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rcepk\My Drive\Business\E-Vision Systems\Batteries and Regeneration\Obchod\Lead-Acid Regeneration Venture Capital Offers\"/>
    </mc:Choice>
  </mc:AlternateContent>
  <xr:revisionPtr revIDLastSave="0" documentId="13_ncr:1_{4983F645-FB53-4A40-9D8D-19E52EAA4F36}" xr6:coauthVersionLast="47" xr6:coauthVersionMax="47" xr10:uidLastSave="{00000000-0000-0000-0000-000000000000}"/>
  <bookViews>
    <workbookView xWindow="-120" yWindow="-120" windowWidth="29040" windowHeight="15840" xr2:uid="{00000000-000D-0000-FFFF-FFFF00000000}"/>
  </bookViews>
  <sheets>
    <sheet name="TotalOwnershipCosts-backup" sheetId="1" r:id="rId1"/>
    <sheet name="TotalOwnershipCosts-forklift" sheetId="5" r:id="rId2"/>
  </sheets>
  <definedNames>
    <definedName name="_xlcn.WorksheetConnection_Sheet1O8AA261" hidden="1">'TotalOwnershipCosts-backup'!$A$22:$M$22</definedName>
  </definedNames>
  <calcPr calcId="18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ozsah-d9bbbfe5-72b5-4884-98c5-a4d6b98524b1" name="Rozsah" connection="WorksheetConnection_Sheet1!$O$8:$AA$26"/>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62" i="5" l="1"/>
  <c r="H162" i="5" s="1"/>
  <c r="C162" i="5"/>
  <c r="G161" i="5"/>
  <c r="H161" i="5" s="1"/>
  <c r="C161" i="5"/>
  <c r="G160" i="5"/>
  <c r="H160" i="5" s="1"/>
  <c r="C160" i="5"/>
  <c r="G159" i="5"/>
  <c r="H159" i="5" s="1"/>
  <c r="C159" i="5"/>
  <c r="G158" i="5"/>
  <c r="H158" i="5" s="1"/>
  <c r="C158" i="5"/>
  <c r="G157" i="5"/>
  <c r="H157" i="5" s="1"/>
  <c r="C157" i="5"/>
  <c r="G156" i="5"/>
  <c r="H156" i="5" s="1"/>
  <c r="C156" i="5"/>
  <c r="G155" i="5"/>
  <c r="H155" i="5" s="1"/>
  <c r="C155" i="5"/>
  <c r="G154" i="5"/>
  <c r="H154" i="5" s="1"/>
  <c r="C154" i="5"/>
  <c r="G153" i="5"/>
  <c r="H153" i="5" s="1"/>
  <c r="C153" i="5"/>
  <c r="G152" i="5"/>
  <c r="H152" i="5" s="1"/>
  <c r="C152" i="5"/>
  <c r="G151" i="5"/>
  <c r="H151" i="5" s="1"/>
  <c r="C151" i="5"/>
  <c r="G150" i="5"/>
  <c r="H150" i="5" s="1"/>
  <c r="C150" i="5"/>
  <c r="G149" i="5"/>
  <c r="H149" i="5" s="1"/>
  <c r="C149" i="5"/>
  <c r="G148" i="5"/>
  <c r="H148" i="5" s="1"/>
  <c r="C148" i="5"/>
  <c r="G147" i="5"/>
  <c r="H147" i="5" s="1"/>
  <c r="C147" i="5"/>
  <c r="G146" i="5"/>
  <c r="H146" i="5" s="1"/>
  <c r="C146" i="5"/>
  <c r="G145" i="5"/>
  <c r="H145" i="5" s="1"/>
  <c r="C145" i="5"/>
  <c r="G144" i="5"/>
  <c r="H144" i="5" s="1"/>
  <c r="C144" i="5"/>
  <c r="H143" i="5"/>
  <c r="G143" i="5"/>
  <c r="C143" i="5"/>
  <c r="G142" i="5"/>
  <c r="H142" i="5" s="1"/>
  <c r="C142" i="5"/>
  <c r="G141" i="5"/>
  <c r="H141" i="5" s="1"/>
  <c r="C141" i="5"/>
  <c r="G140" i="5"/>
  <c r="H140" i="5" s="1"/>
  <c r="C140" i="5"/>
  <c r="G139" i="5"/>
  <c r="H139" i="5" s="1"/>
  <c r="C139" i="5"/>
  <c r="G138" i="5"/>
  <c r="H138" i="5" s="1"/>
  <c r="C138" i="5"/>
  <c r="G137" i="5"/>
  <c r="H137" i="5" s="1"/>
  <c r="C137" i="5"/>
  <c r="G136" i="5"/>
  <c r="H136" i="5" s="1"/>
  <c r="C136" i="5"/>
  <c r="G135" i="5"/>
  <c r="H135" i="5" s="1"/>
  <c r="C135" i="5"/>
  <c r="G134" i="5"/>
  <c r="H134" i="5" s="1"/>
  <c r="C134" i="5"/>
  <c r="G133" i="5"/>
  <c r="H133" i="5" s="1"/>
  <c r="C133" i="5"/>
  <c r="G132" i="5"/>
  <c r="H132" i="5" s="1"/>
  <c r="C132" i="5"/>
  <c r="G131" i="5"/>
  <c r="H131" i="5" s="1"/>
  <c r="C131" i="5"/>
  <c r="G130" i="5"/>
  <c r="H130" i="5" s="1"/>
  <c r="C130" i="5"/>
  <c r="G129" i="5"/>
  <c r="H129" i="5" s="1"/>
  <c r="C129" i="5"/>
  <c r="G128" i="5"/>
  <c r="H128" i="5" s="1"/>
  <c r="C128" i="5"/>
  <c r="G127" i="5"/>
  <c r="H127" i="5" s="1"/>
  <c r="C127" i="5"/>
  <c r="G126" i="5"/>
  <c r="H126" i="5" s="1"/>
  <c r="C126" i="5"/>
  <c r="G125" i="5"/>
  <c r="H125" i="5" s="1"/>
  <c r="C125" i="5"/>
  <c r="G124" i="5"/>
  <c r="H124" i="5" s="1"/>
  <c r="C124" i="5"/>
  <c r="G123" i="5"/>
  <c r="H123" i="5" s="1"/>
  <c r="C123" i="5"/>
  <c r="G102" i="5"/>
  <c r="H102" i="5" s="1"/>
  <c r="C102" i="5"/>
  <c r="G101" i="5"/>
  <c r="H101" i="5" s="1"/>
  <c r="C101" i="5"/>
  <c r="G100" i="5"/>
  <c r="H100" i="5" s="1"/>
  <c r="C100" i="5"/>
  <c r="G99" i="5"/>
  <c r="H99" i="5" s="1"/>
  <c r="C99" i="5"/>
  <c r="G98" i="5"/>
  <c r="H98" i="5" s="1"/>
  <c r="C98" i="5"/>
  <c r="G97" i="5"/>
  <c r="H97" i="5" s="1"/>
  <c r="C97" i="5"/>
  <c r="G96" i="5"/>
  <c r="H96" i="5" s="1"/>
  <c r="C96" i="5"/>
  <c r="G95" i="5"/>
  <c r="H95" i="5" s="1"/>
  <c r="C95" i="5"/>
  <c r="G94" i="5"/>
  <c r="H94" i="5" s="1"/>
  <c r="C94" i="5"/>
  <c r="G93" i="5"/>
  <c r="H93" i="5" s="1"/>
  <c r="C93" i="5"/>
  <c r="G92" i="5"/>
  <c r="H92" i="5" s="1"/>
  <c r="C92" i="5"/>
  <c r="G91" i="5"/>
  <c r="H91" i="5" s="1"/>
  <c r="C91" i="5"/>
  <c r="G90" i="5"/>
  <c r="H90" i="5" s="1"/>
  <c r="C90" i="5"/>
  <c r="G89" i="5"/>
  <c r="H89" i="5" s="1"/>
  <c r="C89" i="5"/>
  <c r="G88" i="5"/>
  <c r="H88" i="5" s="1"/>
  <c r="C88" i="5"/>
  <c r="G87" i="5"/>
  <c r="H87" i="5" s="1"/>
  <c r="C87" i="5"/>
  <c r="G86" i="5"/>
  <c r="H86" i="5" s="1"/>
  <c r="C86" i="5"/>
  <c r="G85" i="5"/>
  <c r="H85" i="5" s="1"/>
  <c r="C85" i="5"/>
  <c r="G84" i="5"/>
  <c r="H84" i="5" s="1"/>
  <c r="C84" i="5"/>
  <c r="G83" i="5"/>
  <c r="H83" i="5" s="1"/>
  <c r="C83" i="5"/>
  <c r="G62" i="5"/>
  <c r="H62" i="5" s="1"/>
  <c r="C62" i="5"/>
  <c r="G61" i="5"/>
  <c r="H61" i="5" s="1"/>
  <c r="C61" i="5"/>
  <c r="G60" i="5"/>
  <c r="H60" i="5" s="1"/>
  <c r="C60" i="5"/>
  <c r="G59" i="5"/>
  <c r="H59" i="5" s="1"/>
  <c r="C59" i="5"/>
  <c r="G58" i="5"/>
  <c r="H58" i="5" s="1"/>
  <c r="C58" i="5"/>
  <c r="G57" i="5"/>
  <c r="H57" i="5" s="1"/>
  <c r="C57" i="5"/>
  <c r="G56" i="5"/>
  <c r="H56" i="5" s="1"/>
  <c r="C56" i="5"/>
  <c r="G55" i="5"/>
  <c r="H55" i="5" s="1"/>
  <c r="C55" i="5"/>
  <c r="G54" i="5"/>
  <c r="H54" i="5" s="1"/>
  <c r="C54" i="5"/>
  <c r="G53" i="5"/>
  <c r="H53" i="5" s="1"/>
  <c r="C53" i="5"/>
  <c r="G52" i="5"/>
  <c r="H52" i="5" s="1"/>
  <c r="C52" i="5"/>
  <c r="G51" i="5"/>
  <c r="H51" i="5" s="1"/>
  <c r="C51" i="5"/>
  <c r="G50" i="5"/>
  <c r="H50" i="5" s="1"/>
  <c r="C50" i="5"/>
  <c r="G49" i="5"/>
  <c r="H49" i="5" s="1"/>
  <c r="C49" i="5"/>
  <c r="G48" i="5"/>
  <c r="H48" i="5" s="1"/>
  <c r="C48" i="5"/>
  <c r="G47" i="5"/>
  <c r="H47" i="5" s="1"/>
  <c r="C47" i="5"/>
  <c r="G46" i="5"/>
  <c r="H46" i="5" s="1"/>
  <c r="C46" i="5"/>
  <c r="G45" i="5"/>
  <c r="H45" i="5" s="1"/>
  <c r="C45" i="5"/>
  <c r="G44" i="5"/>
  <c r="H44" i="5" s="1"/>
  <c r="C44" i="5"/>
  <c r="G43" i="5"/>
  <c r="H43" i="5" s="1"/>
  <c r="C43" i="5"/>
  <c r="G202" i="1"/>
  <c r="H202" i="1" s="1"/>
  <c r="C202" i="1"/>
  <c r="G201" i="1"/>
  <c r="H201" i="1" s="1"/>
  <c r="C201" i="1"/>
  <c r="G200" i="1"/>
  <c r="H200" i="1" s="1"/>
  <c r="C200" i="1"/>
  <c r="H199" i="1"/>
  <c r="G199" i="1"/>
  <c r="C199" i="1"/>
  <c r="G198" i="1"/>
  <c r="H198" i="1" s="1"/>
  <c r="C198" i="1"/>
  <c r="G197" i="1"/>
  <c r="H197" i="1" s="1"/>
  <c r="C197" i="1"/>
  <c r="G196" i="1"/>
  <c r="H196" i="1" s="1"/>
  <c r="C196" i="1"/>
  <c r="H195" i="1"/>
  <c r="G195" i="1"/>
  <c r="C195" i="1"/>
  <c r="G194" i="1"/>
  <c r="H194" i="1" s="1"/>
  <c r="C194" i="1"/>
  <c r="G193" i="1"/>
  <c r="H193" i="1" s="1"/>
  <c r="C193" i="1"/>
  <c r="G192" i="1"/>
  <c r="H192" i="1" s="1"/>
  <c r="C192" i="1"/>
  <c r="G191" i="1"/>
  <c r="H191" i="1" s="1"/>
  <c r="C191" i="1"/>
  <c r="G190" i="1"/>
  <c r="H190" i="1" s="1"/>
  <c r="C190" i="1"/>
  <c r="H189" i="1"/>
  <c r="G189" i="1"/>
  <c r="C189" i="1"/>
  <c r="G188" i="1"/>
  <c r="H188" i="1" s="1"/>
  <c r="C188" i="1"/>
  <c r="G187" i="1"/>
  <c r="H187" i="1" s="1"/>
  <c r="C187" i="1"/>
  <c r="G186" i="1"/>
  <c r="H186" i="1" s="1"/>
  <c r="C186" i="1"/>
  <c r="G185" i="1"/>
  <c r="H185" i="1" s="1"/>
  <c r="C185" i="1"/>
  <c r="G184" i="1"/>
  <c r="H184" i="1" s="1"/>
  <c r="C184" i="1"/>
  <c r="G183" i="1"/>
  <c r="H183" i="1" s="1"/>
  <c r="C183" i="1"/>
  <c r="G182" i="1"/>
  <c r="H182" i="1" s="1"/>
  <c r="C182" i="1"/>
  <c r="G181" i="1"/>
  <c r="H181" i="1" s="1"/>
  <c r="C181" i="1"/>
  <c r="G180" i="1"/>
  <c r="H180" i="1" s="1"/>
  <c r="C180" i="1"/>
  <c r="G179" i="1"/>
  <c r="H179" i="1" s="1"/>
  <c r="C179" i="1"/>
  <c r="G178" i="1"/>
  <c r="H178" i="1" s="1"/>
  <c r="C178" i="1"/>
  <c r="G177" i="1"/>
  <c r="H177" i="1" s="1"/>
  <c r="C177" i="1"/>
  <c r="G176" i="1"/>
  <c r="H176" i="1" s="1"/>
  <c r="C176" i="1"/>
  <c r="G175" i="1"/>
  <c r="H175" i="1" s="1"/>
  <c r="C175" i="1"/>
  <c r="G174" i="1"/>
  <c r="H174" i="1" s="1"/>
  <c r="C174" i="1"/>
  <c r="G173" i="1"/>
  <c r="H173" i="1" s="1"/>
  <c r="C173" i="1"/>
  <c r="C203" i="1"/>
  <c r="G203" i="1"/>
  <c r="H203" i="1" s="1"/>
  <c r="C204" i="1"/>
  <c r="G204" i="1"/>
  <c r="H204" i="1" s="1"/>
  <c r="G142" i="1"/>
  <c r="H142" i="1" s="1"/>
  <c r="C142" i="1"/>
  <c r="G141" i="1"/>
  <c r="H141" i="1" s="1"/>
  <c r="C141" i="1"/>
  <c r="G140" i="1"/>
  <c r="H140" i="1" s="1"/>
  <c r="C140" i="1"/>
  <c r="G139" i="1"/>
  <c r="H139" i="1" s="1"/>
  <c r="C139" i="1"/>
  <c r="G138" i="1"/>
  <c r="H138" i="1" s="1"/>
  <c r="C138" i="1"/>
  <c r="G137" i="1"/>
  <c r="H137" i="1" s="1"/>
  <c r="C137" i="1"/>
  <c r="G136" i="1"/>
  <c r="H136" i="1" s="1"/>
  <c r="C136" i="1"/>
  <c r="G135" i="1"/>
  <c r="H135" i="1" s="1"/>
  <c r="C135" i="1"/>
  <c r="G134" i="1"/>
  <c r="H134" i="1" s="1"/>
  <c r="C134" i="1"/>
  <c r="G133" i="1"/>
  <c r="H133" i="1" s="1"/>
  <c r="C133" i="1"/>
  <c r="G132" i="1"/>
  <c r="H132" i="1" s="1"/>
  <c r="C132" i="1"/>
  <c r="G131" i="1"/>
  <c r="H131" i="1" s="1"/>
  <c r="C131" i="1"/>
  <c r="G130" i="1"/>
  <c r="H130" i="1" s="1"/>
  <c r="C130" i="1"/>
  <c r="G129" i="1"/>
  <c r="H129" i="1" s="1"/>
  <c r="C129" i="1"/>
  <c r="G128" i="1"/>
  <c r="H128" i="1" s="1"/>
  <c r="C128" i="1"/>
  <c r="G127" i="1"/>
  <c r="H127" i="1" s="1"/>
  <c r="C127" i="1"/>
  <c r="G126" i="1"/>
  <c r="H126" i="1" s="1"/>
  <c r="C126" i="1"/>
  <c r="G125" i="1"/>
  <c r="H125" i="1" s="1"/>
  <c r="C125" i="1"/>
  <c r="G124" i="1"/>
  <c r="H124" i="1" s="1"/>
  <c r="C124" i="1"/>
  <c r="G123" i="1"/>
  <c r="H123" i="1" s="1"/>
  <c r="C123" i="1"/>
  <c r="G122" i="1"/>
  <c r="H122" i="1" s="1"/>
  <c r="C122" i="1"/>
  <c r="G121" i="1"/>
  <c r="H121" i="1" s="1"/>
  <c r="C121" i="1"/>
  <c r="G120" i="1"/>
  <c r="H120" i="1" s="1"/>
  <c r="C120" i="1"/>
  <c r="G119" i="1"/>
  <c r="H119" i="1" s="1"/>
  <c r="C119" i="1"/>
  <c r="G118" i="1"/>
  <c r="H118" i="1" s="1"/>
  <c r="C118" i="1"/>
  <c r="G117" i="1"/>
  <c r="H117" i="1" s="1"/>
  <c r="C117" i="1"/>
  <c r="G116" i="1"/>
  <c r="H116" i="1" s="1"/>
  <c r="C116" i="1"/>
  <c r="G115" i="1"/>
  <c r="H115" i="1" s="1"/>
  <c r="C115" i="1"/>
  <c r="G114" i="1"/>
  <c r="H114" i="1" s="1"/>
  <c r="C114" i="1"/>
  <c r="G113" i="1"/>
  <c r="H113" i="1" s="1"/>
  <c r="C113" i="1"/>
  <c r="G82" i="1"/>
  <c r="H82" i="1" s="1"/>
  <c r="C82" i="1"/>
  <c r="G81" i="1"/>
  <c r="H81" i="1" s="1"/>
  <c r="C81" i="1"/>
  <c r="G80" i="1"/>
  <c r="H80" i="1" s="1"/>
  <c r="C80" i="1"/>
  <c r="G79" i="1"/>
  <c r="H79" i="1" s="1"/>
  <c r="C79" i="1"/>
  <c r="G78" i="1"/>
  <c r="H78" i="1" s="1"/>
  <c r="C78" i="1"/>
  <c r="G77" i="1"/>
  <c r="H77" i="1" s="1"/>
  <c r="C77" i="1"/>
  <c r="G76" i="1"/>
  <c r="H76" i="1" s="1"/>
  <c r="C76" i="1"/>
  <c r="G75" i="1"/>
  <c r="H75" i="1" s="1"/>
  <c r="C75" i="1"/>
  <c r="G74" i="1"/>
  <c r="H74" i="1" s="1"/>
  <c r="C74" i="1"/>
  <c r="G73" i="1"/>
  <c r="H73" i="1" s="1"/>
  <c r="C73" i="1"/>
  <c r="G72" i="1"/>
  <c r="H72" i="1" s="1"/>
  <c r="C72" i="1"/>
  <c r="G71" i="1"/>
  <c r="H71" i="1" s="1"/>
  <c r="C71" i="1"/>
  <c r="G70" i="1"/>
  <c r="H70" i="1" s="1"/>
  <c r="C70" i="1"/>
  <c r="G69" i="1"/>
  <c r="H69" i="1" s="1"/>
  <c r="C69" i="1"/>
  <c r="G68" i="1"/>
  <c r="H68" i="1" s="1"/>
  <c r="C68" i="1"/>
  <c r="G67" i="1"/>
  <c r="H67" i="1" s="1"/>
  <c r="C67" i="1"/>
  <c r="G66" i="1"/>
  <c r="H66" i="1" s="1"/>
  <c r="C66" i="1"/>
  <c r="G65" i="1"/>
  <c r="C65" i="1"/>
  <c r="G64" i="1"/>
  <c r="H64" i="1" s="1"/>
  <c r="C64" i="1"/>
  <c r="G63" i="1"/>
  <c r="H63" i="1" s="1"/>
  <c r="C63" i="1"/>
  <c r="G62" i="1"/>
  <c r="H62" i="1" s="1"/>
  <c r="C62" i="1"/>
  <c r="G61" i="1"/>
  <c r="H61" i="1" s="1"/>
  <c r="C61" i="1"/>
  <c r="G60" i="1"/>
  <c r="H60" i="1" s="1"/>
  <c r="C60" i="1"/>
  <c r="G59" i="1"/>
  <c r="H59" i="1" s="1"/>
  <c r="C59" i="1"/>
  <c r="G58" i="1"/>
  <c r="H58" i="1" s="1"/>
  <c r="C58" i="1"/>
  <c r="G57" i="1"/>
  <c r="H57" i="1" s="1"/>
  <c r="C57" i="1"/>
  <c r="G56" i="1"/>
  <c r="H56" i="1" s="1"/>
  <c r="C56" i="1"/>
  <c r="G55" i="1"/>
  <c r="H55" i="1" s="1"/>
  <c r="C55" i="1"/>
  <c r="G54" i="1"/>
  <c r="H54" i="1" s="1"/>
  <c r="C54" i="1"/>
  <c r="G53" i="1"/>
  <c r="H53" i="1" s="1"/>
  <c r="C53" i="1"/>
  <c r="G262" i="1"/>
  <c r="H262" i="1" s="1"/>
  <c r="C262" i="1"/>
  <c r="G261" i="1"/>
  <c r="H261" i="1" s="1"/>
  <c r="C261" i="1"/>
  <c r="G260" i="1"/>
  <c r="H260" i="1" s="1"/>
  <c r="C260" i="1"/>
  <c r="G259" i="1"/>
  <c r="H259" i="1" s="1"/>
  <c r="C259" i="1"/>
  <c r="G258" i="1"/>
  <c r="H258" i="1" s="1"/>
  <c r="C258" i="1"/>
  <c r="G257" i="1"/>
  <c r="H257" i="1" s="1"/>
  <c r="C257" i="1"/>
  <c r="G256" i="1"/>
  <c r="H256" i="1" s="1"/>
  <c r="C256" i="1"/>
  <c r="G255" i="1"/>
  <c r="H255" i="1" s="1"/>
  <c r="C255" i="1"/>
  <c r="G254" i="1"/>
  <c r="H254" i="1" s="1"/>
  <c r="C254" i="1"/>
  <c r="G253" i="1"/>
  <c r="H253" i="1" s="1"/>
  <c r="C253" i="1"/>
  <c r="G252" i="1"/>
  <c r="H252" i="1" s="1"/>
  <c r="C252" i="1"/>
  <c r="G251" i="1"/>
  <c r="H251" i="1" s="1"/>
  <c r="C251" i="1"/>
  <c r="G250" i="1"/>
  <c r="H250" i="1" s="1"/>
  <c r="C250" i="1"/>
  <c r="G249" i="1"/>
  <c r="H249" i="1" s="1"/>
  <c r="C249" i="1"/>
  <c r="G248" i="1"/>
  <c r="H248" i="1" s="1"/>
  <c r="C248" i="1"/>
  <c r="G247" i="1"/>
  <c r="H247" i="1" s="1"/>
  <c r="C247" i="1"/>
  <c r="G246" i="1"/>
  <c r="H246" i="1" s="1"/>
  <c r="C246" i="1"/>
  <c r="G245" i="1"/>
  <c r="H245" i="1" s="1"/>
  <c r="C245" i="1"/>
  <c r="G244" i="1"/>
  <c r="H244" i="1" s="1"/>
  <c r="C244" i="1"/>
  <c r="G243" i="1"/>
  <c r="H243" i="1" s="1"/>
  <c r="C243" i="1"/>
  <c r="G242" i="1"/>
  <c r="H242" i="1" s="1"/>
  <c r="C242" i="1"/>
  <c r="G241" i="1"/>
  <c r="H241" i="1" s="1"/>
  <c r="C241" i="1"/>
  <c r="G240" i="1"/>
  <c r="H240" i="1" s="1"/>
  <c r="C240" i="1"/>
  <c r="G239" i="1"/>
  <c r="H239" i="1" s="1"/>
  <c r="C239" i="1"/>
  <c r="G238" i="1"/>
  <c r="H238" i="1" s="1"/>
  <c r="C238" i="1"/>
  <c r="G237" i="1"/>
  <c r="H237" i="1" s="1"/>
  <c r="C237" i="1"/>
  <c r="G236" i="1"/>
  <c r="H236" i="1" s="1"/>
  <c r="C236" i="1"/>
  <c r="G235" i="1"/>
  <c r="H235" i="1" s="1"/>
  <c r="C235" i="1"/>
  <c r="G234" i="1"/>
  <c r="H234" i="1" s="1"/>
  <c r="C234" i="1"/>
  <c r="G233" i="1"/>
  <c r="H233" i="1" s="1"/>
  <c r="C233" i="1"/>
  <c r="H65" i="1" l="1"/>
  <c r="G182" i="5" l="1"/>
  <c r="H182" i="5" s="1"/>
  <c r="C182" i="5"/>
  <c r="G181" i="5"/>
  <c r="H181" i="5" s="1"/>
  <c r="C181" i="5"/>
  <c r="G180" i="5"/>
  <c r="H180" i="5" s="1"/>
  <c r="C180" i="5"/>
  <c r="G179" i="5"/>
  <c r="H179" i="5" s="1"/>
  <c r="C179" i="5"/>
  <c r="G178" i="5"/>
  <c r="H178" i="5" s="1"/>
  <c r="C178" i="5"/>
  <c r="G177" i="5"/>
  <c r="H177" i="5" s="1"/>
  <c r="C177" i="5"/>
  <c r="G176" i="5"/>
  <c r="H176" i="5" s="1"/>
  <c r="C176" i="5"/>
  <c r="G175" i="5"/>
  <c r="H175" i="5" s="1"/>
  <c r="C175" i="5"/>
  <c r="G174" i="5"/>
  <c r="H174" i="5" s="1"/>
  <c r="C174" i="5"/>
  <c r="G173" i="5"/>
  <c r="H173" i="5" s="1"/>
  <c r="C173" i="5"/>
  <c r="G172" i="5"/>
  <c r="H172" i="5" s="1"/>
  <c r="C172" i="5"/>
  <c r="G171" i="5"/>
  <c r="H171" i="5" s="1"/>
  <c r="C171" i="5"/>
  <c r="G170" i="5"/>
  <c r="H170" i="5" s="1"/>
  <c r="C170" i="5"/>
  <c r="G169" i="5"/>
  <c r="H169" i="5" s="1"/>
  <c r="C169" i="5"/>
  <c r="G168" i="5"/>
  <c r="H168" i="5" s="1"/>
  <c r="C168" i="5"/>
  <c r="G167" i="5"/>
  <c r="H167" i="5" s="1"/>
  <c r="C167" i="5"/>
  <c r="G166" i="5"/>
  <c r="H166" i="5" s="1"/>
  <c r="C166" i="5"/>
  <c r="G165" i="5"/>
  <c r="H165" i="5" s="1"/>
  <c r="C165" i="5"/>
  <c r="G164" i="5"/>
  <c r="H164" i="5" s="1"/>
  <c r="C164" i="5"/>
  <c r="G163" i="5"/>
  <c r="H163" i="5" s="1"/>
  <c r="C163" i="5"/>
  <c r="G122" i="5"/>
  <c r="H122" i="5" s="1"/>
  <c r="C122" i="5"/>
  <c r="G121" i="5"/>
  <c r="H121" i="5" s="1"/>
  <c r="C121" i="5"/>
  <c r="G120" i="5"/>
  <c r="H120" i="5" s="1"/>
  <c r="C120" i="5"/>
  <c r="G119" i="5"/>
  <c r="H119" i="5" s="1"/>
  <c r="C119" i="5"/>
  <c r="G118" i="5"/>
  <c r="H118" i="5" s="1"/>
  <c r="C118" i="5"/>
  <c r="G117" i="5"/>
  <c r="H117" i="5" s="1"/>
  <c r="C117" i="5"/>
  <c r="G116" i="5"/>
  <c r="H116" i="5" s="1"/>
  <c r="C116" i="5"/>
  <c r="G115" i="5"/>
  <c r="H115" i="5" s="1"/>
  <c r="C115" i="5"/>
  <c r="G114" i="5"/>
  <c r="H114" i="5" s="1"/>
  <c r="C114" i="5"/>
  <c r="G113" i="5"/>
  <c r="H113" i="5" s="1"/>
  <c r="C113" i="5"/>
  <c r="G112" i="5"/>
  <c r="H112" i="5" s="1"/>
  <c r="C112" i="5"/>
  <c r="G111" i="5"/>
  <c r="H111" i="5" s="1"/>
  <c r="C111" i="5"/>
  <c r="G110" i="5"/>
  <c r="H110" i="5" s="1"/>
  <c r="C110" i="5"/>
  <c r="G109" i="5"/>
  <c r="C109" i="5"/>
  <c r="G108" i="5"/>
  <c r="H108" i="5" s="1"/>
  <c r="C108" i="5"/>
  <c r="G107" i="5"/>
  <c r="H107" i="5" s="1"/>
  <c r="C107" i="5"/>
  <c r="G106" i="5"/>
  <c r="H106" i="5" s="1"/>
  <c r="C106" i="5"/>
  <c r="G105" i="5"/>
  <c r="C105" i="5"/>
  <c r="G104" i="5"/>
  <c r="H104" i="5" s="1"/>
  <c r="C104" i="5"/>
  <c r="G103" i="5"/>
  <c r="H103" i="5" s="1"/>
  <c r="C103" i="5"/>
  <c r="G232" i="1"/>
  <c r="H232" i="1" s="1"/>
  <c r="C232" i="1"/>
  <c r="G231" i="1"/>
  <c r="H231" i="1" s="1"/>
  <c r="C231" i="1"/>
  <c r="G230" i="1"/>
  <c r="H230" i="1" s="1"/>
  <c r="C230" i="1"/>
  <c r="G229" i="1"/>
  <c r="H229" i="1" s="1"/>
  <c r="C229" i="1"/>
  <c r="G228" i="1"/>
  <c r="H228" i="1" s="1"/>
  <c r="C228" i="1"/>
  <c r="G227" i="1"/>
  <c r="H227" i="1" s="1"/>
  <c r="C227" i="1"/>
  <c r="G226" i="1"/>
  <c r="H226" i="1" s="1"/>
  <c r="C226" i="1"/>
  <c r="G225" i="1"/>
  <c r="H225" i="1" s="1"/>
  <c r="C225" i="1"/>
  <c r="G224" i="1"/>
  <c r="H224" i="1" s="1"/>
  <c r="C224" i="1"/>
  <c r="G223" i="1"/>
  <c r="H223" i="1" s="1"/>
  <c r="C223" i="1"/>
  <c r="G222" i="1"/>
  <c r="H222" i="1" s="1"/>
  <c r="C222" i="1"/>
  <c r="G221" i="1"/>
  <c r="H221" i="1" s="1"/>
  <c r="C221" i="1"/>
  <c r="G220" i="1"/>
  <c r="H220" i="1" s="1"/>
  <c r="C220" i="1"/>
  <c r="G219" i="1"/>
  <c r="H219" i="1" s="1"/>
  <c r="C219" i="1"/>
  <c r="G218" i="1"/>
  <c r="H218" i="1" s="1"/>
  <c r="C218" i="1"/>
  <c r="G217" i="1"/>
  <c r="H217" i="1" s="1"/>
  <c r="C217" i="1"/>
  <c r="G216" i="1"/>
  <c r="H216" i="1" s="1"/>
  <c r="C216" i="1"/>
  <c r="G215" i="1"/>
  <c r="H215" i="1" s="1"/>
  <c r="C215" i="1"/>
  <c r="G214" i="1"/>
  <c r="H214" i="1" s="1"/>
  <c r="C214" i="1"/>
  <c r="G213" i="1"/>
  <c r="H213" i="1" s="1"/>
  <c r="C213" i="1"/>
  <c r="G212" i="1"/>
  <c r="C212" i="1"/>
  <c r="G211" i="1"/>
  <c r="H211" i="1" s="1"/>
  <c r="C211" i="1"/>
  <c r="G210" i="1"/>
  <c r="H210" i="1" s="1"/>
  <c r="C210" i="1"/>
  <c r="G209" i="1"/>
  <c r="H209" i="1" s="1"/>
  <c r="C209" i="1"/>
  <c r="G208" i="1"/>
  <c r="C208" i="1"/>
  <c r="G207" i="1"/>
  <c r="H207" i="1" s="1"/>
  <c r="C207" i="1"/>
  <c r="G206" i="1"/>
  <c r="C206" i="1"/>
  <c r="G205" i="1"/>
  <c r="H205" i="1" s="1"/>
  <c r="C205" i="1"/>
  <c r="G172" i="1"/>
  <c r="H172" i="1" s="1"/>
  <c r="C172" i="1"/>
  <c r="G171" i="1"/>
  <c r="H171" i="1" s="1"/>
  <c r="C171" i="1"/>
  <c r="G170" i="1"/>
  <c r="H170" i="1" s="1"/>
  <c r="C170" i="1"/>
  <c r="G169" i="1"/>
  <c r="H169" i="1" s="1"/>
  <c r="C169" i="1"/>
  <c r="G168" i="1"/>
  <c r="H168" i="1" s="1"/>
  <c r="C168" i="1"/>
  <c r="G167" i="1"/>
  <c r="H167" i="1" s="1"/>
  <c r="C167" i="1"/>
  <c r="G166" i="1"/>
  <c r="H166" i="1" s="1"/>
  <c r="C166" i="1"/>
  <c r="G165" i="1"/>
  <c r="H165" i="1" s="1"/>
  <c r="C165" i="1"/>
  <c r="G164" i="1"/>
  <c r="H164" i="1" s="1"/>
  <c r="C164" i="1"/>
  <c r="G163" i="1"/>
  <c r="H163" i="1" s="1"/>
  <c r="C163" i="1"/>
  <c r="G162" i="1"/>
  <c r="H162" i="1" s="1"/>
  <c r="C162" i="1"/>
  <c r="G161" i="1"/>
  <c r="H161" i="1" s="1"/>
  <c r="C161" i="1"/>
  <c r="G160" i="1"/>
  <c r="H160" i="1" s="1"/>
  <c r="C160" i="1"/>
  <c r="G159" i="1"/>
  <c r="H159" i="1" s="1"/>
  <c r="C159" i="1"/>
  <c r="G158" i="1"/>
  <c r="H158" i="1" s="1"/>
  <c r="C158" i="1"/>
  <c r="G157" i="1"/>
  <c r="H157" i="1" s="1"/>
  <c r="C157" i="1"/>
  <c r="G156" i="1"/>
  <c r="H156" i="1" s="1"/>
  <c r="C156" i="1"/>
  <c r="G155" i="1"/>
  <c r="H155" i="1" s="1"/>
  <c r="C155" i="1"/>
  <c r="G154" i="1"/>
  <c r="H154" i="1" s="1"/>
  <c r="C154" i="1"/>
  <c r="G153" i="1"/>
  <c r="H153" i="1" s="1"/>
  <c r="C153" i="1"/>
  <c r="G152" i="1"/>
  <c r="H152" i="1" s="1"/>
  <c r="C152" i="1"/>
  <c r="G151" i="1"/>
  <c r="H151" i="1" s="1"/>
  <c r="C151" i="1"/>
  <c r="G150" i="1"/>
  <c r="H150" i="1" s="1"/>
  <c r="C150" i="1"/>
  <c r="G149" i="1"/>
  <c r="H149" i="1" s="1"/>
  <c r="C149" i="1"/>
  <c r="G148" i="1"/>
  <c r="H148" i="1" s="1"/>
  <c r="C148" i="1"/>
  <c r="G147" i="1"/>
  <c r="H147" i="1" s="1"/>
  <c r="C147" i="1"/>
  <c r="G146" i="1"/>
  <c r="H146" i="1" s="1"/>
  <c r="C146" i="1"/>
  <c r="G145" i="1"/>
  <c r="H145" i="1" s="1"/>
  <c r="C145" i="1"/>
  <c r="G144" i="1"/>
  <c r="H144" i="1" s="1"/>
  <c r="C144" i="1"/>
  <c r="G143" i="1"/>
  <c r="H143" i="1" s="1"/>
  <c r="C143"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H212" i="1" l="1"/>
  <c r="H105" i="5"/>
  <c r="H109" i="5"/>
  <c r="H208" i="1"/>
  <c r="H206" i="1"/>
  <c r="G82" i="5"/>
  <c r="H82" i="5" s="1"/>
  <c r="C82" i="5"/>
  <c r="G81" i="5"/>
  <c r="H81" i="5" s="1"/>
  <c r="C81" i="5"/>
  <c r="G80" i="5"/>
  <c r="H80" i="5" s="1"/>
  <c r="C80" i="5"/>
  <c r="G79" i="5"/>
  <c r="H79" i="5" s="1"/>
  <c r="C79" i="5"/>
  <c r="G78" i="5"/>
  <c r="H78" i="5" s="1"/>
  <c r="C78" i="5"/>
  <c r="G77" i="5"/>
  <c r="H77" i="5" s="1"/>
  <c r="C77" i="5"/>
  <c r="G76" i="5"/>
  <c r="H76" i="5" s="1"/>
  <c r="C76" i="5"/>
  <c r="G75" i="5"/>
  <c r="H75" i="5" s="1"/>
  <c r="C75" i="5"/>
  <c r="G74" i="5"/>
  <c r="H74" i="5" s="1"/>
  <c r="C74" i="5"/>
  <c r="G73" i="5"/>
  <c r="H73" i="5" s="1"/>
  <c r="C73" i="5"/>
  <c r="G72" i="5"/>
  <c r="H72" i="5" s="1"/>
  <c r="C72" i="5"/>
  <c r="G71" i="5"/>
  <c r="H71" i="5" s="1"/>
  <c r="C71" i="5"/>
  <c r="G70" i="5"/>
  <c r="H70" i="5" s="1"/>
  <c r="C70" i="5"/>
  <c r="G69" i="5"/>
  <c r="H69" i="5" s="1"/>
  <c r="C69" i="5"/>
  <c r="G68" i="5"/>
  <c r="H68" i="5" s="1"/>
  <c r="C68" i="5"/>
  <c r="G67" i="5"/>
  <c r="H67" i="5" s="1"/>
  <c r="C67" i="5"/>
  <c r="G66" i="5"/>
  <c r="H66" i="5" s="1"/>
  <c r="C66" i="5"/>
  <c r="G65" i="5"/>
  <c r="H65" i="5" s="1"/>
  <c r="C65" i="5"/>
  <c r="G64" i="5"/>
  <c r="H64" i="5" s="1"/>
  <c r="C64" i="5"/>
  <c r="G63" i="5"/>
  <c r="H63" i="5" s="1"/>
  <c r="C63" i="5"/>
  <c r="G26" i="5"/>
  <c r="H26" i="5" s="1"/>
  <c r="G25" i="5"/>
  <c r="H25" i="5" s="1"/>
  <c r="G24" i="5"/>
  <c r="H24" i="5" s="1"/>
  <c r="G23" i="5" l="1"/>
  <c r="H23" i="5" s="1"/>
  <c r="C26" i="5"/>
  <c r="C25" i="5"/>
  <c r="C24" i="5"/>
  <c r="C23" i="5"/>
  <c r="G112" i="1"/>
  <c r="H112" i="1" s="1"/>
  <c r="C112" i="1"/>
  <c r="G111" i="1"/>
  <c r="H111" i="1" s="1"/>
  <c r="C111" i="1"/>
  <c r="G110" i="1"/>
  <c r="H110" i="1" s="1"/>
  <c r="C110" i="1"/>
  <c r="G109" i="1"/>
  <c r="H109" i="1" s="1"/>
  <c r="C109" i="1"/>
  <c r="G108" i="1"/>
  <c r="H108" i="1" s="1"/>
  <c r="C108" i="1"/>
  <c r="G107" i="1"/>
  <c r="H107" i="1" s="1"/>
  <c r="C107" i="1"/>
  <c r="G106" i="1"/>
  <c r="H106" i="1" s="1"/>
  <c r="C106" i="1"/>
  <c r="G105" i="1"/>
  <c r="H105" i="1" s="1"/>
  <c r="C105" i="1"/>
  <c r="G104" i="1"/>
  <c r="H104" i="1" s="1"/>
  <c r="C104" i="1"/>
  <c r="G103" i="1"/>
  <c r="H103" i="1" s="1"/>
  <c r="C103" i="1"/>
  <c r="G102" i="1"/>
  <c r="H102" i="1" s="1"/>
  <c r="C102" i="1"/>
  <c r="G101" i="1"/>
  <c r="H101" i="1" s="1"/>
  <c r="C101" i="1"/>
  <c r="G100" i="1"/>
  <c r="H100" i="1" s="1"/>
  <c r="C100" i="1"/>
  <c r="G99" i="1"/>
  <c r="H99" i="1" s="1"/>
  <c r="C99" i="1"/>
  <c r="G98" i="1"/>
  <c r="H98" i="1" s="1"/>
  <c r="C98" i="1"/>
  <c r="G97" i="1"/>
  <c r="H97" i="1" s="1"/>
  <c r="C97" i="1"/>
  <c r="G96" i="1"/>
  <c r="H96" i="1" s="1"/>
  <c r="C96" i="1"/>
  <c r="G95" i="1"/>
  <c r="H95" i="1" s="1"/>
  <c r="C95" i="1"/>
  <c r="G94" i="1"/>
  <c r="H94" i="1" s="1"/>
  <c r="C94" i="1"/>
  <c r="G93" i="1"/>
  <c r="H93" i="1" s="1"/>
  <c r="C93" i="1"/>
  <c r="G92" i="1"/>
  <c r="H92" i="1" s="1"/>
  <c r="C92" i="1"/>
  <c r="G91" i="1"/>
  <c r="H91" i="1" s="1"/>
  <c r="C91" i="1"/>
  <c r="G90" i="1"/>
  <c r="H90" i="1" s="1"/>
  <c r="C90" i="1"/>
  <c r="G89" i="1"/>
  <c r="H89" i="1" s="1"/>
  <c r="C89" i="1"/>
  <c r="G88" i="1"/>
  <c r="H88" i="1" s="1"/>
  <c r="C88" i="1"/>
  <c r="G87" i="1"/>
  <c r="H87" i="1" s="1"/>
  <c r="C87" i="1"/>
  <c r="G86" i="1"/>
  <c r="H86" i="1" s="1"/>
  <c r="C86" i="1"/>
  <c r="G85" i="1"/>
  <c r="H85" i="1" s="1"/>
  <c r="C85" i="1"/>
  <c r="G84" i="1"/>
  <c r="H84" i="1" s="1"/>
  <c r="C84" i="1"/>
  <c r="G83" i="1"/>
  <c r="H83" i="1" s="1"/>
  <c r="C83" i="1"/>
  <c r="H34" i="1"/>
  <c r="H33" i="1"/>
  <c r="H32" i="1"/>
  <c r="H31" i="1"/>
  <c r="H30" i="1"/>
  <c r="H29" i="1"/>
  <c r="H28" i="1"/>
  <c r="H27" i="1"/>
  <c r="H26" i="1"/>
  <c r="H25" i="1"/>
  <c r="H24" i="1"/>
  <c r="H23" i="1"/>
  <c r="C34" i="1"/>
  <c r="C33" i="1"/>
  <c r="C32" i="1"/>
  <c r="C31" i="1"/>
  <c r="C30" i="1"/>
  <c r="C29" i="1"/>
  <c r="C28" i="1"/>
  <c r="C27" i="1"/>
  <c r="C26" i="1"/>
  <c r="C25" i="1"/>
  <c r="C24" i="1"/>
  <c r="C23" i="1"/>
  <c r="A17" i="5" l="1"/>
  <c r="A18" i="5"/>
  <c r="A19" i="5"/>
  <c r="A16" i="5"/>
  <c r="A3" i="5"/>
  <c r="J22" i="5"/>
  <c r="I22" i="5"/>
  <c r="H22" i="5"/>
  <c r="G22" i="5"/>
  <c r="F22" i="5"/>
  <c r="E22" i="5"/>
  <c r="D22" i="5"/>
  <c r="B22" i="5" l="1"/>
  <c r="A13" i="5" l="1"/>
  <c r="A14" i="5"/>
  <c r="A12" i="5"/>
  <c r="M22" i="5"/>
  <c r="L22" i="5"/>
  <c r="K22" i="5"/>
  <c r="K21" i="5"/>
  <c r="D21" i="5"/>
  <c r="A22" i="5"/>
  <c r="D9" i="5"/>
  <c r="G42" i="5"/>
  <c r="H42" i="5" s="1"/>
  <c r="C42" i="5"/>
  <c r="G41" i="5"/>
  <c r="H41" i="5" s="1"/>
  <c r="C41" i="5"/>
  <c r="G40" i="5"/>
  <c r="H40" i="5" s="1"/>
  <c r="C40" i="5"/>
  <c r="G39" i="5"/>
  <c r="H39" i="5" s="1"/>
  <c r="C39" i="5"/>
  <c r="G38" i="5"/>
  <c r="H38" i="5" s="1"/>
  <c r="C38" i="5"/>
  <c r="G37" i="5"/>
  <c r="H37" i="5" s="1"/>
  <c r="C37" i="5"/>
  <c r="G36" i="5"/>
  <c r="H36" i="5" s="1"/>
  <c r="C36" i="5"/>
  <c r="G35" i="5"/>
  <c r="H35" i="5" s="1"/>
  <c r="C35" i="5"/>
  <c r="G34" i="5"/>
  <c r="H34" i="5" s="1"/>
  <c r="C34" i="5"/>
  <c r="G33" i="5"/>
  <c r="H33" i="5" s="1"/>
  <c r="C33" i="5"/>
  <c r="G32" i="5"/>
  <c r="H32" i="5" s="1"/>
  <c r="C32" i="5"/>
  <c r="G31" i="5"/>
  <c r="C31" i="5"/>
  <c r="G30" i="5"/>
  <c r="H30" i="5" s="1"/>
  <c r="C30" i="5"/>
  <c r="G29" i="5"/>
  <c r="H29" i="5" s="1"/>
  <c r="C29" i="5"/>
  <c r="G28" i="5"/>
  <c r="H28" i="5" s="1"/>
  <c r="C28" i="5"/>
  <c r="G27" i="5"/>
  <c r="C27" i="5"/>
  <c r="D40" i="5"/>
  <c r="E40" i="5" s="1"/>
  <c r="H52" i="1"/>
  <c r="C52" i="1"/>
  <c r="H51" i="1"/>
  <c r="C51" i="1"/>
  <c r="H50" i="1"/>
  <c r="C50" i="1"/>
  <c r="H49" i="1"/>
  <c r="C49" i="1"/>
  <c r="H48" i="1"/>
  <c r="C48" i="1"/>
  <c r="C47" i="1"/>
  <c r="H46" i="1"/>
  <c r="C46" i="1"/>
  <c r="H45" i="1"/>
  <c r="C45" i="1"/>
  <c r="H44" i="1"/>
  <c r="C44" i="1"/>
  <c r="H43" i="1"/>
  <c r="C43" i="1"/>
  <c r="H42" i="1"/>
  <c r="C42" i="1"/>
  <c r="H41" i="1"/>
  <c r="C41" i="1"/>
  <c r="H40" i="1"/>
  <c r="C40" i="1"/>
  <c r="H39" i="1"/>
  <c r="C39" i="1"/>
  <c r="H38" i="1"/>
  <c r="C38" i="1"/>
  <c r="H37" i="1"/>
  <c r="C37" i="1"/>
  <c r="H36" i="1"/>
  <c r="C36" i="1"/>
  <c r="C35" i="1"/>
  <c r="D9" i="1"/>
  <c r="D159" i="5" l="1"/>
  <c r="D158" i="5"/>
  <c r="D151" i="5"/>
  <c r="D150" i="5"/>
  <c r="D148" i="5"/>
  <c r="D161" i="5"/>
  <c r="D160" i="5"/>
  <c r="D153" i="5"/>
  <c r="D152" i="5"/>
  <c r="D145" i="5"/>
  <c r="D144" i="5"/>
  <c r="D143" i="5"/>
  <c r="D162" i="5"/>
  <c r="D155" i="5"/>
  <c r="D154" i="5"/>
  <c r="D147" i="5"/>
  <c r="D146" i="5"/>
  <c r="D157" i="5"/>
  <c r="D156" i="5"/>
  <c r="D149" i="5"/>
  <c r="D142" i="5"/>
  <c r="D141" i="5"/>
  <c r="D140" i="5"/>
  <c r="D139" i="5"/>
  <c r="D138" i="5"/>
  <c r="D137" i="5"/>
  <c r="D136" i="5"/>
  <c r="D135" i="5"/>
  <c r="D134" i="5"/>
  <c r="D133" i="5"/>
  <c r="D132" i="5"/>
  <c r="D131" i="5"/>
  <c r="D130" i="5"/>
  <c r="D129" i="5"/>
  <c r="D128" i="5"/>
  <c r="D127" i="5"/>
  <c r="D126" i="5"/>
  <c r="D125" i="5"/>
  <c r="D124" i="5"/>
  <c r="D123" i="5"/>
  <c r="D102" i="5"/>
  <c r="D101" i="5"/>
  <c r="D100" i="5"/>
  <c r="D99" i="5"/>
  <c r="D98" i="5"/>
  <c r="D97" i="5"/>
  <c r="D96" i="5"/>
  <c r="D95" i="5"/>
  <c r="D94" i="5"/>
  <c r="D93" i="5"/>
  <c r="D92" i="5"/>
  <c r="D91" i="5"/>
  <c r="D90" i="5"/>
  <c r="D89" i="5"/>
  <c r="D88" i="5"/>
  <c r="D87" i="5"/>
  <c r="D86" i="5"/>
  <c r="D85" i="5"/>
  <c r="D84" i="5"/>
  <c r="D83" i="5"/>
  <c r="D59" i="5"/>
  <c r="D58" i="5"/>
  <c r="D51" i="5"/>
  <c r="D50" i="5"/>
  <c r="D46" i="5"/>
  <c r="D55" i="5"/>
  <c r="D54" i="5"/>
  <c r="D43" i="5"/>
  <c r="D57" i="5"/>
  <c r="D49" i="5"/>
  <c r="D47" i="5"/>
  <c r="D45" i="5"/>
  <c r="D44" i="5"/>
  <c r="D61" i="5"/>
  <c r="D60" i="5"/>
  <c r="D53" i="5"/>
  <c r="D52" i="5"/>
  <c r="D62" i="5"/>
  <c r="D56" i="5"/>
  <c r="D48" i="5"/>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202" i="1"/>
  <c r="D203" i="1"/>
  <c r="D204" i="1"/>
  <c r="D136" i="1"/>
  <c r="D135" i="1"/>
  <c r="D134" i="1"/>
  <c r="D133" i="1"/>
  <c r="D120" i="1"/>
  <c r="D119" i="1"/>
  <c r="D118" i="1"/>
  <c r="D117" i="1"/>
  <c r="D137" i="1"/>
  <c r="D124" i="1"/>
  <c r="D122" i="1"/>
  <c r="D132" i="1"/>
  <c r="D131" i="1"/>
  <c r="D130" i="1"/>
  <c r="D129" i="1"/>
  <c r="D116" i="1"/>
  <c r="D115" i="1"/>
  <c r="D114" i="1"/>
  <c r="D113" i="1"/>
  <c r="D138" i="1"/>
  <c r="D121" i="1"/>
  <c r="D142" i="1"/>
  <c r="D141" i="1"/>
  <c r="D140" i="1"/>
  <c r="D128" i="1"/>
  <c r="D127" i="1"/>
  <c r="D126" i="1"/>
  <c r="D125" i="1"/>
  <c r="D139" i="1"/>
  <c r="D123" i="1"/>
  <c r="D77" i="1"/>
  <c r="D76" i="1"/>
  <c r="D61" i="1"/>
  <c r="D60" i="1"/>
  <c r="D74" i="1"/>
  <c r="D67" i="1"/>
  <c r="D79" i="1"/>
  <c r="D78" i="1"/>
  <c r="D63" i="1"/>
  <c r="D62" i="1"/>
  <c r="D59" i="1"/>
  <c r="D58" i="1"/>
  <c r="D57" i="1"/>
  <c r="D56" i="1"/>
  <c r="D55" i="1"/>
  <c r="D54" i="1"/>
  <c r="D53" i="1"/>
  <c r="D66" i="1"/>
  <c r="D82" i="1"/>
  <c r="D81" i="1"/>
  <c r="D80" i="1"/>
  <c r="D73" i="1"/>
  <c r="D72" i="1"/>
  <c r="D71" i="1"/>
  <c r="D70" i="1"/>
  <c r="D69" i="1"/>
  <c r="D65" i="1"/>
  <c r="D64" i="1"/>
  <c r="D75" i="1"/>
  <c r="D68" i="1"/>
  <c r="D256" i="1"/>
  <c r="D255" i="1"/>
  <c r="D248" i="1"/>
  <c r="D247" i="1"/>
  <c r="D239" i="1"/>
  <c r="D238" i="1"/>
  <c r="D242" i="1"/>
  <c r="D240" i="1"/>
  <c r="D234" i="1"/>
  <c r="D259" i="1"/>
  <c r="D252" i="1"/>
  <c r="D243" i="1"/>
  <c r="D235" i="1"/>
  <c r="D258" i="1"/>
  <c r="D257" i="1"/>
  <c r="D250" i="1"/>
  <c r="D249" i="1"/>
  <c r="D236" i="1"/>
  <c r="D262" i="1"/>
  <c r="D261" i="1"/>
  <c r="D254" i="1"/>
  <c r="D253" i="1"/>
  <c r="D246" i="1"/>
  <c r="D245" i="1"/>
  <c r="D237" i="1"/>
  <c r="D241" i="1"/>
  <c r="D233" i="1"/>
  <c r="D260" i="1"/>
  <c r="D251" i="1"/>
  <c r="D244" i="1"/>
  <c r="D232" i="1"/>
  <c r="D231" i="1"/>
  <c r="D227" i="1"/>
  <c r="D223" i="1"/>
  <c r="D219" i="1"/>
  <c r="D215" i="1"/>
  <c r="D208" i="1"/>
  <c r="D169" i="1"/>
  <c r="D165" i="1"/>
  <c r="D161" i="1"/>
  <c r="D157" i="1"/>
  <c r="D153" i="1"/>
  <c r="D149" i="1"/>
  <c r="D148" i="1"/>
  <c r="D144" i="1"/>
  <c r="D225" i="1"/>
  <c r="D221" i="1"/>
  <c r="D217" i="1"/>
  <c r="D211" i="1"/>
  <c r="D206" i="1"/>
  <c r="D172" i="1"/>
  <c r="D171" i="1"/>
  <c r="D167" i="1"/>
  <c r="D159" i="1"/>
  <c r="D155" i="1"/>
  <c r="D151" i="1"/>
  <c r="D146" i="1"/>
  <c r="D226" i="1"/>
  <c r="D222" i="1"/>
  <c r="D207" i="1"/>
  <c r="D168" i="1"/>
  <c r="D164" i="1"/>
  <c r="D147" i="1"/>
  <c r="D143" i="1"/>
  <c r="D228" i="1"/>
  <c r="D224" i="1"/>
  <c r="D220" i="1"/>
  <c r="D216" i="1"/>
  <c r="D210" i="1"/>
  <c r="D209" i="1"/>
  <c r="D205" i="1"/>
  <c r="D170" i="1"/>
  <c r="D166" i="1"/>
  <c r="D162" i="1"/>
  <c r="D158" i="1"/>
  <c r="D154" i="1"/>
  <c r="D150" i="1"/>
  <c r="D145" i="1"/>
  <c r="D229" i="1"/>
  <c r="D213" i="1"/>
  <c r="D212" i="1"/>
  <c r="D163" i="1"/>
  <c r="D230" i="1"/>
  <c r="D218" i="1"/>
  <c r="D214" i="1"/>
  <c r="D160" i="1"/>
  <c r="D156" i="1"/>
  <c r="D152" i="1"/>
  <c r="D35" i="5"/>
  <c r="E35" i="5" s="1"/>
  <c r="D163" i="5"/>
  <c r="D122" i="5"/>
  <c r="D121" i="5"/>
  <c r="D120" i="5"/>
  <c r="D119" i="5"/>
  <c r="D118" i="5"/>
  <c r="D117" i="5"/>
  <c r="D116" i="5"/>
  <c r="D115" i="5"/>
  <c r="D114" i="5"/>
  <c r="D113" i="5"/>
  <c r="D112" i="5"/>
  <c r="D111" i="5"/>
  <c r="D110" i="5"/>
  <c r="D181" i="5"/>
  <c r="D176" i="5"/>
  <c r="D174" i="5"/>
  <c r="D172" i="5"/>
  <c r="D170" i="5"/>
  <c r="D169" i="5"/>
  <c r="D167" i="5"/>
  <c r="D106" i="5"/>
  <c r="D104" i="5"/>
  <c r="D165" i="5"/>
  <c r="D108" i="5"/>
  <c r="D103" i="5"/>
  <c r="D182" i="5"/>
  <c r="D180" i="5"/>
  <c r="D179" i="5"/>
  <c r="D178" i="5"/>
  <c r="D177" i="5"/>
  <c r="D175" i="5"/>
  <c r="D173" i="5"/>
  <c r="D171" i="5"/>
  <c r="D168" i="5"/>
  <c r="D166" i="5"/>
  <c r="D107" i="5"/>
  <c r="D105" i="5"/>
  <c r="D164" i="5"/>
  <c r="D109" i="5"/>
  <c r="D27" i="5"/>
  <c r="E27" i="5" s="1"/>
  <c r="D26" i="5"/>
  <c r="D81" i="5"/>
  <c r="D79" i="5"/>
  <c r="D77" i="5"/>
  <c r="D75" i="5"/>
  <c r="D73" i="5"/>
  <c r="D71" i="5"/>
  <c r="D69" i="5"/>
  <c r="D67" i="5"/>
  <c r="D65" i="5"/>
  <c r="D25" i="5"/>
  <c r="D63" i="5"/>
  <c r="D82" i="5"/>
  <c r="D80" i="5"/>
  <c r="D78" i="5"/>
  <c r="D76" i="5"/>
  <c r="D74" i="5"/>
  <c r="D72" i="5"/>
  <c r="D70" i="5"/>
  <c r="D68" i="5"/>
  <c r="D66" i="5"/>
  <c r="D64" i="5"/>
  <c r="D24" i="5"/>
  <c r="D23" i="5"/>
  <c r="D32" i="5"/>
  <c r="I32" i="5" s="1"/>
  <c r="J32" i="5" s="1"/>
  <c r="D112" i="1"/>
  <c r="D106" i="1"/>
  <c r="D100" i="1"/>
  <c r="D96" i="1"/>
  <c r="D92" i="1"/>
  <c r="D86" i="1"/>
  <c r="D34" i="1"/>
  <c r="D32" i="1"/>
  <c r="D30" i="1"/>
  <c r="D28" i="1"/>
  <c r="D26" i="1"/>
  <c r="D24" i="1"/>
  <c r="D104" i="1"/>
  <c r="D98" i="1"/>
  <c r="D90" i="1"/>
  <c r="D88" i="1"/>
  <c r="D31" i="1"/>
  <c r="D27" i="1"/>
  <c r="D23" i="1"/>
  <c r="D105" i="1"/>
  <c r="D107" i="1"/>
  <c r="D103" i="1"/>
  <c r="D102" i="1"/>
  <c r="D101" i="1"/>
  <c r="D97" i="1"/>
  <c r="D93" i="1"/>
  <c r="D89" i="1"/>
  <c r="D87" i="1"/>
  <c r="D83" i="1"/>
  <c r="D108" i="1"/>
  <c r="D94" i="1"/>
  <c r="D84" i="1"/>
  <c r="D33" i="1"/>
  <c r="D29" i="1"/>
  <c r="D25" i="1"/>
  <c r="D111" i="1"/>
  <c r="D110" i="1"/>
  <c r="D109" i="1"/>
  <c r="D99" i="1"/>
  <c r="D95" i="1"/>
  <c r="D91" i="1"/>
  <c r="D85" i="1"/>
  <c r="D52" i="1"/>
  <c r="E52" i="1" s="1"/>
  <c r="H35" i="1"/>
  <c r="I40" i="5"/>
  <c r="J40" i="5" s="1"/>
  <c r="K40" i="5" s="1"/>
  <c r="M40" i="5" s="1"/>
  <c r="D33" i="5"/>
  <c r="E33" i="5" s="1"/>
  <c r="D41" i="5"/>
  <c r="E41" i="5" s="1"/>
  <c r="D30" i="5"/>
  <c r="D38" i="5"/>
  <c r="D29" i="5"/>
  <c r="D37" i="5"/>
  <c r="D34" i="5"/>
  <c r="D42" i="5"/>
  <c r="D31" i="5"/>
  <c r="E31" i="5" s="1"/>
  <c r="D39" i="5"/>
  <c r="E39" i="5" s="1"/>
  <c r="D28" i="5"/>
  <c r="D36" i="5"/>
  <c r="H31" i="5"/>
  <c r="H27" i="5"/>
  <c r="D44" i="1"/>
  <c r="E44" i="1" s="1"/>
  <c r="D40" i="1"/>
  <c r="E40" i="1" s="1"/>
  <c r="D35" i="1"/>
  <c r="E35" i="1" s="1"/>
  <c r="D42" i="1"/>
  <c r="D43" i="1"/>
  <c r="D47" i="1"/>
  <c r="E47" i="1" s="1"/>
  <c r="D50" i="1"/>
  <c r="E50" i="1" s="1"/>
  <c r="D49" i="1"/>
  <c r="D41" i="1"/>
  <c r="E41" i="1" s="1"/>
  <c r="D51" i="1"/>
  <c r="D36" i="1"/>
  <c r="D48" i="1"/>
  <c r="D39" i="1"/>
  <c r="E39" i="1" s="1"/>
  <c r="H47" i="1"/>
  <c r="D38" i="1"/>
  <c r="D46" i="1"/>
  <c r="D37" i="1"/>
  <c r="D45" i="1"/>
  <c r="I149" i="5" l="1"/>
  <c r="J149" i="5" s="1"/>
  <c r="E149" i="5"/>
  <c r="K149" i="5" s="1"/>
  <c r="M149" i="5" s="1"/>
  <c r="E147" i="5"/>
  <c r="I147" i="5"/>
  <c r="J147" i="5" s="1"/>
  <c r="L147" i="5" s="1"/>
  <c r="I150" i="5"/>
  <c r="J150" i="5" s="1"/>
  <c r="E150" i="5"/>
  <c r="K150" i="5" s="1"/>
  <c r="M150" i="5" s="1"/>
  <c r="I156" i="5"/>
  <c r="J156" i="5" s="1"/>
  <c r="E156" i="5"/>
  <c r="K156" i="5" s="1"/>
  <c r="M156" i="5" s="1"/>
  <c r="I154" i="5"/>
  <c r="J154" i="5" s="1"/>
  <c r="E154" i="5"/>
  <c r="K154" i="5" s="1"/>
  <c r="M154" i="5" s="1"/>
  <c r="I144" i="5"/>
  <c r="J144" i="5" s="1"/>
  <c r="E144" i="5"/>
  <c r="K144" i="5" s="1"/>
  <c r="M144" i="5" s="1"/>
  <c r="I160" i="5"/>
  <c r="J160" i="5" s="1"/>
  <c r="E160" i="5"/>
  <c r="K160" i="5" s="1"/>
  <c r="M160" i="5" s="1"/>
  <c r="I151" i="5"/>
  <c r="J151" i="5" s="1"/>
  <c r="E151" i="5"/>
  <c r="K151" i="5" s="1"/>
  <c r="M151" i="5" s="1"/>
  <c r="E143" i="5"/>
  <c r="I143" i="5"/>
  <c r="J143" i="5" s="1"/>
  <c r="L143" i="5" s="1"/>
  <c r="E157" i="5"/>
  <c r="I157" i="5"/>
  <c r="J157" i="5" s="1"/>
  <c r="L157" i="5" s="1"/>
  <c r="I155" i="5"/>
  <c r="J155" i="5" s="1"/>
  <c r="E155" i="5"/>
  <c r="K155" i="5" s="1"/>
  <c r="M155" i="5" s="1"/>
  <c r="I145" i="5"/>
  <c r="J145" i="5" s="1"/>
  <c r="E145" i="5"/>
  <c r="K145" i="5" s="1"/>
  <c r="M145" i="5" s="1"/>
  <c r="E161" i="5"/>
  <c r="I161" i="5"/>
  <c r="J161" i="5" s="1"/>
  <c r="L161" i="5" s="1"/>
  <c r="I158" i="5"/>
  <c r="J158" i="5" s="1"/>
  <c r="E158" i="5"/>
  <c r="K158" i="5" s="1"/>
  <c r="M158" i="5" s="1"/>
  <c r="E153" i="5"/>
  <c r="I153" i="5"/>
  <c r="J153" i="5" s="1"/>
  <c r="L153" i="5" s="1"/>
  <c r="I146" i="5"/>
  <c r="J146" i="5" s="1"/>
  <c r="E146" i="5"/>
  <c r="K146" i="5" s="1"/>
  <c r="M146" i="5" s="1"/>
  <c r="I162" i="5"/>
  <c r="J162" i="5" s="1"/>
  <c r="E162" i="5"/>
  <c r="K162" i="5" s="1"/>
  <c r="M162" i="5" s="1"/>
  <c r="I152" i="5"/>
  <c r="J152" i="5" s="1"/>
  <c r="E152" i="5"/>
  <c r="K152" i="5" s="1"/>
  <c r="M152" i="5" s="1"/>
  <c r="I148" i="5"/>
  <c r="J148" i="5" s="1"/>
  <c r="E148" i="5"/>
  <c r="K148" i="5" s="1"/>
  <c r="M148" i="5" s="1"/>
  <c r="E159" i="5"/>
  <c r="I159" i="5"/>
  <c r="J159" i="5" s="1"/>
  <c r="L159" i="5" s="1"/>
  <c r="I131" i="5"/>
  <c r="J131" i="5" s="1"/>
  <c r="E131" i="5"/>
  <c r="E124" i="5"/>
  <c r="I124" i="5"/>
  <c r="J124" i="5" s="1"/>
  <c r="L124" i="5" s="1"/>
  <c r="E128" i="5"/>
  <c r="I128" i="5"/>
  <c r="J128" i="5" s="1"/>
  <c r="E132" i="5"/>
  <c r="I132" i="5"/>
  <c r="J132" i="5" s="1"/>
  <c r="L132" i="5" s="1"/>
  <c r="E136" i="5"/>
  <c r="I136" i="5"/>
  <c r="J136" i="5" s="1"/>
  <c r="E140" i="5"/>
  <c r="I140" i="5"/>
  <c r="J140" i="5" s="1"/>
  <c r="L140" i="5" s="1"/>
  <c r="I123" i="5"/>
  <c r="J123" i="5" s="1"/>
  <c r="E123" i="5"/>
  <c r="I139" i="5"/>
  <c r="J139" i="5" s="1"/>
  <c r="E139" i="5"/>
  <c r="K139" i="5" s="1"/>
  <c r="M139" i="5" s="1"/>
  <c r="I125" i="5"/>
  <c r="J125" i="5" s="1"/>
  <c r="E125" i="5"/>
  <c r="I129" i="5"/>
  <c r="J129" i="5" s="1"/>
  <c r="E129" i="5"/>
  <c r="K129" i="5" s="1"/>
  <c r="M129" i="5" s="1"/>
  <c r="I133" i="5"/>
  <c r="J133" i="5" s="1"/>
  <c r="E133" i="5"/>
  <c r="I137" i="5"/>
  <c r="J137" i="5" s="1"/>
  <c r="E137" i="5"/>
  <c r="K137" i="5" s="1"/>
  <c r="M137" i="5" s="1"/>
  <c r="I141" i="5"/>
  <c r="J141" i="5" s="1"/>
  <c r="E141" i="5"/>
  <c r="I127" i="5"/>
  <c r="J127" i="5" s="1"/>
  <c r="E127" i="5"/>
  <c r="K127" i="5" s="1"/>
  <c r="M127" i="5" s="1"/>
  <c r="I135" i="5"/>
  <c r="J135" i="5" s="1"/>
  <c r="E135" i="5"/>
  <c r="E126" i="5"/>
  <c r="I126" i="5"/>
  <c r="J126" i="5" s="1"/>
  <c r="L126" i="5" s="1"/>
  <c r="E130" i="5"/>
  <c r="I130" i="5"/>
  <c r="J130" i="5" s="1"/>
  <c r="E134" i="5"/>
  <c r="I134" i="5"/>
  <c r="J134" i="5" s="1"/>
  <c r="L134" i="5" s="1"/>
  <c r="E138" i="5"/>
  <c r="I138" i="5"/>
  <c r="J138" i="5" s="1"/>
  <c r="E142" i="5"/>
  <c r="I142" i="5"/>
  <c r="J142" i="5" s="1"/>
  <c r="L142" i="5" s="1"/>
  <c r="I35" i="5"/>
  <c r="J35" i="5" s="1"/>
  <c r="I27" i="5"/>
  <c r="J27" i="5" s="1"/>
  <c r="L27" i="5" s="1"/>
  <c r="E83" i="5"/>
  <c r="I83" i="5"/>
  <c r="J83" i="5" s="1"/>
  <c r="L83" i="5" s="1"/>
  <c r="E87" i="5"/>
  <c r="I87" i="5"/>
  <c r="J87" i="5" s="1"/>
  <c r="E91" i="5"/>
  <c r="I91" i="5"/>
  <c r="J91" i="5" s="1"/>
  <c r="L91" i="5" s="1"/>
  <c r="I95" i="5"/>
  <c r="J95" i="5" s="1"/>
  <c r="E95" i="5"/>
  <c r="I99" i="5"/>
  <c r="J99" i="5" s="1"/>
  <c r="E99" i="5"/>
  <c r="K99" i="5" s="1"/>
  <c r="M99" i="5" s="1"/>
  <c r="I84" i="5"/>
  <c r="J84" i="5" s="1"/>
  <c r="E84" i="5"/>
  <c r="I88" i="5"/>
  <c r="J88" i="5" s="1"/>
  <c r="E88" i="5"/>
  <c r="K88" i="5" s="1"/>
  <c r="M88" i="5" s="1"/>
  <c r="I92" i="5"/>
  <c r="J92" i="5" s="1"/>
  <c r="E92" i="5"/>
  <c r="I96" i="5"/>
  <c r="J96" i="5" s="1"/>
  <c r="E96" i="5"/>
  <c r="K96" i="5" s="1"/>
  <c r="M96" i="5" s="1"/>
  <c r="I100" i="5"/>
  <c r="J100" i="5" s="1"/>
  <c r="E100" i="5"/>
  <c r="I85" i="5"/>
  <c r="J85" i="5" s="1"/>
  <c r="E85" i="5"/>
  <c r="I89" i="5"/>
  <c r="J89" i="5" s="1"/>
  <c r="E89" i="5"/>
  <c r="I93" i="5"/>
  <c r="J93" i="5" s="1"/>
  <c r="E93" i="5"/>
  <c r="E97" i="5"/>
  <c r="I97" i="5"/>
  <c r="J97" i="5" s="1"/>
  <c r="I101" i="5"/>
  <c r="J101" i="5" s="1"/>
  <c r="E101" i="5"/>
  <c r="I86" i="5"/>
  <c r="J86" i="5" s="1"/>
  <c r="E86" i="5"/>
  <c r="I90" i="5"/>
  <c r="J90" i="5" s="1"/>
  <c r="E90" i="5"/>
  <c r="I94" i="5"/>
  <c r="J94" i="5" s="1"/>
  <c r="E94" i="5"/>
  <c r="I98" i="5"/>
  <c r="J98" i="5" s="1"/>
  <c r="E98" i="5"/>
  <c r="I102" i="5"/>
  <c r="J102" i="5" s="1"/>
  <c r="E102" i="5"/>
  <c r="E48" i="5"/>
  <c r="I48" i="5"/>
  <c r="J48" i="5" s="1"/>
  <c r="E53" i="5"/>
  <c r="I53" i="5"/>
  <c r="J53" i="5" s="1"/>
  <c r="I50" i="5"/>
  <c r="J50" i="5" s="1"/>
  <c r="E50" i="5"/>
  <c r="I56" i="5"/>
  <c r="J56" i="5" s="1"/>
  <c r="E56" i="5"/>
  <c r="I60" i="5"/>
  <c r="J60" i="5" s="1"/>
  <c r="E60" i="5"/>
  <c r="E47" i="5"/>
  <c r="I47" i="5"/>
  <c r="J47" i="5" s="1"/>
  <c r="I54" i="5"/>
  <c r="J54" i="5" s="1"/>
  <c r="E54" i="5"/>
  <c r="E51" i="5"/>
  <c r="I51" i="5"/>
  <c r="J51" i="5" s="1"/>
  <c r="E45" i="5"/>
  <c r="I45" i="5"/>
  <c r="J45" i="5" s="1"/>
  <c r="I62" i="5"/>
  <c r="J62" i="5" s="1"/>
  <c r="E62" i="5"/>
  <c r="E61" i="5"/>
  <c r="I61" i="5"/>
  <c r="J61" i="5" s="1"/>
  <c r="E49" i="5"/>
  <c r="I49" i="5"/>
  <c r="J49" i="5" s="1"/>
  <c r="E55" i="5"/>
  <c r="I55" i="5"/>
  <c r="J55" i="5" s="1"/>
  <c r="I58" i="5"/>
  <c r="J58" i="5" s="1"/>
  <c r="E58" i="5"/>
  <c r="E43" i="5"/>
  <c r="I43" i="5"/>
  <c r="J43" i="5" s="1"/>
  <c r="I52" i="5"/>
  <c r="J52" i="5" s="1"/>
  <c r="E52" i="5"/>
  <c r="E44" i="5"/>
  <c r="I44" i="5"/>
  <c r="J44" i="5" s="1"/>
  <c r="E57" i="5"/>
  <c r="I57" i="5"/>
  <c r="J57" i="5" s="1"/>
  <c r="I46" i="5"/>
  <c r="J46" i="5" s="1"/>
  <c r="E46" i="5"/>
  <c r="E59" i="5"/>
  <c r="I59" i="5"/>
  <c r="J59" i="5" s="1"/>
  <c r="I41" i="5"/>
  <c r="J41" i="5" s="1"/>
  <c r="L41" i="5" s="1"/>
  <c r="E178" i="1"/>
  <c r="I178" i="1"/>
  <c r="J178" i="1" s="1"/>
  <c r="L178" i="1" s="1"/>
  <c r="E186" i="1"/>
  <c r="I186" i="1"/>
  <c r="J186" i="1" s="1"/>
  <c r="L186" i="1" s="1"/>
  <c r="E198" i="1"/>
  <c r="I198" i="1"/>
  <c r="J198" i="1" s="1"/>
  <c r="L198" i="1" s="1"/>
  <c r="E175" i="1"/>
  <c r="I175" i="1"/>
  <c r="J175" i="1" s="1"/>
  <c r="L175" i="1" s="1"/>
  <c r="E179" i="1"/>
  <c r="I179" i="1"/>
  <c r="J179" i="1" s="1"/>
  <c r="L179" i="1" s="1"/>
  <c r="E183" i="1"/>
  <c r="I183" i="1"/>
  <c r="J183" i="1" s="1"/>
  <c r="L183" i="1" s="1"/>
  <c r="E187" i="1"/>
  <c r="I187" i="1"/>
  <c r="J187" i="1" s="1"/>
  <c r="L187" i="1" s="1"/>
  <c r="E191" i="1"/>
  <c r="I191" i="1"/>
  <c r="J191" i="1" s="1"/>
  <c r="L191" i="1" s="1"/>
  <c r="E195" i="1"/>
  <c r="I195" i="1"/>
  <c r="J195" i="1" s="1"/>
  <c r="L195" i="1" s="1"/>
  <c r="E199" i="1"/>
  <c r="I199" i="1"/>
  <c r="J199" i="1" s="1"/>
  <c r="L199" i="1" s="1"/>
  <c r="E190" i="1"/>
  <c r="I190" i="1"/>
  <c r="J190" i="1" s="1"/>
  <c r="L190" i="1" s="1"/>
  <c r="I202" i="1"/>
  <c r="J202" i="1" s="1"/>
  <c r="E202" i="1"/>
  <c r="K202" i="1" s="1"/>
  <c r="M202" i="1" s="1"/>
  <c r="E176" i="1"/>
  <c r="I176" i="1"/>
  <c r="J176" i="1" s="1"/>
  <c r="L176" i="1" s="1"/>
  <c r="E180" i="1"/>
  <c r="I180" i="1"/>
  <c r="J180" i="1" s="1"/>
  <c r="L180" i="1" s="1"/>
  <c r="E184" i="1"/>
  <c r="I184" i="1"/>
  <c r="J184" i="1" s="1"/>
  <c r="L184" i="1" s="1"/>
  <c r="E188" i="1"/>
  <c r="I188" i="1"/>
  <c r="J188" i="1" s="1"/>
  <c r="L188" i="1" s="1"/>
  <c r="E192" i="1"/>
  <c r="I192" i="1"/>
  <c r="J192" i="1" s="1"/>
  <c r="L192" i="1" s="1"/>
  <c r="E196" i="1"/>
  <c r="I196" i="1"/>
  <c r="J196" i="1" s="1"/>
  <c r="L196" i="1" s="1"/>
  <c r="E200" i="1"/>
  <c r="I200" i="1"/>
  <c r="J200" i="1" s="1"/>
  <c r="L200" i="1" s="1"/>
  <c r="E174" i="1"/>
  <c r="I174" i="1"/>
  <c r="J174" i="1" s="1"/>
  <c r="L174" i="1" s="1"/>
  <c r="E182" i="1"/>
  <c r="I182" i="1"/>
  <c r="J182" i="1" s="1"/>
  <c r="L182" i="1" s="1"/>
  <c r="E194" i="1"/>
  <c r="I194" i="1"/>
  <c r="J194" i="1" s="1"/>
  <c r="L194" i="1" s="1"/>
  <c r="E173" i="1"/>
  <c r="I173" i="1"/>
  <c r="J173" i="1" s="1"/>
  <c r="L173" i="1" s="1"/>
  <c r="E177" i="1"/>
  <c r="I177" i="1"/>
  <c r="J177" i="1" s="1"/>
  <c r="L177" i="1" s="1"/>
  <c r="E181" i="1"/>
  <c r="I181" i="1"/>
  <c r="J181" i="1" s="1"/>
  <c r="L181" i="1" s="1"/>
  <c r="E185" i="1"/>
  <c r="I185" i="1"/>
  <c r="J185" i="1" s="1"/>
  <c r="L185" i="1" s="1"/>
  <c r="E189" i="1"/>
  <c r="I189" i="1"/>
  <c r="J189" i="1" s="1"/>
  <c r="L189" i="1" s="1"/>
  <c r="E193" i="1"/>
  <c r="I193" i="1"/>
  <c r="J193" i="1" s="1"/>
  <c r="L193" i="1" s="1"/>
  <c r="E197" i="1"/>
  <c r="I197" i="1"/>
  <c r="J197" i="1" s="1"/>
  <c r="L197" i="1" s="1"/>
  <c r="E201" i="1"/>
  <c r="I201" i="1"/>
  <c r="J201" i="1" s="1"/>
  <c r="L201" i="1" s="1"/>
  <c r="E204" i="1"/>
  <c r="I204" i="1"/>
  <c r="J204" i="1" s="1"/>
  <c r="E203" i="1"/>
  <c r="I203" i="1"/>
  <c r="J203" i="1" s="1"/>
  <c r="L203" i="1" s="1"/>
  <c r="E125" i="1"/>
  <c r="I125" i="1"/>
  <c r="J125" i="1" s="1"/>
  <c r="E138" i="1"/>
  <c r="I138" i="1"/>
  <c r="J138" i="1" s="1"/>
  <c r="L138" i="1" s="1"/>
  <c r="I132" i="1"/>
  <c r="J132" i="1" s="1"/>
  <c r="E132" i="1"/>
  <c r="E117" i="1"/>
  <c r="I117" i="1"/>
  <c r="J117" i="1" s="1"/>
  <c r="L117" i="1" s="1"/>
  <c r="E133" i="1"/>
  <c r="I133" i="1"/>
  <c r="J133" i="1" s="1"/>
  <c r="E126" i="1"/>
  <c r="I126" i="1"/>
  <c r="J126" i="1" s="1"/>
  <c r="L126" i="1" s="1"/>
  <c r="E141" i="1"/>
  <c r="I141" i="1"/>
  <c r="J141" i="1" s="1"/>
  <c r="E113" i="1"/>
  <c r="I113" i="1"/>
  <c r="J113" i="1" s="1"/>
  <c r="L113" i="1" s="1"/>
  <c r="E129" i="1"/>
  <c r="I129" i="1"/>
  <c r="J129" i="1" s="1"/>
  <c r="E122" i="1"/>
  <c r="I122" i="1"/>
  <c r="J122" i="1" s="1"/>
  <c r="L122" i="1" s="1"/>
  <c r="E118" i="1"/>
  <c r="I118" i="1"/>
  <c r="J118" i="1" s="1"/>
  <c r="E134" i="1"/>
  <c r="I134" i="1"/>
  <c r="J134" i="1" s="1"/>
  <c r="L134" i="1" s="1"/>
  <c r="I140" i="1"/>
  <c r="J140" i="1" s="1"/>
  <c r="E140" i="1"/>
  <c r="I123" i="1"/>
  <c r="J123" i="1" s="1"/>
  <c r="E123" i="1"/>
  <c r="K123" i="1" s="1"/>
  <c r="M123" i="1" s="1"/>
  <c r="I127" i="1"/>
  <c r="J127" i="1" s="1"/>
  <c r="E127" i="1"/>
  <c r="I142" i="1"/>
  <c r="J142" i="1" s="1"/>
  <c r="E142" i="1"/>
  <c r="K142" i="1" s="1"/>
  <c r="M142" i="1" s="1"/>
  <c r="E114" i="1"/>
  <c r="I114" i="1"/>
  <c r="J114" i="1" s="1"/>
  <c r="E130" i="1"/>
  <c r="I130" i="1"/>
  <c r="J130" i="1" s="1"/>
  <c r="L130" i="1" s="1"/>
  <c r="I124" i="1"/>
  <c r="J124" i="1" s="1"/>
  <c r="E124" i="1"/>
  <c r="I119" i="1"/>
  <c r="J119" i="1" s="1"/>
  <c r="E119" i="1"/>
  <c r="K119" i="1" s="1"/>
  <c r="M119" i="1" s="1"/>
  <c r="I135" i="1"/>
  <c r="J135" i="1" s="1"/>
  <c r="E135" i="1"/>
  <c r="I116" i="1"/>
  <c r="J116" i="1" s="1"/>
  <c r="E116" i="1"/>
  <c r="K116" i="1" s="1"/>
  <c r="M116" i="1" s="1"/>
  <c r="I139" i="1"/>
  <c r="J139" i="1" s="1"/>
  <c r="E139" i="1"/>
  <c r="I128" i="1"/>
  <c r="J128" i="1" s="1"/>
  <c r="E128" i="1"/>
  <c r="K128" i="1" s="1"/>
  <c r="M128" i="1" s="1"/>
  <c r="E121" i="1"/>
  <c r="I121" i="1"/>
  <c r="J121" i="1" s="1"/>
  <c r="I115" i="1"/>
  <c r="J115" i="1" s="1"/>
  <c r="E115" i="1"/>
  <c r="K115" i="1" s="1"/>
  <c r="M115" i="1" s="1"/>
  <c r="I131" i="1"/>
  <c r="J131" i="1" s="1"/>
  <c r="E131" i="1"/>
  <c r="E137" i="1"/>
  <c r="I137" i="1"/>
  <c r="J137" i="1" s="1"/>
  <c r="L137" i="1" s="1"/>
  <c r="I120" i="1"/>
  <c r="J120" i="1" s="1"/>
  <c r="E120" i="1"/>
  <c r="I136" i="1"/>
  <c r="J136" i="1" s="1"/>
  <c r="E136" i="1"/>
  <c r="K136" i="1" s="1"/>
  <c r="M136" i="1" s="1"/>
  <c r="E64" i="1"/>
  <c r="I64" i="1"/>
  <c r="J64" i="1" s="1"/>
  <c r="E81" i="1"/>
  <c r="I81" i="1"/>
  <c r="J81" i="1" s="1"/>
  <c r="L81" i="1" s="1"/>
  <c r="E54" i="1"/>
  <c r="I54" i="1"/>
  <c r="J54" i="1" s="1"/>
  <c r="I78" i="1"/>
  <c r="J78" i="1" s="1"/>
  <c r="E78" i="1"/>
  <c r="K78" i="1" s="1"/>
  <c r="M78" i="1" s="1"/>
  <c r="E60" i="1"/>
  <c r="I60" i="1"/>
  <c r="J60" i="1" s="1"/>
  <c r="E65" i="1"/>
  <c r="I65" i="1"/>
  <c r="J65" i="1" s="1"/>
  <c r="L65" i="1" s="1"/>
  <c r="E72" i="1"/>
  <c r="I72" i="1"/>
  <c r="J72" i="1" s="1"/>
  <c r="I82" i="1"/>
  <c r="J82" i="1" s="1"/>
  <c r="E82" i="1"/>
  <c r="K82" i="1" s="1"/>
  <c r="M82" i="1" s="1"/>
  <c r="E55" i="1"/>
  <c r="I55" i="1"/>
  <c r="J55" i="1" s="1"/>
  <c r="E59" i="1"/>
  <c r="I59" i="1"/>
  <c r="J59" i="1" s="1"/>
  <c r="L59" i="1" s="1"/>
  <c r="E79" i="1"/>
  <c r="I79" i="1"/>
  <c r="J79" i="1" s="1"/>
  <c r="E61" i="1"/>
  <c r="I61" i="1"/>
  <c r="J61" i="1" s="1"/>
  <c r="L61" i="1" s="1"/>
  <c r="E71" i="1"/>
  <c r="I71" i="1"/>
  <c r="J71" i="1" s="1"/>
  <c r="I68" i="1"/>
  <c r="J68" i="1" s="1"/>
  <c r="E68" i="1"/>
  <c r="K68" i="1" s="1"/>
  <c r="M68" i="1" s="1"/>
  <c r="E69" i="1"/>
  <c r="I69" i="1"/>
  <c r="J69" i="1" s="1"/>
  <c r="E73" i="1"/>
  <c r="I73" i="1"/>
  <c r="J73" i="1" s="1"/>
  <c r="L73" i="1" s="1"/>
  <c r="I66" i="1"/>
  <c r="J66" i="1" s="1"/>
  <c r="E66" i="1"/>
  <c r="E56" i="1"/>
  <c r="I56" i="1"/>
  <c r="J56" i="1" s="1"/>
  <c r="L56" i="1" s="1"/>
  <c r="E62" i="1"/>
  <c r="I62" i="1"/>
  <c r="J62" i="1" s="1"/>
  <c r="E67" i="1"/>
  <c r="I67" i="1"/>
  <c r="J67" i="1" s="1"/>
  <c r="L67" i="1" s="1"/>
  <c r="E76" i="1"/>
  <c r="I76" i="1"/>
  <c r="J76" i="1" s="1"/>
  <c r="E58" i="1"/>
  <c r="I58" i="1"/>
  <c r="J58" i="1" s="1"/>
  <c r="L58" i="1" s="1"/>
  <c r="E75" i="1"/>
  <c r="I75" i="1"/>
  <c r="J75" i="1" s="1"/>
  <c r="E70" i="1"/>
  <c r="I70" i="1"/>
  <c r="J70" i="1" s="1"/>
  <c r="L70" i="1" s="1"/>
  <c r="I80" i="1"/>
  <c r="J80" i="1" s="1"/>
  <c r="E80" i="1"/>
  <c r="E53" i="1"/>
  <c r="I53" i="1"/>
  <c r="J53" i="1" s="1"/>
  <c r="L53" i="1" s="1"/>
  <c r="E57" i="1"/>
  <c r="I57" i="1"/>
  <c r="J57" i="1" s="1"/>
  <c r="E63" i="1"/>
  <c r="I63" i="1"/>
  <c r="J63" i="1" s="1"/>
  <c r="L63" i="1" s="1"/>
  <c r="E74" i="1"/>
  <c r="I74" i="1"/>
  <c r="J74" i="1" s="1"/>
  <c r="E77" i="1"/>
  <c r="I77" i="1"/>
  <c r="J77" i="1" s="1"/>
  <c r="L77" i="1" s="1"/>
  <c r="I245" i="1"/>
  <c r="J245" i="1" s="1"/>
  <c r="E245" i="1"/>
  <c r="I250" i="1"/>
  <c r="J250" i="1" s="1"/>
  <c r="E250" i="1"/>
  <c r="E240" i="1"/>
  <c r="I240" i="1"/>
  <c r="J240" i="1" s="1"/>
  <c r="I246" i="1"/>
  <c r="J246" i="1" s="1"/>
  <c r="E246" i="1"/>
  <c r="I257" i="1"/>
  <c r="J257" i="1" s="1"/>
  <c r="E257" i="1"/>
  <c r="I252" i="1"/>
  <c r="J252" i="1" s="1"/>
  <c r="E252" i="1"/>
  <c r="I248" i="1"/>
  <c r="J248" i="1" s="1"/>
  <c r="E248" i="1"/>
  <c r="I244" i="1"/>
  <c r="J244" i="1" s="1"/>
  <c r="E244" i="1"/>
  <c r="I241" i="1"/>
  <c r="J241" i="1" s="1"/>
  <c r="E241" i="1"/>
  <c r="I253" i="1"/>
  <c r="J253" i="1" s="1"/>
  <c r="E253" i="1"/>
  <c r="I236" i="1"/>
  <c r="J236" i="1" s="1"/>
  <c r="E236" i="1"/>
  <c r="I258" i="1"/>
  <c r="J258" i="1" s="1"/>
  <c r="E258" i="1"/>
  <c r="I259" i="1"/>
  <c r="J259" i="1" s="1"/>
  <c r="E259" i="1"/>
  <c r="E238" i="1"/>
  <c r="I238" i="1"/>
  <c r="J238" i="1" s="1"/>
  <c r="L238" i="1" s="1"/>
  <c r="I255" i="1"/>
  <c r="J255" i="1" s="1"/>
  <c r="E255" i="1"/>
  <c r="I260" i="1"/>
  <c r="J260" i="1" s="1"/>
  <c r="E260" i="1"/>
  <c r="E261" i="1"/>
  <c r="I261" i="1"/>
  <c r="J261" i="1" s="1"/>
  <c r="I243" i="1"/>
  <c r="J243" i="1" s="1"/>
  <c r="E243" i="1"/>
  <c r="K243" i="1" s="1"/>
  <c r="M243" i="1" s="1"/>
  <c r="I247" i="1"/>
  <c r="J247" i="1" s="1"/>
  <c r="E247" i="1"/>
  <c r="I233" i="1"/>
  <c r="J233" i="1" s="1"/>
  <c r="E233" i="1"/>
  <c r="K233" i="1" s="1"/>
  <c r="M233" i="1" s="1"/>
  <c r="I262" i="1"/>
  <c r="J262" i="1" s="1"/>
  <c r="E262" i="1"/>
  <c r="I242" i="1"/>
  <c r="J242" i="1" s="1"/>
  <c r="E242" i="1"/>
  <c r="K242" i="1" s="1"/>
  <c r="M242" i="1" s="1"/>
  <c r="I251" i="1"/>
  <c r="J251" i="1" s="1"/>
  <c r="E251" i="1"/>
  <c r="I237" i="1"/>
  <c r="J237" i="1" s="1"/>
  <c r="E237" i="1"/>
  <c r="K237" i="1" s="1"/>
  <c r="M237" i="1" s="1"/>
  <c r="I254" i="1"/>
  <c r="J254" i="1" s="1"/>
  <c r="E254" i="1"/>
  <c r="I249" i="1"/>
  <c r="J249" i="1" s="1"/>
  <c r="E249" i="1"/>
  <c r="K249" i="1" s="1"/>
  <c r="M249" i="1" s="1"/>
  <c r="I235" i="1"/>
  <c r="J235" i="1" s="1"/>
  <c r="E235" i="1"/>
  <c r="E234" i="1"/>
  <c r="I234" i="1"/>
  <c r="J234" i="1" s="1"/>
  <c r="L234" i="1" s="1"/>
  <c r="E239" i="1"/>
  <c r="I239" i="1"/>
  <c r="J239" i="1" s="1"/>
  <c r="I256" i="1"/>
  <c r="J256" i="1" s="1"/>
  <c r="E256" i="1"/>
  <c r="K256" i="1" s="1"/>
  <c r="M256" i="1" s="1"/>
  <c r="I168" i="5"/>
  <c r="J168" i="5" s="1"/>
  <c r="E168" i="5"/>
  <c r="I182" i="5"/>
  <c r="J182" i="5" s="1"/>
  <c r="E182" i="5"/>
  <c r="I170" i="5"/>
  <c r="J170" i="5" s="1"/>
  <c r="E170" i="5"/>
  <c r="I113" i="5"/>
  <c r="J113" i="5" s="1"/>
  <c r="E113" i="5"/>
  <c r="E121" i="5"/>
  <c r="I121" i="5"/>
  <c r="J121" i="5" s="1"/>
  <c r="E212" i="1"/>
  <c r="I212" i="1"/>
  <c r="J212" i="1" s="1"/>
  <c r="L212" i="1" s="1"/>
  <c r="E166" i="1"/>
  <c r="I166" i="1"/>
  <c r="J166" i="1" s="1"/>
  <c r="E228" i="1"/>
  <c r="I228" i="1"/>
  <c r="J228" i="1" s="1"/>
  <c r="L228" i="1" s="1"/>
  <c r="E146" i="1"/>
  <c r="I146" i="1"/>
  <c r="J146" i="1" s="1"/>
  <c r="E211" i="1"/>
  <c r="I211" i="1"/>
  <c r="J211" i="1" s="1"/>
  <c r="E157" i="1"/>
  <c r="I157" i="1"/>
  <c r="J157" i="1" s="1"/>
  <c r="E223" i="1"/>
  <c r="I223" i="1"/>
  <c r="J223" i="1" s="1"/>
  <c r="L223" i="1" s="1"/>
  <c r="E105" i="5"/>
  <c r="I105" i="5"/>
  <c r="J105" i="5" s="1"/>
  <c r="I178" i="5"/>
  <c r="J178" i="5" s="1"/>
  <c r="E178" i="5"/>
  <c r="E106" i="5"/>
  <c r="I106" i="5"/>
  <c r="J106" i="5" s="1"/>
  <c r="I110" i="5"/>
  <c r="J110" i="5" s="1"/>
  <c r="E110" i="5"/>
  <c r="E118" i="5"/>
  <c r="I118" i="5"/>
  <c r="J118" i="5" s="1"/>
  <c r="E156" i="1"/>
  <c r="I156" i="1"/>
  <c r="J156" i="1" s="1"/>
  <c r="L156" i="1" s="1"/>
  <c r="E213" i="1"/>
  <c r="I213" i="1"/>
  <c r="J213" i="1" s="1"/>
  <c r="E170" i="1"/>
  <c r="I170" i="1"/>
  <c r="J170" i="1" s="1"/>
  <c r="L170" i="1" s="1"/>
  <c r="E143" i="1"/>
  <c r="I143" i="1"/>
  <c r="J143" i="1" s="1"/>
  <c r="E151" i="1"/>
  <c r="I151" i="1"/>
  <c r="J151" i="1" s="1"/>
  <c r="L151" i="1" s="1"/>
  <c r="E217" i="1"/>
  <c r="I217" i="1"/>
  <c r="J217" i="1" s="1"/>
  <c r="E227" i="1"/>
  <c r="I227" i="1"/>
  <c r="J227" i="1" s="1"/>
  <c r="L227" i="1" s="1"/>
  <c r="E32" i="5"/>
  <c r="K32" i="5" s="1"/>
  <c r="M32" i="5" s="1"/>
  <c r="E107" i="5"/>
  <c r="I107" i="5"/>
  <c r="J107" i="5" s="1"/>
  <c r="E173" i="5"/>
  <c r="I173" i="5"/>
  <c r="J173" i="5" s="1"/>
  <c r="E179" i="5"/>
  <c r="I179" i="5"/>
  <c r="J179" i="5" s="1"/>
  <c r="E108" i="5"/>
  <c r="I108" i="5"/>
  <c r="J108" i="5" s="1"/>
  <c r="E167" i="5"/>
  <c r="I167" i="5"/>
  <c r="J167" i="5" s="1"/>
  <c r="I174" i="5"/>
  <c r="J174" i="5" s="1"/>
  <c r="E174" i="5"/>
  <c r="E111" i="5"/>
  <c r="I111" i="5"/>
  <c r="J111" i="5" s="1"/>
  <c r="E115" i="5"/>
  <c r="I115" i="5"/>
  <c r="J115" i="5" s="1"/>
  <c r="E119" i="5"/>
  <c r="I119" i="5"/>
  <c r="J119" i="5" s="1"/>
  <c r="E163" i="5"/>
  <c r="I163" i="5"/>
  <c r="J163" i="5" s="1"/>
  <c r="E160" i="1"/>
  <c r="I160" i="1"/>
  <c r="J160" i="1" s="1"/>
  <c r="E230" i="1"/>
  <c r="I230" i="1"/>
  <c r="J230" i="1" s="1"/>
  <c r="E229" i="1"/>
  <c r="I229" i="1"/>
  <c r="J229" i="1" s="1"/>
  <c r="E158" i="1"/>
  <c r="I158" i="1"/>
  <c r="J158" i="1" s="1"/>
  <c r="E205" i="1"/>
  <c r="I205" i="1"/>
  <c r="J205" i="1" s="1"/>
  <c r="E220" i="1"/>
  <c r="I220" i="1"/>
  <c r="J220" i="1" s="1"/>
  <c r="E147" i="1"/>
  <c r="I147" i="1"/>
  <c r="J147" i="1" s="1"/>
  <c r="E222" i="1"/>
  <c r="I222" i="1"/>
  <c r="J222" i="1" s="1"/>
  <c r="E155" i="1"/>
  <c r="I155" i="1"/>
  <c r="J155" i="1" s="1"/>
  <c r="E172" i="1"/>
  <c r="I172" i="1"/>
  <c r="J172" i="1" s="1"/>
  <c r="E221" i="1"/>
  <c r="I221" i="1"/>
  <c r="J221" i="1" s="1"/>
  <c r="E149" i="1"/>
  <c r="I149" i="1"/>
  <c r="J149" i="1" s="1"/>
  <c r="E165" i="1"/>
  <c r="I165" i="1"/>
  <c r="J165" i="1" s="1"/>
  <c r="E215" i="1"/>
  <c r="I215" i="1"/>
  <c r="J215" i="1" s="1"/>
  <c r="I231" i="1"/>
  <c r="J231" i="1" s="1"/>
  <c r="E231" i="1"/>
  <c r="E164" i="5"/>
  <c r="I164" i="5"/>
  <c r="J164" i="5" s="1"/>
  <c r="E177" i="5"/>
  <c r="I177" i="5"/>
  <c r="J177" i="5" s="1"/>
  <c r="E104" i="5"/>
  <c r="I104" i="5"/>
  <c r="J104" i="5" s="1"/>
  <c r="E181" i="5"/>
  <c r="I181" i="5"/>
  <c r="J181" i="5" s="1"/>
  <c r="E117" i="5"/>
  <c r="I117" i="5"/>
  <c r="J117" i="5" s="1"/>
  <c r="E152" i="1"/>
  <c r="I152" i="1"/>
  <c r="J152" i="1" s="1"/>
  <c r="E214" i="1"/>
  <c r="I214" i="1"/>
  <c r="J214" i="1" s="1"/>
  <c r="I150" i="1"/>
  <c r="J150" i="1" s="1"/>
  <c r="E150" i="1"/>
  <c r="E210" i="1"/>
  <c r="I210" i="1"/>
  <c r="J210" i="1" s="1"/>
  <c r="E168" i="1"/>
  <c r="I168" i="1"/>
  <c r="J168" i="1" s="1"/>
  <c r="E167" i="1"/>
  <c r="I167" i="1"/>
  <c r="J167" i="1" s="1"/>
  <c r="E144" i="1"/>
  <c r="I144" i="1"/>
  <c r="J144" i="1" s="1"/>
  <c r="E171" i="5"/>
  <c r="I171" i="5"/>
  <c r="J171" i="5" s="1"/>
  <c r="E103" i="5"/>
  <c r="I103" i="5"/>
  <c r="J103" i="5" s="1"/>
  <c r="I172" i="5"/>
  <c r="J172" i="5" s="1"/>
  <c r="E172" i="5"/>
  <c r="E114" i="5"/>
  <c r="I114" i="5"/>
  <c r="J114" i="5" s="1"/>
  <c r="E122" i="5"/>
  <c r="I122" i="5"/>
  <c r="J122" i="5" s="1"/>
  <c r="E218" i="1"/>
  <c r="K218" i="1" s="1"/>
  <c r="M218" i="1" s="1"/>
  <c r="I218" i="1"/>
  <c r="J218" i="1" s="1"/>
  <c r="E154" i="1"/>
  <c r="I154" i="1"/>
  <c r="J154" i="1" s="1"/>
  <c r="E216" i="1"/>
  <c r="K216" i="1" s="1"/>
  <c r="M216" i="1" s="1"/>
  <c r="I216" i="1"/>
  <c r="J216" i="1" s="1"/>
  <c r="E207" i="1"/>
  <c r="I207" i="1"/>
  <c r="J207" i="1" s="1"/>
  <c r="E171" i="1"/>
  <c r="I171" i="1"/>
  <c r="J171" i="1" s="1"/>
  <c r="E148" i="1"/>
  <c r="I148" i="1"/>
  <c r="J148" i="1" s="1"/>
  <c r="E161" i="1"/>
  <c r="I161" i="1"/>
  <c r="J161" i="1" s="1"/>
  <c r="E208" i="1"/>
  <c r="I208" i="1"/>
  <c r="J208" i="1" s="1"/>
  <c r="E109" i="5"/>
  <c r="I109" i="5"/>
  <c r="J109" i="5" s="1"/>
  <c r="I166" i="5"/>
  <c r="J166" i="5" s="1"/>
  <c r="E166" i="5"/>
  <c r="E175" i="5"/>
  <c r="I175" i="5"/>
  <c r="J175" i="5" s="1"/>
  <c r="I180" i="5"/>
  <c r="J180" i="5" s="1"/>
  <c r="E180" i="5"/>
  <c r="E165" i="5"/>
  <c r="I165" i="5"/>
  <c r="J165" i="5" s="1"/>
  <c r="E169" i="5"/>
  <c r="I169" i="5"/>
  <c r="J169" i="5" s="1"/>
  <c r="I176" i="5"/>
  <c r="J176" i="5" s="1"/>
  <c r="E176" i="5"/>
  <c r="I112" i="5"/>
  <c r="J112" i="5" s="1"/>
  <c r="E112" i="5"/>
  <c r="E116" i="5"/>
  <c r="I116" i="5"/>
  <c r="J116" i="5" s="1"/>
  <c r="E120" i="5"/>
  <c r="I120" i="5"/>
  <c r="J120" i="5" s="1"/>
  <c r="E163" i="1"/>
  <c r="I163" i="1"/>
  <c r="J163" i="1" s="1"/>
  <c r="E145" i="1"/>
  <c r="I145" i="1"/>
  <c r="J145" i="1" s="1"/>
  <c r="E162" i="1"/>
  <c r="I162" i="1"/>
  <c r="J162" i="1" s="1"/>
  <c r="E209" i="1"/>
  <c r="I209" i="1"/>
  <c r="J209" i="1" s="1"/>
  <c r="E224" i="1"/>
  <c r="I224" i="1"/>
  <c r="J224" i="1" s="1"/>
  <c r="E164" i="1"/>
  <c r="I164" i="1"/>
  <c r="J164" i="1" s="1"/>
  <c r="E226" i="1"/>
  <c r="I226" i="1"/>
  <c r="J226" i="1" s="1"/>
  <c r="E159" i="1"/>
  <c r="I159" i="1"/>
  <c r="J159" i="1" s="1"/>
  <c r="E206" i="1"/>
  <c r="I206" i="1"/>
  <c r="J206" i="1" s="1"/>
  <c r="E225" i="1"/>
  <c r="I225" i="1"/>
  <c r="J225" i="1" s="1"/>
  <c r="E153" i="1"/>
  <c r="I153" i="1"/>
  <c r="J153" i="1" s="1"/>
  <c r="E169" i="1"/>
  <c r="I169" i="1"/>
  <c r="J169" i="1" s="1"/>
  <c r="I219" i="1"/>
  <c r="J219" i="1" s="1"/>
  <c r="E219" i="1"/>
  <c r="E232" i="1"/>
  <c r="I232" i="1"/>
  <c r="J232" i="1" s="1"/>
  <c r="E23" i="5"/>
  <c r="I23" i="5"/>
  <c r="J23" i="5" s="1"/>
  <c r="I76" i="5"/>
  <c r="J76" i="5" s="1"/>
  <c r="E76" i="5"/>
  <c r="I77" i="5"/>
  <c r="J77" i="5" s="1"/>
  <c r="E77" i="5"/>
  <c r="I24" i="5"/>
  <c r="J24" i="5" s="1"/>
  <c r="E24" i="5"/>
  <c r="I70" i="5"/>
  <c r="J70" i="5" s="1"/>
  <c r="E70" i="5"/>
  <c r="I78" i="5"/>
  <c r="J78" i="5" s="1"/>
  <c r="E78" i="5"/>
  <c r="I25" i="5"/>
  <c r="J25" i="5" s="1"/>
  <c r="E25" i="5"/>
  <c r="I71" i="5"/>
  <c r="J71" i="5" s="1"/>
  <c r="E71" i="5"/>
  <c r="I79" i="5"/>
  <c r="J79" i="5" s="1"/>
  <c r="E79" i="5"/>
  <c r="I68" i="5"/>
  <c r="J68" i="5" s="1"/>
  <c r="E68" i="5"/>
  <c r="I69" i="5"/>
  <c r="J69" i="5" s="1"/>
  <c r="E69" i="5"/>
  <c r="I33" i="5"/>
  <c r="J33" i="5" s="1"/>
  <c r="L33" i="5" s="1"/>
  <c r="I64" i="5"/>
  <c r="J64" i="5" s="1"/>
  <c r="E64" i="5"/>
  <c r="I72" i="5"/>
  <c r="J72" i="5" s="1"/>
  <c r="E72" i="5"/>
  <c r="I80" i="5"/>
  <c r="J80" i="5" s="1"/>
  <c r="E80" i="5"/>
  <c r="I65" i="5"/>
  <c r="J65" i="5" s="1"/>
  <c r="E65" i="5"/>
  <c r="I73" i="5"/>
  <c r="J73" i="5" s="1"/>
  <c r="E73" i="5"/>
  <c r="E81" i="5"/>
  <c r="I81" i="5"/>
  <c r="J81" i="5" s="1"/>
  <c r="E63" i="5"/>
  <c r="I63" i="5"/>
  <c r="J63" i="5" s="1"/>
  <c r="I66" i="5"/>
  <c r="J66" i="5" s="1"/>
  <c r="E66" i="5"/>
  <c r="I74" i="5"/>
  <c r="J74" i="5" s="1"/>
  <c r="E74" i="5"/>
  <c r="I82" i="5"/>
  <c r="J82" i="5" s="1"/>
  <c r="E82" i="5"/>
  <c r="I67" i="5"/>
  <c r="J67" i="5" s="1"/>
  <c r="E67" i="5"/>
  <c r="I75" i="5"/>
  <c r="J75" i="5" s="1"/>
  <c r="E75" i="5"/>
  <c r="I26" i="5"/>
  <c r="J26" i="5" s="1"/>
  <c r="E26" i="5"/>
  <c r="I95" i="1"/>
  <c r="J95" i="1" s="1"/>
  <c r="E95" i="1"/>
  <c r="E84" i="1"/>
  <c r="I84" i="1"/>
  <c r="J84" i="1" s="1"/>
  <c r="E101" i="1"/>
  <c r="I101" i="1"/>
  <c r="J101" i="1" s="1"/>
  <c r="E88" i="1"/>
  <c r="I88" i="1"/>
  <c r="J88" i="1" s="1"/>
  <c r="E32" i="1"/>
  <c r="I32" i="1"/>
  <c r="J32" i="1" s="1"/>
  <c r="I96" i="1"/>
  <c r="J96" i="1" s="1"/>
  <c r="E96" i="1"/>
  <c r="I99" i="1"/>
  <c r="J99" i="1" s="1"/>
  <c r="E99" i="1"/>
  <c r="E25" i="1"/>
  <c r="I25" i="1"/>
  <c r="J25" i="1" s="1"/>
  <c r="I94" i="1"/>
  <c r="J94" i="1" s="1"/>
  <c r="E94" i="1"/>
  <c r="E89" i="1"/>
  <c r="I89" i="1"/>
  <c r="J89" i="1" s="1"/>
  <c r="I102" i="1"/>
  <c r="J102" i="1" s="1"/>
  <c r="E102" i="1"/>
  <c r="E23" i="1"/>
  <c r="I23" i="1"/>
  <c r="J23" i="1" s="1"/>
  <c r="E90" i="1"/>
  <c r="I90" i="1"/>
  <c r="J90" i="1" s="1"/>
  <c r="E26" i="1"/>
  <c r="I26" i="1"/>
  <c r="J26" i="1" s="1"/>
  <c r="E34" i="1"/>
  <c r="I34" i="1"/>
  <c r="J34" i="1" s="1"/>
  <c r="E100" i="1"/>
  <c r="I100" i="1"/>
  <c r="J100" i="1" s="1"/>
  <c r="E105" i="1"/>
  <c r="I105" i="1"/>
  <c r="J105" i="1" s="1"/>
  <c r="E85" i="1"/>
  <c r="I85" i="1"/>
  <c r="J85" i="1" s="1"/>
  <c r="E109" i="1"/>
  <c r="I109" i="1"/>
  <c r="J109" i="1" s="1"/>
  <c r="E29" i="1"/>
  <c r="I29" i="1"/>
  <c r="J29" i="1" s="1"/>
  <c r="E108" i="1"/>
  <c r="I108" i="1"/>
  <c r="J108" i="1" s="1"/>
  <c r="E93" i="1"/>
  <c r="I93" i="1"/>
  <c r="J93" i="1" s="1"/>
  <c r="E103" i="1"/>
  <c r="I103" i="1"/>
  <c r="J103" i="1" s="1"/>
  <c r="I27" i="1"/>
  <c r="J27" i="1" s="1"/>
  <c r="E27" i="1"/>
  <c r="I98" i="1"/>
  <c r="J98" i="1" s="1"/>
  <c r="E98" i="1"/>
  <c r="E28" i="1"/>
  <c r="I28" i="1"/>
  <c r="J28" i="1" s="1"/>
  <c r="E86" i="1"/>
  <c r="I86" i="1"/>
  <c r="J86" i="1" s="1"/>
  <c r="E106" i="1"/>
  <c r="I106" i="1"/>
  <c r="J106" i="1" s="1"/>
  <c r="I111" i="1"/>
  <c r="J111" i="1" s="1"/>
  <c r="E111" i="1"/>
  <c r="I87" i="1"/>
  <c r="J87" i="1" s="1"/>
  <c r="E87" i="1"/>
  <c r="E24" i="1"/>
  <c r="I24" i="1"/>
  <c r="J24" i="1" s="1"/>
  <c r="I91" i="1"/>
  <c r="J91" i="1" s="1"/>
  <c r="E91" i="1"/>
  <c r="E110" i="1"/>
  <c r="I110" i="1"/>
  <c r="J110" i="1" s="1"/>
  <c r="E33" i="1"/>
  <c r="I33" i="1"/>
  <c r="J33" i="1" s="1"/>
  <c r="E83" i="1"/>
  <c r="I83" i="1"/>
  <c r="J83" i="1" s="1"/>
  <c r="E97" i="1"/>
  <c r="I97" i="1"/>
  <c r="J97" i="1" s="1"/>
  <c r="I107" i="1"/>
  <c r="J107" i="1" s="1"/>
  <c r="E107" i="1"/>
  <c r="E31" i="1"/>
  <c r="I31" i="1"/>
  <c r="J31" i="1" s="1"/>
  <c r="I104" i="1"/>
  <c r="J104" i="1" s="1"/>
  <c r="E104" i="1"/>
  <c r="E30" i="1"/>
  <c r="I30" i="1"/>
  <c r="J30" i="1" s="1"/>
  <c r="E92" i="1"/>
  <c r="I92" i="1"/>
  <c r="J92" i="1" s="1"/>
  <c r="I112" i="1"/>
  <c r="J112" i="1" s="1"/>
  <c r="E112" i="1"/>
  <c r="I52" i="1"/>
  <c r="J52" i="1" s="1"/>
  <c r="K52" i="1" s="1"/>
  <c r="I50" i="1"/>
  <c r="J50" i="1" s="1"/>
  <c r="L50" i="1" s="1"/>
  <c r="I40" i="1"/>
  <c r="J40" i="1" s="1"/>
  <c r="L40" i="1" s="1"/>
  <c r="I35" i="1"/>
  <c r="J35" i="1" s="1"/>
  <c r="K35" i="1" s="1"/>
  <c r="I39" i="1"/>
  <c r="J39" i="1" s="1"/>
  <c r="L39" i="1" s="1"/>
  <c r="K27" i="5"/>
  <c r="M27" i="5" s="1"/>
  <c r="I31" i="5"/>
  <c r="J31" i="5" s="1"/>
  <c r="L31" i="5" s="1"/>
  <c r="L40" i="5"/>
  <c r="I39" i="5"/>
  <c r="J39" i="5" s="1"/>
  <c r="L39" i="5" s="1"/>
  <c r="I29" i="5"/>
  <c r="J29" i="5" s="1"/>
  <c r="E29" i="5"/>
  <c r="I28" i="5"/>
  <c r="J28" i="5" s="1"/>
  <c r="E28" i="5"/>
  <c r="E36" i="5"/>
  <c r="I36" i="5"/>
  <c r="J36" i="5" s="1"/>
  <c r="E42" i="5"/>
  <c r="I42" i="5"/>
  <c r="J42" i="5" s="1"/>
  <c r="I38" i="5"/>
  <c r="J38" i="5" s="1"/>
  <c r="E38" i="5"/>
  <c r="E34" i="5"/>
  <c r="I34" i="5"/>
  <c r="J34" i="5" s="1"/>
  <c r="I37" i="5"/>
  <c r="J37" i="5" s="1"/>
  <c r="E37" i="5"/>
  <c r="E30" i="5"/>
  <c r="I30" i="5"/>
  <c r="J30" i="5" s="1"/>
  <c r="L35" i="5"/>
  <c r="K35" i="5"/>
  <c r="M35" i="5" s="1"/>
  <c r="I44" i="1"/>
  <c r="J44" i="1" s="1"/>
  <c r="L44" i="1" s="1"/>
  <c r="I47" i="1"/>
  <c r="J47" i="1" s="1"/>
  <c r="K47" i="1" s="1"/>
  <c r="I41" i="1"/>
  <c r="J41" i="1" s="1"/>
  <c r="L41" i="1" s="1"/>
  <c r="I51" i="1"/>
  <c r="J51" i="1" s="1"/>
  <c r="E51" i="1"/>
  <c r="I48" i="1"/>
  <c r="J48" i="1" s="1"/>
  <c r="E48" i="1"/>
  <c r="E49" i="1"/>
  <c r="I49" i="1"/>
  <c r="J49" i="1" s="1"/>
  <c r="E42" i="1"/>
  <c r="I42" i="1"/>
  <c r="J42" i="1" s="1"/>
  <c r="E43" i="1"/>
  <c r="I43" i="1"/>
  <c r="J43" i="1" s="1"/>
  <c r="E36" i="1"/>
  <c r="I36" i="1"/>
  <c r="J36" i="1" s="1"/>
  <c r="E37" i="1"/>
  <c r="I37" i="1"/>
  <c r="J37" i="1" s="1"/>
  <c r="E45" i="1"/>
  <c r="I45" i="1"/>
  <c r="J45" i="1" s="1"/>
  <c r="I38" i="1"/>
  <c r="J38" i="1" s="1"/>
  <c r="E38" i="1"/>
  <c r="I46" i="1"/>
  <c r="J46" i="1" s="1"/>
  <c r="E46" i="1"/>
  <c r="K159" i="5" l="1"/>
  <c r="M159" i="5" s="1"/>
  <c r="L152" i="5"/>
  <c r="L146" i="5"/>
  <c r="L158" i="5"/>
  <c r="L145" i="5"/>
  <c r="K157" i="5"/>
  <c r="M157" i="5" s="1"/>
  <c r="L151" i="5"/>
  <c r="L144" i="5"/>
  <c r="L156" i="5"/>
  <c r="K147" i="5"/>
  <c r="M147" i="5" s="1"/>
  <c r="K138" i="5"/>
  <c r="M138" i="5" s="1"/>
  <c r="K130" i="5"/>
  <c r="M130" i="5" s="1"/>
  <c r="L135" i="5"/>
  <c r="L141" i="5"/>
  <c r="L133" i="5"/>
  <c r="L125" i="5"/>
  <c r="L123" i="5"/>
  <c r="L148" i="5"/>
  <c r="L162" i="5"/>
  <c r="K153" i="5"/>
  <c r="M153" i="5" s="1"/>
  <c r="K161" i="5"/>
  <c r="M161" i="5" s="1"/>
  <c r="L155" i="5"/>
  <c r="K143" i="5"/>
  <c r="M143" i="5" s="1"/>
  <c r="L160" i="5"/>
  <c r="L154" i="5"/>
  <c r="L150" i="5"/>
  <c r="L149" i="5"/>
  <c r="K136" i="5"/>
  <c r="M136" i="5" s="1"/>
  <c r="K128" i="5"/>
  <c r="M128" i="5" s="1"/>
  <c r="L131" i="5"/>
  <c r="K142" i="5"/>
  <c r="M142" i="5" s="1"/>
  <c r="K134" i="5"/>
  <c r="M134" i="5" s="1"/>
  <c r="K126" i="5"/>
  <c r="M126" i="5" s="1"/>
  <c r="L127" i="5"/>
  <c r="L137" i="5"/>
  <c r="L129" i="5"/>
  <c r="L139" i="5"/>
  <c r="K140" i="5"/>
  <c r="M140" i="5" s="1"/>
  <c r="K132" i="5"/>
  <c r="M132" i="5" s="1"/>
  <c r="K124" i="5"/>
  <c r="M124" i="5" s="1"/>
  <c r="L138" i="5"/>
  <c r="L130" i="5"/>
  <c r="K135" i="5"/>
  <c r="M135" i="5" s="1"/>
  <c r="K141" i="5"/>
  <c r="M141" i="5" s="1"/>
  <c r="K133" i="5"/>
  <c r="M133" i="5" s="1"/>
  <c r="K125" i="5"/>
  <c r="M125" i="5" s="1"/>
  <c r="K123" i="5"/>
  <c r="M123" i="5" s="1"/>
  <c r="L136" i="5"/>
  <c r="L128" i="5"/>
  <c r="K131" i="5"/>
  <c r="M131" i="5" s="1"/>
  <c r="L48" i="5"/>
  <c r="K98" i="5"/>
  <c r="M98" i="5" s="1"/>
  <c r="K90" i="5"/>
  <c r="M90" i="5" s="1"/>
  <c r="K101" i="5"/>
  <c r="M101" i="5" s="1"/>
  <c r="K93" i="5"/>
  <c r="M93" i="5" s="1"/>
  <c r="K85" i="5"/>
  <c r="M85" i="5" s="1"/>
  <c r="L181" i="5"/>
  <c r="L177" i="5"/>
  <c r="L119" i="5"/>
  <c r="L111" i="5"/>
  <c r="L167" i="5"/>
  <c r="L179" i="5"/>
  <c r="L59" i="5"/>
  <c r="L57" i="5"/>
  <c r="K52" i="5"/>
  <c r="M52" i="5" s="1"/>
  <c r="K58" i="5"/>
  <c r="M58" i="5" s="1"/>
  <c r="L49" i="5"/>
  <c r="K62" i="5"/>
  <c r="M62" i="5" s="1"/>
  <c r="L51" i="5"/>
  <c r="L47" i="5"/>
  <c r="K56" i="5"/>
  <c r="M56" i="5" s="1"/>
  <c r="L53" i="5"/>
  <c r="K102" i="5"/>
  <c r="M102" i="5" s="1"/>
  <c r="K94" i="5"/>
  <c r="M94" i="5" s="1"/>
  <c r="K86" i="5"/>
  <c r="M86" i="5" s="1"/>
  <c r="L97" i="5"/>
  <c r="K89" i="5"/>
  <c r="M89" i="5" s="1"/>
  <c r="K100" i="5"/>
  <c r="M100" i="5" s="1"/>
  <c r="K92" i="5"/>
  <c r="M92" i="5" s="1"/>
  <c r="K84" i="5"/>
  <c r="M84" i="5" s="1"/>
  <c r="L87" i="5"/>
  <c r="L32" i="5"/>
  <c r="K95" i="5"/>
  <c r="M95" i="5" s="1"/>
  <c r="L102" i="5"/>
  <c r="L86" i="5"/>
  <c r="L89" i="5"/>
  <c r="L92" i="5"/>
  <c r="L95" i="5"/>
  <c r="L94" i="5"/>
  <c r="K97" i="5"/>
  <c r="M97" i="5" s="1"/>
  <c r="L100" i="5"/>
  <c r="L84" i="5"/>
  <c r="K87" i="5"/>
  <c r="M87" i="5" s="1"/>
  <c r="L98" i="5"/>
  <c r="L90" i="5"/>
  <c r="L101" i="5"/>
  <c r="L93" i="5"/>
  <c r="L85" i="5"/>
  <c r="L96" i="5"/>
  <c r="L88" i="5"/>
  <c r="L99" i="5"/>
  <c r="K91" i="5"/>
  <c r="M91" i="5" s="1"/>
  <c r="K83" i="5"/>
  <c r="M83" i="5" s="1"/>
  <c r="K41" i="5"/>
  <c r="M41" i="5" s="1"/>
  <c r="K46" i="5"/>
  <c r="M46" i="5" s="1"/>
  <c r="L44" i="5"/>
  <c r="L43" i="5"/>
  <c r="L55" i="5"/>
  <c r="L61" i="5"/>
  <c r="L45" i="5"/>
  <c r="K54" i="5"/>
  <c r="M54" i="5" s="1"/>
  <c r="K60" i="5"/>
  <c r="M60" i="5" s="1"/>
  <c r="K50" i="5"/>
  <c r="M50" i="5" s="1"/>
  <c r="K59" i="5"/>
  <c r="M59" i="5" s="1"/>
  <c r="K57" i="5"/>
  <c r="M57" i="5" s="1"/>
  <c r="L52" i="5"/>
  <c r="L58" i="5"/>
  <c r="K49" i="5"/>
  <c r="M49" i="5" s="1"/>
  <c r="L62" i="5"/>
  <c r="K51" i="5"/>
  <c r="M51" i="5" s="1"/>
  <c r="K47" i="5"/>
  <c r="M47" i="5" s="1"/>
  <c r="L56" i="5"/>
  <c r="K53" i="5"/>
  <c r="M53" i="5" s="1"/>
  <c r="L46" i="5"/>
  <c r="K44" i="5"/>
  <c r="M44" i="5" s="1"/>
  <c r="K43" i="5"/>
  <c r="M43" i="5" s="1"/>
  <c r="K55" i="5"/>
  <c r="M55" i="5" s="1"/>
  <c r="K61" i="5"/>
  <c r="M61" i="5" s="1"/>
  <c r="K45" i="5"/>
  <c r="M45" i="5" s="1"/>
  <c r="L54" i="5"/>
  <c r="L60" i="5"/>
  <c r="L50" i="5"/>
  <c r="K48" i="5"/>
  <c r="M48" i="5" s="1"/>
  <c r="L107" i="5"/>
  <c r="K117" i="5"/>
  <c r="M117" i="5" s="1"/>
  <c r="K104" i="5"/>
  <c r="M104" i="5" s="1"/>
  <c r="K164" i="5"/>
  <c r="M164" i="5" s="1"/>
  <c r="K163" i="5"/>
  <c r="M163" i="5" s="1"/>
  <c r="K115" i="5"/>
  <c r="M115" i="5" s="1"/>
  <c r="L174" i="5"/>
  <c r="K108" i="5"/>
  <c r="M108" i="5" s="1"/>
  <c r="K173" i="5"/>
  <c r="M173" i="5" s="1"/>
  <c r="K118" i="5"/>
  <c r="M118" i="5" s="1"/>
  <c r="K106" i="5"/>
  <c r="M106" i="5" s="1"/>
  <c r="K105" i="5"/>
  <c r="M105" i="5" s="1"/>
  <c r="K121" i="5"/>
  <c r="M121" i="5" s="1"/>
  <c r="L170" i="5"/>
  <c r="L168" i="5"/>
  <c r="K26" i="5"/>
  <c r="M26" i="5" s="1"/>
  <c r="K67" i="5"/>
  <c r="M67" i="5" s="1"/>
  <c r="K74" i="5"/>
  <c r="M74" i="5" s="1"/>
  <c r="L63" i="5"/>
  <c r="K73" i="5"/>
  <c r="M73" i="5" s="1"/>
  <c r="K80" i="5"/>
  <c r="M80" i="5" s="1"/>
  <c r="K64" i="5"/>
  <c r="M64" i="5" s="1"/>
  <c r="L23" i="5"/>
  <c r="K110" i="5"/>
  <c r="M110" i="5" s="1"/>
  <c r="K178" i="5"/>
  <c r="M178" i="5" s="1"/>
  <c r="K113" i="5"/>
  <c r="M113" i="5" s="1"/>
  <c r="K182" i="5"/>
  <c r="M182" i="5" s="1"/>
  <c r="K116" i="5"/>
  <c r="M116" i="5" s="1"/>
  <c r="L176" i="5"/>
  <c r="K165" i="5"/>
  <c r="M165" i="5" s="1"/>
  <c r="K175" i="5"/>
  <c r="M175" i="5" s="1"/>
  <c r="K109" i="5"/>
  <c r="M109" i="5" s="1"/>
  <c r="K114" i="5"/>
  <c r="M114" i="5" s="1"/>
  <c r="K103" i="5"/>
  <c r="M103" i="5" s="1"/>
  <c r="L120" i="5"/>
  <c r="K112" i="5"/>
  <c r="M112" i="5" s="1"/>
  <c r="L169" i="5"/>
  <c r="K180" i="5"/>
  <c r="M180" i="5" s="1"/>
  <c r="K166" i="5"/>
  <c r="M166" i="5" s="1"/>
  <c r="L122" i="5"/>
  <c r="K172" i="5"/>
  <c r="M172" i="5" s="1"/>
  <c r="L171" i="5"/>
  <c r="K201" i="1"/>
  <c r="M201" i="1" s="1"/>
  <c r="K193" i="1"/>
  <c r="M193" i="1" s="1"/>
  <c r="K185" i="1"/>
  <c r="M185" i="1" s="1"/>
  <c r="K177" i="1"/>
  <c r="M177" i="1" s="1"/>
  <c r="K194" i="1"/>
  <c r="M194" i="1" s="1"/>
  <c r="K174" i="1"/>
  <c r="M174" i="1" s="1"/>
  <c r="K196" i="1"/>
  <c r="M196" i="1" s="1"/>
  <c r="K188" i="1"/>
  <c r="M188" i="1" s="1"/>
  <c r="K180" i="1"/>
  <c r="M180" i="1" s="1"/>
  <c r="L202" i="1"/>
  <c r="K199" i="1"/>
  <c r="M199" i="1" s="1"/>
  <c r="K191" i="1"/>
  <c r="M191" i="1" s="1"/>
  <c r="K183" i="1"/>
  <c r="M183" i="1" s="1"/>
  <c r="K175" i="1"/>
  <c r="M175" i="1" s="1"/>
  <c r="K186" i="1"/>
  <c r="M186" i="1" s="1"/>
  <c r="K197" i="1"/>
  <c r="M197" i="1" s="1"/>
  <c r="K189" i="1"/>
  <c r="M189" i="1" s="1"/>
  <c r="K181" i="1"/>
  <c r="M181" i="1" s="1"/>
  <c r="K173" i="1"/>
  <c r="M173" i="1" s="1"/>
  <c r="K182" i="1"/>
  <c r="M182" i="1" s="1"/>
  <c r="K200" i="1"/>
  <c r="M200" i="1" s="1"/>
  <c r="K192" i="1"/>
  <c r="M192" i="1" s="1"/>
  <c r="K184" i="1"/>
  <c r="M184" i="1" s="1"/>
  <c r="K176" i="1"/>
  <c r="M176" i="1" s="1"/>
  <c r="K190" i="1"/>
  <c r="M190" i="1" s="1"/>
  <c r="K195" i="1"/>
  <c r="M195" i="1" s="1"/>
  <c r="K187" i="1"/>
  <c r="M187" i="1" s="1"/>
  <c r="K179" i="1"/>
  <c r="M179" i="1" s="1"/>
  <c r="K198" i="1"/>
  <c r="M198" i="1" s="1"/>
  <c r="K178" i="1"/>
  <c r="M178" i="1" s="1"/>
  <c r="K203" i="1"/>
  <c r="M203" i="1" s="1"/>
  <c r="K204" i="1"/>
  <c r="M204" i="1" s="1"/>
  <c r="K232" i="1"/>
  <c r="M232" i="1" s="1"/>
  <c r="K225" i="1"/>
  <c r="M225" i="1" s="1"/>
  <c r="K209" i="1"/>
  <c r="M209" i="1" s="1"/>
  <c r="K167" i="1"/>
  <c r="M167" i="1" s="1"/>
  <c r="K210" i="1"/>
  <c r="M210" i="1" s="1"/>
  <c r="K214" i="1"/>
  <c r="M214" i="1" s="1"/>
  <c r="K215" i="1"/>
  <c r="M215" i="1" s="1"/>
  <c r="K149" i="1"/>
  <c r="M149" i="1" s="1"/>
  <c r="K172" i="1"/>
  <c r="M172" i="1" s="1"/>
  <c r="K222" i="1"/>
  <c r="M222" i="1" s="1"/>
  <c r="K220" i="1"/>
  <c r="M220" i="1" s="1"/>
  <c r="K158" i="1"/>
  <c r="M158" i="1" s="1"/>
  <c r="K230" i="1"/>
  <c r="M230" i="1" s="1"/>
  <c r="L52" i="1"/>
  <c r="K169" i="1"/>
  <c r="M169" i="1" s="1"/>
  <c r="K159" i="1"/>
  <c r="M159" i="1" s="1"/>
  <c r="K145" i="1"/>
  <c r="M145" i="1" s="1"/>
  <c r="K164" i="1"/>
  <c r="M164" i="1" s="1"/>
  <c r="L240" i="1"/>
  <c r="L74" i="1"/>
  <c r="L57" i="1"/>
  <c r="K80" i="1"/>
  <c r="M80" i="1" s="1"/>
  <c r="L75" i="1"/>
  <c r="L76" i="1"/>
  <c r="L62" i="1"/>
  <c r="K66" i="1"/>
  <c r="M66" i="1" s="1"/>
  <c r="L69" i="1"/>
  <c r="L71" i="1"/>
  <c r="L79" i="1"/>
  <c r="L55" i="1"/>
  <c r="L72" i="1"/>
  <c r="L60" i="1"/>
  <c r="L54" i="1"/>
  <c r="L64" i="1"/>
  <c r="K120" i="1"/>
  <c r="M120" i="1" s="1"/>
  <c r="K131" i="1"/>
  <c r="M131" i="1" s="1"/>
  <c r="L121" i="1"/>
  <c r="K139" i="1"/>
  <c r="M139" i="1" s="1"/>
  <c r="K135" i="1"/>
  <c r="M135" i="1" s="1"/>
  <c r="K124" i="1"/>
  <c r="M124" i="1" s="1"/>
  <c r="L114" i="1"/>
  <c r="K127" i="1"/>
  <c r="M127" i="1" s="1"/>
  <c r="K140" i="1"/>
  <c r="M140" i="1" s="1"/>
  <c r="L118" i="1"/>
  <c r="L129" i="1"/>
  <c r="L141" i="1"/>
  <c r="L133" i="1"/>
  <c r="L125" i="1"/>
  <c r="L204" i="1"/>
  <c r="K161" i="1"/>
  <c r="M161" i="1" s="1"/>
  <c r="K171" i="1"/>
  <c r="M171" i="1" s="1"/>
  <c r="K132" i="1"/>
  <c r="M132" i="1" s="1"/>
  <c r="L136" i="1"/>
  <c r="K137" i="1"/>
  <c r="M137" i="1" s="1"/>
  <c r="L115" i="1"/>
  <c r="L128" i="1"/>
  <c r="L116" i="1"/>
  <c r="L119" i="1"/>
  <c r="K130" i="1"/>
  <c r="M130" i="1" s="1"/>
  <c r="L142" i="1"/>
  <c r="L123" i="1"/>
  <c r="K134" i="1"/>
  <c r="M134" i="1" s="1"/>
  <c r="K122" i="1"/>
  <c r="M122" i="1" s="1"/>
  <c r="K113" i="1"/>
  <c r="M113" i="1" s="1"/>
  <c r="K126" i="1"/>
  <c r="M126" i="1" s="1"/>
  <c r="K117" i="1"/>
  <c r="M117" i="1" s="1"/>
  <c r="K138" i="1"/>
  <c r="M138" i="1" s="1"/>
  <c r="L120" i="1"/>
  <c r="L131" i="1"/>
  <c r="K121" i="1"/>
  <c r="M121" i="1" s="1"/>
  <c r="L139" i="1"/>
  <c r="L135" i="1"/>
  <c r="L124" i="1"/>
  <c r="K114" i="1"/>
  <c r="M114" i="1" s="1"/>
  <c r="L127" i="1"/>
  <c r="L140" i="1"/>
  <c r="K118" i="1"/>
  <c r="M118" i="1" s="1"/>
  <c r="K129" i="1"/>
  <c r="M129" i="1" s="1"/>
  <c r="K141" i="1"/>
  <c r="M141" i="1" s="1"/>
  <c r="K133" i="1"/>
  <c r="M133" i="1" s="1"/>
  <c r="L132" i="1"/>
  <c r="K125" i="1"/>
  <c r="M125" i="1" s="1"/>
  <c r="K219" i="1"/>
  <c r="M219" i="1" s="1"/>
  <c r="L153" i="1"/>
  <c r="L206" i="1"/>
  <c r="L226" i="1"/>
  <c r="L224" i="1"/>
  <c r="L162" i="1"/>
  <c r="L163" i="1"/>
  <c r="L208" i="1"/>
  <c r="L148" i="1"/>
  <c r="L207" i="1"/>
  <c r="L154" i="1"/>
  <c r="L144" i="1"/>
  <c r="L168" i="1"/>
  <c r="L152" i="1"/>
  <c r="K231" i="1"/>
  <c r="M231" i="1" s="1"/>
  <c r="L165" i="1"/>
  <c r="L221" i="1"/>
  <c r="L155" i="1"/>
  <c r="L147" i="1"/>
  <c r="L205" i="1"/>
  <c r="K77" i="1"/>
  <c r="M77" i="1" s="1"/>
  <c r="K63" i="1"/>
  <c r="M63" i="1" s="1"/>
  <c r="K53" i="1"/>
  <c r="M53" i="1" s="1"/>
  <c r="K70" i="1"/>
  <c r="M70" i="1" s="1"/>
  <c r="K58" i="1"/>
  <c r="M58" i="1" s="1"/>
  <c r="K67" i="1"/>
  <c r="M67" i="1" s="1"/>
  <c r="K56" i="1"/>
  <c r="M56" i="1" s="1"/>
  <c r="K73" i="1"/>
  <c r="M73" i="1" s="1"/>
  <c r="L68" i="1"/>
  <c r="K61" i="1"/>
  <c r="M61" i="1" s="1"/>
  <c r="K59" i="1"/>
  <c r="M59" i="1" s="1"/>
  <c r="L82" i="1"/>
  <c r="K65" i="1"/>
  <c r="M65" i="1" s="1"/>
  <c r="L78" i="1"/>
  <c r="K81" i="1"/>
  <c r="M81" i="1" s="1"/>
  <c r="K74" i="1"/>
  <c r="M74" i="1" s="1"/>
  <c r="K57" i="1"/>
  <c r="M57" i="1" s="1"/>
  <c r="L80" i="1"/>
  <c r="K75" i="1"/>
  <c r="M75" i="1" s="1"/>
  <c r="K76" i="1"/>
  <c r="M76" i="1" s="1"/>
  <c r="K62" i="1"/>
  <c r="M62" i="1" s="1"/>
  <c r="L66" i="1"/>
  <c r="K69" i="1"/>
  <c r="M69" i="1" s="1"/>
  <c r="K71" i="1"/>
  <c r="M71" i="1" s="1"/>
  <c r="K79" i="1"/>
  <c r="M79" i="1" s="1"/>
  <c r="K55" i="1"/>
  <c r="M55" i="1" s="1"/>
  <c r="K72" i="1"/>
  <c r="M72" i="1" s="1"/>
  <c r="K60" i="1"/>
  <c r="M60" i="1" s="1"/>
  <c r="K54" i="1"/>
  <c r="M54" i="1" s="1"/>
  <c r="K64" i="1"/>
  <c r="M64" i="1" s="1"/>
  <c r="K239" i="1"/>
  <c r="M239" i="1" s="1"/>
  <c r="L235" i="1"/>
  <c r="L254" i="1"/>
  <c r="K241" i="1"/>
  <c r="M241" i="1" s="1"/>
  <c r="L251" i="1"/>
  <c r="K253" i="1"/>
  <c r="M253" i="1" s="1"/>
  <c r="L262" i="1"/>
  <c r="L229" i="1"/>
  <c r="L247" i="1"/>
  <c r="L160" i="1"/>
  <c r="K245" i="1"/>
  <c r="M245" i="1" s="1"/>
  <c r="K261" i="1"/>
  <c r="M261" i="1" s="1"/>
  <c r="L255" i="1"/>
  <c r="L259" i="1"/>
  <c r="L236" i="1"/>
  <c r="L241" i="1"/>
  <c r="L257" i="1"/>
  <c r="L245" i="1"/>
  <c r="L256" i="1"/>
  <c r="K234" i="1"/>
  <c r="M234" i="1" s="1"/>
  <c r="L249" i="1"/>
  <c r="L237" i="1"/>
  <c r="L242" i="1"/>
  <c r="L233" i="1"/>
  <c r="L243" i="1"/>
  <c r="K238" i="1"/>
  <c r="M238" i="1" s="1"/>
  <c r="L253" i="1"/>
  <c r="L239" i="1"/>
  <c r="K235" i="1"/>
  <c r="M235" i="1" s="1"/>
  <c r="K254" i="1"/>
  <c r="M254" i="1" s="1"/>
  <c r="K251" i="1"/>
  <c r="M251" i="1" s="1"/>
  <c r="K262" i="1"/>
  <c r="M262" i="1" s="1"/>
  <c r="K247" i="1"/>
  <c r="M247" i="1" s="1"/>
  <c r="L261" i="1"/>
  <c r="K255" i="1"/>
  <c r="M255" i="1" s="1"/>
  <c r="K259" i="1"/>
  <c r="M259" i="1" s="1"/>
  <c r="K236" i="1"/>
  <c r="M236" i="1" s="1"/>
  <c r="L248" i="1"/>
  <c r="K248" i="1"/>
  <c r="M248" i="1" s="1"/>
  <c r="K257" i="1"/>
  <c r="M257" i="1" s="1"/>
  <c r="L260" i="1"/>
  <c r="K260" i="1"/>
  <c r="M260" i="1" s="1"/>
  <c r="L258" i="1"/>
  <c r="K258" i="1"/>
  <c r="M258" i="1" s="1"/>
  <c r="L244" i="1"/>
  <c r="K244" i="1"/>
  <c r="M244" i="1" s="1"/>
  <c r="L252" i="1"/>
  <c r="K252" i="1"/>
  <c r="M252" i="1" s="1"/>
  <c r="L246" i="1"/>
  <c r="K246" i="1"/>
  <c r="M246" i="1" s="1"/>
  <c r="L250" i="1"/>
  <c r="K250" i="1"/>
  <c r="M250" i="1" s="1"/>
  <c r="K240" i="1"/>
  <c r="M240" i="1" s="1"/>
  <c r="K217" i="1"/>
  <c r="M217" i="1" s="1"/>
  <c r="K143" i="1"/>
  <c r="M143" i="1" s="1"/>
  <c r="K157" i="1"/>
  <c r="M157" i="1" s="1"/>
  <c r="K146" i="1"/>
  <c r="M146" i="1" s="1"/>
  <c r="K166" i="1"/>
  <c r="M166" i="1" s="1"/>
  <c r="K211" i="1"/>
  <c r="M211" i="1" s="1"/>
  <c r="L211" i="1"/>
  <c r="K227" i="1"/>
  <c r="M227" i="1" s="1"/>
  <c r="K151" i="1"/>
  <c r="M151" i="1" s="1"/>
  <c r="K170" i="1"/>
  <c r="M170" i="1" s="1"/>
  <c r="K156" i="1"/>
  <c r="M156" i="1" s="1"/>
  <c r="L110" i="5"/>
  <c r="L178" i="5"/>
  <c r="K223" i="1"/>
  <c r="M223" i="1" s="1"/>
  <c r="K228" i="1"/>
  <c r="M228" i="1" s="1"/>
  <c r="K212" i="1"/>
  <c r="M212" i="1" s="1"/>
  <c r="L113" i="5"/>
  <c r="L182" i="5"/>
  <c r="L219" i="1"/>
  <c r="K153" i="1"/>
  <c r="M153" i="1" s="1"/>
  <c r="K206" i="1"/>
  <c r="M206" i="1" s="1"/>
  <c r="K226" i="1"/>
  <c r="M226" i="1" s="1"/>
  <c r="K224" i="1"/>
  <c r="M224" i="1" s="1"/>
  <c r="K162" i="1"/>
  <c r="M162" i="1" s="1"/>
  <c r="K163" i="1"/>
  <c r="M163" i="1" s="1"/>
  <c r="K120" i="5"/>
  <c r="M120" i="5" s="1"/>
  <c r="L112" i="5"/>
  <c r="K169" i="5"/>
  <c r="M169" i="5" s="1"/>
  <c r="L180" i="5"/>
  <c r="L166" i="5"/>
  <c r="K208" i="1"/>
  <c r="M208" i="1" s="1"/>
  <c r="K148" i="1"/>
  <c r="M148" i="1" s="1"/>
  <c r="K207" i="1"/>
  <c r="M207" i="1" s="1"/>
  <c r="K154" i="1"/>
  <c r="M154" i="1" s="1"/>
  <c r="K122" i="5"/>
  <c r="M122" i="5" s="1"/>
  <c r="L172" i="5"/>
  <c r="K171" i="5"/>
  <c r="M171" i="5" s="1"/>
  <c r="K144" i="1"/>
  <c r="M144" i="1" s="1"/>
  <c r="K168" i="1"/>
  <c r="M168" i="1" s="1"/>
  <c r="K152" i="1"/>
  <c r="M152" i="1" s="1"/>
  <c r="K181" i="5"/>
  <c r="M181" i="5" s="1"/>
  <c r="K177" i="5"/>
  <c r="M177" i="5" s="1"/>
  <c r="L231" i="1"/>
  <c r="K165" i="1"/>
  <c r="M165" i="1" s="1"/>
  <c r="K221" i="1"/>
  <c r="M221" i="1" s="1"/>
  <c r="K155" i="1"/>
  <c r="M155" i="1" s="1"/>
  <c r="K147" i="1"/>
  <c r="M147" i="1" s="1"/>
  <c r="K205" i="1"/>
  <c r="M205" i="1" s="1"/>
  <c r="K229" i="1"/>
  <c r="M229" i="1" s="1"/>
  <c r="K160" i="1"/>
  <c r="M160" i="1" s="1"/>
  <c r="K119" i="5"/>
  <c r="M119" i="5" s="1"/>
  <c r="K111" i="5"/>
  <c r="M111" i="5" s="1"/>
  <c r="K167" i="5"/>
  <c r="M167" i="5" s="1"/>
  <c r="K179" i="5"/>
  <c r="M179" i="5" s="1"/>
  <c r="K107" i="5"/>
  <c r="M107" i="5" s="1"/>
  <c r="L217" i="1"/>
  <c r="L143" i="1"/>
  <c r="K213" i="1"/>
  <c r="M213" i="1" s="1"/>
  <c r="L213" i="1"/>
  <c r="L118" i="5"/>
  <c r="L106" i="5"/>
  <c r="L105" i="5"/>
  <c r="L157" i="1"/>
  <c r="L146" i="1"/>
  <c r="L166" i="1"/>
  <c r="L121" i="5"/>
  <c r="K170" i="5"/>
  <c r="M170" i="5" s="1"/>
  <c r="K168" i="5"/>
  <c r="M168" i="5" s="1"/>
  <c r="L150" i="1"/>
  <c r="K150" i="1"/>
  <c r="M150" i="1" s="1"/>
  <c r="K31" i="5"/>
  <c r="M31" i="5" s="1"/>
  <c r="L42" i="5"/>
  <c r="K69" i="5"/>
  <c r="M69" i="5" s="1"/>
  <c r="K79" i="5"/>
  <c r="M79" i="5" s="1"/>
  <c r="K25" i="5"/>
  <c r="M25" i="5" s="1"/>
  <c r="K70" i="5"/>
  <c r="M70" i="5" s="1"/>
  <c r="L232" i="1"/>
  <c r="L169" i="1"/>
  <c r="L225" i="1"/>
  <c r="L159" i="1"/>
  <c r="L164" i="1"/>
  <c r="L209" i="1"/>
  <c r="L145" i="1"/>
  <c r="L116" i="5"/>
  <c r="K176" i="5"/>
  <c r="M176" i="5" s="1"/>
  <c r="L165" i="5"/>
  <c r="L175" i="5"/>
  <c r="L109" i="5"/>
  <c r="L161" i="1"/>
  <c r="L171" i="1"/>
  <c r="L216" i="1"/>
  <c r="L218" i="1"/>
  <c r="L114" i="5"/>
  <c r="L103" i="5"/>
  <c r="L167" i="1"/>
  <c r="L210" i="1"/>
  <c r="L214" i="1"/>
  <c r="L117" i="5"/>
  <c r="L104" i="5"/>
  <c r="L164" i="5"/>
  <c r="L215" i="1"/>
  <c r="L149" i="1"/>
  <c r="L172" i="1"/>
  <c r="L222" i="1"/>
  <c r="L220" i="1"/>
  <c r="L158" i="1"/>
  <c r="L230" i="1"/>
  <c r="L163" i="5"/>
  <c r="L115" i="5"/>
  <c r="K174" i="5"/>
  <c r="M174" i="5" s="1"/>
  <c r="L108" i="5"/>
  <c r="L173" i="5"/>
  <c r="L92" i="1"/>
  <c r="K104" i="1"/>
  <c r="M104" i="1" s="1"/>
  <c r="K107" i="1"/>
  <c r="M107" i="1" s="1"/>
  <c r="L83" i="1"/>
  <c r="L110" i="1"/>
  <c r="L24" i="1"/>
  <c r="K111" i="1"/>
  <c r="M111" i="1" s="1"/>
  <c r="L86" i="1"/>
  <c r="K98" i="1"/>
  <c r="L103" i="1"/>
  <c r="L109" i="1"/>
  <c r="L105" i="1"/>
  <c r="L34" i="1"/>
  <c r="L90" i="1"/>
  <c r="K102" i="1"/>
  <c r="M102" i="1" s="1"/>
  <c r="K94" i="1"/>
  <c r="M94" i="1" s="1"/>
  <c r="K99" i="1"/>
  <c r="M99" i="1" s="1"/>
  <c r="L32" i="1"/>
  <c r="L101" i="1"/>
  <c r="K95" i="1"/>
  <c r="M95" i="1" s="1"/>
  <c r="L77" i="5"/>
  <c r="K75" i="5"/>
  <c r="M75" i="5" s="1"/>
  <c r="K82" i="5"/>
  <c r="M82" i="5" s="1"/>
  <c r="K66" i="5"/>
  <c r="M66" i="5" s="1"/>
  <c r="L81" i="5"/>
  <c r="K65" i="5"/>
  <c r="M65" i="5" s="1"/>
  <c r="K72" i="5"/>
  <c r="M72" i="5" s="1"/>
  <c r="L68" i="5"/>
  <c r="L71" i="5"/>
  <c r="L78" i="5"/>
  <c r="L24" i="5"/>
  <c r="K76" i="5"/>
  <c r="M76" i="5" s="1"/>
  <c r="L75" i="5"/>
  <c r="L66" i="5"/>
  <c r="L65" i="5"/>
  <c r="K39" i="5"/>
  <c r="M39" i="5" s="1"/>
  <c r="K33" i="5"/>
  <c r="M33" i="5" s="1"/>
  <c r="L69" i="5"/>
  <c r="L79" i="5"/>
  <c r="L25" i="5"/>
  <c r="L70" i="5"/>
  <c r="K77" i="5"/>
  <c r="M77" i="5" s="1"/>
  <c r="L82" i="5"/>
  <c r="K81" i="5"/>
  <c r="M81" i="5" s="1"/>
  <c r="L72" i="5"/>
  <c r="L76" i="5"/>
  <c r="L36" i="5"/>
  <c r="L26" i="5"/>
  <c r="L67" i="5"/>
  <c r="L74" i="5"/>
  <c r="K63" i="5"/>
  <c r="M63" i="5" s="1"/>
  <c r="L73" i="5"/>
  <c r="L80" i="5"/>
  <c r="L64" i="5"/>
  <c r="K68" i="5"/>
  <c r="M68" i="5" s="1"/>
  <c r="K71" i="5"/>
  <c r="M71" i="5" s="1"/>
  <c r="K78" i="5"/>
  <c r="M78" i="5" s="1"/>
  <c r="K24" i="5"/>
  <c r="M24" i="5" s="1"/>
  <c r="K23" i="5"/>
  <c r="M23" i="5" s="1"/>
  <c r="K112" i="1"/>
  <c r="L30" i="1"/>
  <c r="L31" i="1"/>
  <c r="L97" i="1"/>
  <c r="L33" i="1"/>
  <c r="K91" i="1"/>
  <c r="M91" i="1" s="1"/>
  <c r="K87" i="1"/>
  <c r="M87" i="1" s="1"/>
  <c r="L106" i="1"/>
  <c r="L28" i="1"/>
  <c r="K27" i="1"/>
  <c r="M27" i="1" s="1"/>
  <c r="L93" i="1"/>
  <c r="L29" i="1"/>
  <c r="L85" i="1"/>
  <c r="L100" i="1"/>
  <c r="L26" i="1"/>
  <c r="L23" i="1"/>
  <c r="L89" i="1"/>
  <c r="L25" i="1"/>
  <c r="K96" i="1"/>
  <c r="M96" i="1" s="1"/>
  <c r="L88" i="1"/>
  <c r="L84" i="1"/>
  <c r="M52" i="1"/>
  <c r="M35" i="1"/>
  <c r="L112" i="1"/>
  <c r="K30" i="1"/>
  <c r="K31" i="1"/>
  <c r="K97" i="1"/>
  <c r="K33" i="1"/>
  <c r="L91" i="1"/>
  <c r="L87" i="1"/>
  <c r="K106" i="1"/>
  <c r="K28" i="1"/>
  <c r="L27" i="1"/>
  <c r="K93" i="1"/>
  <c r="K29" i="1"/>
  <c r="K85" i="1"/>
  <c r="K100" i="1"/>
  <c r="K26" i="1"/>
  <c r="K23" i="1"/>
  <c r="M23" i="1" s="1"/>
  <c r="K89" i="1"/>
  <c r="K25" i="1"/>
  <c r="L96" i="1"/>
  <c r="K88" i="1"/>
  <c r="K84" i="1"/>
  <c r="M112" i="1"/>
  <c r="M98" i="1"/>
  <c r="M47" i="1"/>
  <c r="K92" i="1"/>
  <c r="L104" i="1"/>
  <c r="L107" i="1"/>
  <c r="K83" i="1"/>
  <c r="K110" i="1"/>
  <c r="K24" i="1"/>
  <c r="L111" i="1"/>
  <c r="K86" i="1"/>
  <c r="L98" i="1"/>
  <c r="K103" i="1"/>
  <c r="L108" i="1"/>
  <c r="K108" i="1"/>
  <c r="K109" i="1"/>
  <c r="K105" i="1"/>
  <c r="K34" i="1"/>
  <c r="K90" i="1"/>
  <c r="L102" i="1"/>
  <c r="L94" i="1"/>
  <c r="L99" i="1"/>
  <c r="K32" i="1"/>
  <c r="K101" i="1"/>
  <c r="L95" i="1"/>
  <c r="L35" i="1"/>
  <c r="K50" i="1"/>
  <c r="K39" i="1"/>
  <c r="L43" i="1"/>
  <c r="K40" i="1"/>
  <c r="L42" i="1"/>
  <c r="K48" i="1"/>
  <c r="K44" i="1"/>
  <c r="K30" i="5"/>
  <c r="M30" i="5" s="1"/>
  <c r="K34" i="5"/>
  <c r="M34" i="5" s="1"/>
  <c r="L28" i="5"/>
  <c r="L37" i="5"/>
  <c r="K38" i="5"/>
  <c r="M38" i="5" s="1"/>
  <c r="K29" i="5"/>
  <c r="M29" i="5" s="1"/>
  <c r="L30" i="5"/>
  <c r="L34" i="5"/>
  <c r="L38" i="5"/>
  <c r="K28" i="5"/>
  <c r="M28" i="5" s="1"/>
  <c r="L29" i="5"/>
  <c r="K37" i="5"/>
  <c r="M37" i="5" s="1"/>
  <c r="K42" i="5"/>
  <c r="M42" i="5" s="1"/>
  <c r="K36" i="5"/>
  <c r="M36" i="5" s="1"/>
  <c r="K41" i="1"/>
  <c r="K43" i="1"/>
  <c r="L47" i="1"/>
  <c r="K49" i="1"/>
  <c r="L51" i="1"/>
  <c r="K38" i="1"/>
  <c r="L45" i="1"/>
  <c r="L37" i="1"/>
  <c r="K36" i="1"/>
  <c r="K42" i="1"/>
  <c r="L48" i="1"/>
  <c r="L36" i="1"/>
  <c r="L49" i="1"/>
  <c r="K51" i="1"/>
  <c r="K46" i="1"/>
  <c r="L46" i="1"/>
  <c r="L38" i="1"/>
  <c r="K45" i="1"/>
  <c r="K37" i="1"/>
  <c r="M46" i="1" l="1"/>
  <c r="M44" i="1"/>
  <c r="M24" i="1"/>
  <c r="M85" i="1"/>
  <c r="M45" i="1"/>
  <c r="M38" i="1"/>
  <c r="M49" i="1"/>
  <c r="M40" i="1"/>
  <c r="M34" i="1"/>
  <c r="M25" i="1"/>
  <c r="M100" i="1"/>
  <c r="M30" i="1"/>
  <c r="M103" i="1"/>
  <c r="M84" i="1"/>
  <c r="M33" i="1"/>
  <c r="M42" i="1"/>
  <c r="M48" i="1"/>
  <c r="M39" i="1"/>
  <c r="M101" i="1"/>
  <c r="M109" i="1"/>
  <c r="M110" i="1"/>
  <c r="M92" i="1"/>
  <c r="M88" i="1"/>
  <c r="M29" i="1"/>
  <c r="M106" i="1"/>
  <c r="M97" i="1"/>
  <c r="M37" i="1"/>
  <c r="M105" i="1"/>
  <c r="M89" i="1"/>
  <c r="M28" i="1"/>
  <c r="M51" i="1"/>
  <c r="M43" i="1"/>
  <c r="M36" i="1"/>
  <c r="M41" i="1"/>
  <c r="M50" i="1"/>
  <c r="M32" i="1"/>
  <c r="M90" i="1"/>
  <c r="M108" i="1"/>
  <c r="M86" i="1"/>
  <c r="M83" i="1"/>
  <c r="M26" i="1"/>
  <c r="M93" i="1"/>
  <c r="M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Cepka</author>
  </authors>
  <commentList>
    <comment ref="D21" authorId="0" shapeId="0" xr:uid="{00000000-0006-0000-0000-000001000000}">
      <text>
        <r>
          <rPr>
            <b/>
            <sz val="9"/>
            <color indexed="81"/>
            <rFont val="Segoe UI"/>
            <family val="2"/>
            <charset val="238"/>
          </rPr>
          <t>Robert Cepka:</t>
        </r>
        <r>
          <rPr>
            <sz val="9"/>
            <color indexed="81"/>
            <rFont val="Segoe UI"/>
            <family val="2"/>
            <charset val="238"/>
          </rPr>
          <t xml:space="preserve">
New battery costs without regeneration. After battery degrades it gets replaced. Incomes from selling the battery as lead scrap included.</t>
        </r>
      </text>
    </comment>
    <comment ref="K21" authorId="0" shapeId="0" xr:uid="{00000000-0006-0000-0000-000002000000}">
      <text>
        <r>
          <rPr>
            <b/>
            <sz val="9"/>
            <color indexed="81"/>
            <rFont val="Segoe UI"/>
            <family val="2"/>
            <charset val="238"/>
          </rPr>
          <t>Robert Cepka:</t>
        </r>
        <r>
          <rPr>
            <sz val="9"/>
            <color indexed="81"/>
            <rFont val="Segoe UI"/>
            <family val="2"/>
            <charset val="238"/>
          </rPr>
          <t xml:space="preserve">
Comparison of the battery ownership - with and without regeneration </t>
        </r>
      </text>
    </comment>
    <comment ref="A22" authorId="0" shapeId="0" xr:uid="{00000000-0006-0000-0000-000003000000}">
      <text>
        <r>
          <rPr>
            <b/>
            <sz val="9"/>
            <color indexed="81"/>
            <rFont val="Segoe UI"/>
            <family val="2"/>
            <charset val="238"/>
          </rPr>
          <t>Robert Cepka:</t>
        </r>
        <r>
          <rPr>
            <sz val="9"/>
            <color indexed="81"/>
            <rFont val="Segoe UI"/>
            <family val="2"/>
            <charset val="238"/>
          </rPr>
          <t xml:space="preserve">
Years of use before battery degradation so it needs to be replaced</t>
        </r>
      </text>
    </comment>
    <comment ref="B22" authorId="0" shapeId="0" xr:uid="{00000000-0006-0000-0000-000004000000}">
      <text>
        <r>
          <rPr>
            <b/>
            <sz val="9"/>
            <color indexed="81"/>
            <rFont val="Segoe UI"/>
            <family val="2"/>
            <charset val="238"/>
          </rPr>
          <t>Robert Cepka:</t>
        </r>
        <r>
          <rPr>
            <sz val="9"/>
            <color indexed="81"/>
            <rFont val="Segoe UI"/>
            <family val="2"/>
            <charset val="238"/>
          </rPr>
          <t xml:space="preserve">
Years of operation added by regeneration - prolonged lifespan</t>
        </r>
      </text>
    </comment>
    <comment ref="C22" authorId="0" shapeId="0" xr:uid="{00000000-0006-0000-0000-000005000000}">
      <text>
        <r>
          <rPr>
            <b/>
            <sz val="9"/>
            <color indexed="81"/>
            <rFont val="Segoe UI"/>
            <family val="2"/>
            <charset val="238"/>
          </rPr>
          <t>Robert Cepka:</t>
        </r>
        <r>
          <rPr>
            <sz val="9"/>
            <color indexed="81"/>
            <rFont val="Segoe UI"/>
            <family val="2"/>
            <charset val="238"/>
          </rPr>
          <t xml:space="preserve">
Total years of use</t>
        </r>
      </text>
    </comment>
    <comment ref="F22" authorId="0" shapeId="0" xr:uid="{00000000-0006-0000-0000-000006000000}">
      <text>
        <r>
          <rPr>
            <b/>
            <sz val="9"/>
            <color indexed="81"/>
            <rFont val="Segoe UI"/>
            <family val="2"/>
            <charset val="238"/>
          </rPr>
          <t>Robert Cepka:</t>
        </r>
        <r>
          <rPr>
            <sz val="9"/>
            <color indexed="81"/>
            <rFont val="Segoe UI"/>
            <family val="2"/>
            <charset val="238"/>
          </rPr>
          <t xml:space="preserve">
Calculated as a percentage of the battery purchase price</t>
        </r>
      </text>
    </comment>
    <comment ref="M22" authorId="0" shapeId="0" xr:uid="{00000000-0006-0000-0000-000007000000}">
      <text>
        <r>
          <rPr>
            <b/>
            <sz val="9"/>
            <color indexed="81"/>
            <rFont val="Segoe UI"/>
            <family val="2"/>
            <charset val="238"/>
          </rPr>
          <t>Robert Cepka:</t>
        </r>
        <r>
          <rPr>
            <sz val="9"/>
            <color indexed="81"/>
            <rFont val="Segoe UI"/>
            <family val="2"/>
            <charset val="238"/>
          </rPr>
          <t xml:space="preserve">
Savings per lifetime per 1 battery of given type, under specified circumstances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Cepka</author>
  </authors>
  <commentList>
    <comment ref="D21" authorId="0" shapeId="0" xr:uid="{00000000-0006-0000-0100-000001000000}">
      <text>
        <r>
          <rPr>
            <b/>
            <sz val="9"/>
            <color indexed="81"/>
            <rFont val="Segoe UI"/>
            <family val="2"/>
            <charset val="238"/>
          </rPr>
          <t>Robert Cepka:</t>
        </r>
        <r>
          <rPr>
            <sz val="9"/>
            <color indexed="81"/>
            <rFont val="Segoe UI"/>
            <family val="2"/>
            <charset val="238"/>
          </rPr>
          <t xml:space="preserve">
New battery costs without regeneration. After battery degrades it gets replaced. Incomes from selling the battery as lead scrap included.</t>
        </r>
      </text>
    </comment>
    <comment ref="F21" authorId="0" shapeId="0" xr:uid="{00000000-0006-0000-0100-000002000000}">
      <text>
        <r>
          <rPr>
            <b/>
            <sz val="9"/>
            <color indexed="81"/>
            <rFont val="Segoe UI"/>
            <family val="2"/>
            <charset val="238"/>
          </rPr>
          <t>Robert Cepka:</t>
        </r>
        <r>
          <rPr>
            <sz val="9"/>
            <color indexed="81"/>
            <rFont val="Segoe UI"/>
            <family val="2"/>
            <charset val="238"/>
          </rPr>
          <t xml:space="preserve">
Costs of regeneration for given percentage of the battery purchase price</t>
        </r>
      </text>
    </comment>
    <comment ref="I21" authorId="0" shapeId="0" xr:uid="{00000000-0006-0000-0100-000003000000}">
      <text>
        <r>
          <rPr>
            <b/>
            <sz val="9"/>
            <color indexed="81"/>
            <rFont val="Segoe UI"/>
            <family val="2"/>
            <charset val="238"/>
          </rPr>
          <t>Robert Cepka:</t>
        </r>
        <r>
          <rPr>
            <sz val="9"/>
            <color indexed="81"/>
            <rFont val="Segoe UI"/>
            <family val="2"/>
            <charset val="238"/>
          </rPr>
          <t xml:space="preserve">
The total ownership costs for the battery when regeneration is employed; battery purchase price + regeneration costs </t>
        </r>
      </text>
    </comment>
    <comment ref="K21" authorId="0" shapeId="0" xr:uid="{00000000-0006-0000-0100-000004000000}">
      <text>
        <r>
          <rPr>
            <b/>
            <sz val="9"/>
            <color indexed="81"/>
            <rFont val="Segoe UI"/>
            <family val="2"/>
            <charset val="238"/>
          </rPr>
          <t>Robert Cepka:</t>
        </r>
        <r>
          <rPr>
            <sz val="9"/>
            <color indexed="81"/>
            <rFont val="Segoe UI"/>
            <family val="2"/>
            <charset val="238"/>
          </rPr>
          <t xml:space="preserve">
Comparison of the battery ownership - with and without regeneration employed</t>
        </r>
      </text>
    </comment>
    <comment ref="A22" authorId="0" shapeId="0" xr:uid="{00000000-0006-0000-0100-000005000000}">
      <text>
        <r>
          <rPr>
            <b/>
            <sz val="9"/>
            <color indexed="81"/>
            <rFont val="Segoe UI"/>
            <family val="2"/>
            <charset val="238"/>
          </rPr>
          <t>Robert Cepka:</t>
        </r>
        <r>
          <rPr>
            <sz val="9"/>
            <color indexed="81"/>
            <rFont val="Segoe UI"/>
            <family val="2"/>
            <charset val="238"/>
          </rPr>
          <t xml:space="preserve">
Years of use before battery degradation so it needs to be replaced</t>
        </r>
      </text>
    </comment>
    <comment ref="B22" authorId="0" shapeId="0" xr:uid="{00000000-0006-0000-0100-000006000000}">
      <text>
        <r>
          <rPr>
            <b/>
            <sz val="9"/>
            <color indexed="81"/>
            <rFont val="Segoe UI"/>
            <family val="2"/>
            <charset val="238"/>
          </rPr>
          <t>Robert Cepka:</t>
        </r>
        <r>
          <rPr>
            <sz val="9"/>
            <color indexed="81"/>
            <rFont val="Segoe UI"/>
            <family val="2"/>
            <charset val="238"/>
          </rPr>
          <t xml:space="preserve">
Life added by regeneration</t>
        </r>
      </text>
    </comment>
    <comment ref="C22" authorId="0" shapeId="0" xr:uid="{00000000-0006-0000-0100-000007000000}">
      <text>
        <r>
          <rPr>
            <b/>
            <sz val="9"/>
            <color indexed="81"/>
            <rFont val="Segoe UI"/>
            <family val="2"/>
            <charset val="238"/>
          </rPr>
          <t>Robert Cepka:</t>
        </r>
        <r>
          <rPr>
            <sz val="9"/>
            <color indexed="81"/>
            <rFont val="Segoe UI"/>
            <family val="2"/>
            <charset val="238"/>
          </rPr>
          <t xml:space="preserve">
Total years of use</t>
        </r>
      </text>
    </comment>
    <comment ref="F22" authorId="0" shapeId="0" xr:uid="{00000000-0006-0000-0100-000008000000}">
      <text>
        <r>
          <rPr>
            <b/>
            <sz val="9"/>
            <color indexed="81"/>
            <rFont val="Segoe UI"/>
            <family val="2"/>
            <charset val="238"/>
          </rPr>
          <t>Robert Cepka:</t>
        </r>
        <r>
          <rPr>
            <sz val="9"/>
            <color indexed="81"/>
            <rFont val="Segoe UI"/>
            <family val="2"/>
            <charset val="238"/>
          </rPr>
          <t xml:space="preserve">
Calculated as a percentage of the battery purchase price</t>
        </r>
      </text>
    </comment>
    <comment ref="M22" authorId="0" shapeId="0" xr:uid="{00000000-0006-0000-0100-000009000000}">
      <text>
        <r>
          <rPr>
            <b/>
            <sz val="9"/>
            <color indexed="81"/>
            <rFont val="Segoe UI"/>
            <family val="2"/>
            <charset val="238"/>
          </rPr>
          <t>Robert Cepka:</t>
        </r>
        <r>
          <rPr>
            <sz val="9"/>
            <color indexed="81"/>
            <rFont val="Segoe UI"/>
            <family val="2"/>
            <charset val="238"/>
          </rPr>
          <t xml:space="preserve">
Savings per lifetime for given type of battery and under specified circumstances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átový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Sheet1!$O$8:$AA$26" type="102" refreshedVersion="5" minRefreshableVersion="5">
    <extLst>
      <ext xmlns:x15="http://schemas.microsoft.com/office/spreadsheetml/2010/11/main" uri="{DE250136-89BD-433C-8126-D09CA5730AF9}">
        <x15:connection id="Rozsah-d9bbbfe5-72b5-4884-98c5-a4d6b98524b1" autoDelete="1" usedByAddin="1">
          <x15:rangePr sourceName="_xlcn.WorksheetConnection_Sheet1O8AA261"/>
        </x15:connection>
      </ext>
    </extLst>
  </connection>
</connections>
</file>

<file path=xl/sharedStrings.xml><?xml version="1.0" encoding="utf-8"?>
<sst xmlns="http://schemas.openxmlformats.org/spreadsheetml/2006/main" count="49" uniqueCount="41">
  <si>
    <t>Battery type</t>
  </si>
  <si>
    <t xml:space="preserve"> (35kg x 0,4€/kg)</t>
  </si>
  <si>
    <t>Purchase price</t>
  </si>
  <si>
    <t>Buyout price as Lead scrap</t>
  </si>
  <si>
    <t>Life total</t>
  </si>
  <si>
    <t>Battery Lifespan [years]</t>
  </si>
  <si>
    <t>The most important variables:</t>
  </si>
  <si>
    <t>Regeneration costs</t>
  </si>
  <si>
    <t>5 years</t>
  </si>
  <si>
    <t>Savings total in lifetime</t>
  </si>
  <si>
    <t>Battery ownership costs WITHOUT regeneration</t>
  </si>
  <si>
    <t>Battery ownership costs WITH regeneration</t>
  </si>
  <si>
    <t>Projected life</t>
  </si>
  <si>
    <t>A model for backup battery as follows:</t>
  </si>
  <si>
    <t>A model for forklift battery as follows:</t>
  </si>
  <si>
    <t>Designed lifespan</t>
  </si>
  <si>
    <t>Years prolonged</t>
  </si>
  <si>
    <t>AGM 100Ah/12V</t>
  </si>
  <si>
    <t>10 years</t>
  </si>
  <si>
    <t>Years prolonged: how many years of use is added by the regeneration</t>
  </si>
  <si>
    <t>Ownership cost total</t>
  </si>
  <si>
    <t>Ownership costs yearly</t>
  </si>
  <si>
    <t>Regener. cost yearly</t>
  </si>
  <si>
    <t>Ownership costs total</t>
  </si>
  <si>
    <r>
      <t>An average forklift battery (statistically calculated from types 24V, 48V and 80V):</t>
    </r>
    <r>
      <rPr>
        <b/>
        <sz val="11"/>
        <rFont val="Calibri"/>
        <family val="2"/>
        <charset val="238"/>
        <scheme val="minor"/>
      </rPr>
      <t xml:space="preserve"> flooded, 48V/550Ah</t>
    </r>
  </si>
  <si>
    <t>Years of initial serving</t>
  </si>
  <si>
    <t>Years of initial serving: how many years of use is battery considered as good before it degrades and needs to get replaced</t>
  </si>
  <si>
    <t>The most important resulting information:</t>
  </si>
  <si>
    <t>Regeneration costs: how much the regeneration costs; computed/derived here as a percentage of the battery initial purchase price</t>
  </si>
  <si>
    <t>Yearly ownership costs comparison: difference - profit/loss yearly in € (column K) and in % (column L)</t>
  </si>
  <si>
    <t>Ownership costs yearly: displays yearly ownership costs for battery without regeneration (column E) and with regeneration (column J)</t>
  </si>
  <si>
    <t>Forklift Battery Total Ownership Costs - WITH and WITHOUT regeneration comparison</t>
  </si>
  <si>
    <t>Backup Battery Total Ownership Costs - WITH and WITHOUT regeneration comparison</t>
  </si>
  <si>
    <t>Analysis of the total ownership costs of the battery with and without regeneration from the battery-fleet owner point of view. The analysis is defining the borders and circumstances, under which the regeneration is profitable comparing to the new battery purchase.
Main variables which are affecting the balance are: years of serving before battery degrades; years of battery life extension by regeneration and the price of regeneration.</t>
  </si>
  <si>
    <t>Diff 
[€/year]</t>
  </si>
  <si>
    <t>Diff 
[%/year]</t>
  </si>
  <si>
    <t>Regener.
 costs [%]</t>
  </si>
  <si>
    <t>Regener. 
costs [€]</t>
  </si>
  <si>
    <t>Total ownerships costs comparison</t>
  </si>
  <si>
    <t>Savings/loses total in battery lifetime with regeneration: total amount of savings during entire life of the battery (column M)</t>
  </si>
  <si>
    <t>(690kg x 0,4€/kg)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</si>
</sst>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quot;EUR&quot;_-;\-* #,##0.00\ &quot;EUR&quot;_-;_-* &quot;-&quot;??\ &quot;EUR&quot;_-;_-@_-"/>
    <numFmt numFmtId="165" formatCode="_-* #,##0.00\ [$€-1]_-;\-* #,##0.00\ [$€-1]_-;_-* &quot;-&quot;??\ [$€-1]_-;_-@_-"/>
    <numFmt numFmtId="166" formatCode="0.0%"/>
    <numFmt numFmtId="167" formatCode="_-* #,##0\ [$€-1]_-;\-* #,##0\ [$€-1]_-;_-* &quot;-&quot;??\ [$€-1]_-;_-@_-"/>
    <numFmt numFmtId="168" formatCode="#,##0.0"/>
    <numFmt numFmtId="169" formatCode="#,##0\ [$€-1]"/>
    <numFmt numFmtId="170" formatCode="#,##0.0\ [$€-1]"/>
  </numFmts>
  <fonts count="17" x14ac:knownFonts="1">
    <font>
      <sz val="11"/>
      <color theme="1"/>
      <name val="Calibri"/>
      <family val="2"/>
      <charset val="238"/>
      <scheme val="minor"/>
    </font>
    <font>
      <sz val="11"/>
      <color theme="1"/>
      <name val="Calibri"/>
      <family val="2"/>
      <charset val="238"/>
      <scheme val="minor"/>
    </font>
    <font>
      <b/>
      <sz val="11"/>
      <color theme="1"/>
      <name val="Calibri"/>
      <family val="2"/>
      <charset val="238"/>
      <scheme val="minor"/>
    </font>
    <font>
      <sz val="9"/>
      <color indexed="81"/>
      <name val="Segoe UI"/>
      <family val="2"/>
      <charset val="238"/>
    </font>
    <font>
      <b/>
      <sz val="9"/>
      <color indexed="81"/>
      <name val="Segoe UI"/>
      <family val="2"/>
      <charset val="238"/>
    </font>
    <font>
      <b/>
      <sz val="16"/>
      <color theme="1"/>
      <name val="Calibri"/>
      <family val="2"/>
      <charset val="238"/>
      <scheme val="minor"/>
    </font>
    <font>
      <b/>
      <sz val="11"/>
      <name val="Calibri"/>
      <family val="2"/>
      <charset val="238"/>
      <scheme val="minor"/>
    </font>
    <font>
      <sz val="11"/>
      <name val="Calibri"/>
      <family val="2"/>
      <charset val="238"/>
      <scheme val="minor"/>
    </font>
    <font>
      <b/>
      <sz val="14"/>
      <color theme="1"/>
      <name val="Calibri"/>
      <family val="2"/>
      <charset val="238"/>
      <scheme val="minor"/>
    </font>
    <font>
      <sz val="10"/>
      <color theme="1"/>
      <name val="Calibri"/>
      <family val="2"/>
      <charset val="238"/>
      <scheme val="minor"/>
    </font>
    <font>
      <b/>
      <i/>
      <sz val="10"/>
      <color theme="1"/>
      <name val="Calibri"/>
      <family val="2"/>
      <charset val="238"/>
      <scheme val="minor"/>
    </font>
    <font>
      <b/>
      <sz val="18"/>
      <color theme="1"/>
      <name val="Calibri"/>
      <family val="2"/>
      <charset val="238"/>
      <scheme val="minor"/>
    </font>
    <font>
      <i/>
      <sz val="9"/>
      <color theme="1"/>
      <name val="Calibri"/>
      <family val="2"/>
      <charset val="238"/>
      <scheme val="minor"/>
    </font>
    <font>
      <b/>
      <sz val="9"/>
      <color theme="1"/>
      <name val="Calibri"/>
      <family val="2"/>
      <charset val="238"/>
      <scheme val="minor"/>
    </font>
    <font>
      <sz val="9"/>
      <color theme="1"/>
      <name val="Calibri"/>
      <family val="2"/>
      <charset val="238"/>
      <scheme val="minor"/>
    </font>
    <font>
      <sz val="9"/>
      <name val="Calibri"/>
      <family val="2"/>
      <charset val="238"/>
      <scheme val="minor"/>
    </font>
    <font>
      <b/>
      <sz val="9"/>
      <name val="Calibri"/>
      <family val="2"/>
      <charset val="238"/>
      <scheme val="minor"/>
    </font>
  </fonts>
  <fills count="12">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0" tint="-4.9989318521683403E-2"/>
        <bgColor indexed="64"/>
      </patternFill>
    </fill>
    <fill>
      <patternFill patternType="solid">
        <fgColor theme="9" tint="-0.499984740745262"/>
        <bgColor indexed="64"/>
      </patternFill>
    </fill>
  </fills>
  <borders count="30">
    <border>
      <left/>
      <right/>
      <top/>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right style="thin">
        <color indexed="64"/>
      </right>
      <top/>
      <bottom/>
      <diagonal/>
    </border>
    <border>
      <left/>
      <right/>
      <top style="thin">
        <color indexed="64"/>
      </top>
      <bottom style="double">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double">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double">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double">
        <color indexed="64"/>
      </bottom>
      <diagonal/>
    </border>
    <border>
      <left style="thin">
        <color indexed="64"/>
      </left>
      <right/>
      <top/>
      <bottom style="dashDot">
        <color indexed="64"/>
      </bottom>
      <diagonal/>
    </border>
    <border>
      <left/>
      <right/>
      <top/>
      <bottom style="dashDot">
        <color indexed="64"/>
      </bottom>
      <diagonal/>
    </border>
    <border>
      <left/>
      <right style="thin">
        <color indexed="64"/>
      </right>
      <top/>
      <bottom style="dashDot">
        <color indexed="64"/>
      </bottom>
      <diagonal/>
    </border>
    <border>
      <left/>
      <right style="medium">
        <color indexed="64"/>
      </right>
      <top/>
      <bottom style="dashDot">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double">
        <color indexed="64"/>
      </bottom>
      <diagonal/>
    </border>
    <border>
      <left style="medium">
        <color indexed="64"/>
      </left>
      <right/>
      <top/>
      <bottom/>
      <diagonal/>
    </border>
    <border>
      <left style="medium">
        <color indexed="64"/>
      </left>
      <right/>
      <top/>
      <bottom style="dashDot">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34">
    <xf numFmtId="0" fontId="0" fillId="0" borderId="0" xfId="0"/>
    <xf numFmtId="164" fontId="0" fillId="0" borderId="0" xfId="1" applyFont="1"/>
    <xf numFmtId="9" fontId="0" fillId="0" borderId="0" xfId="2" applyFont="1"/>
    <xf numFmtId="166" fontId="0" fillId="0" borderId="0" xfId="2" applyNumberFormat="1" applyFont="1"/>
    <xf numFmtId="0" fontId="0" fillId="0" borderId="0" xfId="0" applyAlignment="1">
      <alignment horizontal="left"/>
    </xf>
    <xf numFmtId="9" fontId="0" fillId="0" borderId="0" xfId="2" applyFont="1" applyAlignment="1">
      <alignment horizontal="center"/>
    </xf>
    <xf numFmtId="166" fontId="0" fillId="0" borderId="0" xfId="2" applyNumberFormat="1" applyFont="1" applyAlignment="1">
      <alignment horizontal="center"/>
    </xf>
    <xf numFmtId="165" fontId="0" fillId="0" borderId="0" xfId="1" applyNumberFormat="1" applyFont="1" applyAlignment="1">
      <alignment horizontal="left"/>
    </xf>
    <xf numFmtId="0" fontId="5" fillId="0" borderId="0" xfId="0" applyFont="1" applyAlignment="1">
      <alignment horizontal="left" vertical="center"/>
    </xf>
    <xf numFmtId="10" fontId="0" fillId="0" borderId="0" xfId="0" applyNumberFormat="1"/>
    <xf numFmtId="165" fontId="0" fillId="0" borderId="0" xfId="1" applyNumberFormat="1" applyFont="1" applyAlignment="1">
      <alignment horizontal="center"/>
    </xf>
    <xf numFmtId="165" fontId="0" fillId="0" borderId="0" xfId="0" applyNumberFormat="1" applyAlignment="1">
      <alignment horizontal="center"/>
    </xf>
    <xf numFmtId="10" fontId="6" fillId="10" borderId="0" xfId="0" applyNumberFormat="1" applyFont="1" applyFill="1" applyAlignment="1">
      <alignment horizontal="left"/>
    </xf>
    <xf numFmtId="0" fontId="7" fillId="10" borderId="0" xfId="0" applyFont="1" applyFill="1"/>
    <xf numFmtId="10" fontId="7" fillId="10" borderId="0" xfId="0" applyNumberFormat="1" applyFont="1" applyFill="1" applyAlignment="1">
      <alignment horizontal="center" vertical="center"/>
    </xf>
    <xf numFmtId="165" fontId="7" fillId="10" borderId="0" xfId="0" applyNumberFormat="1" applyFont="1" applyFill="1" applyAlignment="1">
      <alignment horizontal="center"/>
    </xf>
    <xf numFmtId="165" fontId="7" fillId="10" borderId="0" xfId="1" applyNumberFormat="1" applyFont="1" applyFill="1" applyAlignment="1">
      <alignment horizontal="center"/>
    </xf>
    <xf numFmtId="9" fontId="7" fillId="10" borderId="0" xfId="2" applyFont="1" applyFill="1" applyAlignment="1">
      <alignment horizontal="center"/>
    </xf>
    <xf numFmtId="10" fontId="7" fillId="10" borderId="0" xfId="0" applyNumberFormat="1" applyFont="1" applyFill="1" applyAlignment="1">
      <alignment horizontal="left" vertical="center"/>
    </xf>
    <xf numFmtId="0" fontId="7" fillId="10" borderId="0" xfId="0" applyFont="1" applyFill="1" applyAlignment="1">
      <alignment horizontal="left"/>
    </xf>
    <xf numFmtId="10" fontId="2" fillId="10" borderId="0" xfId="0" applyNumberFormat="1" applyFont="1" applyFill="1" applyAlignment="1">
      <alignment horizontal="left"/>
    </xf>
    <xf numFmtId="0" fontId="0" fillId="10" borderId="0" xfId="0" applyFill="1"/>
    <xf numFmtId="10" fontId="0" fillId="10" borderId="0" xfId="0" applyNumberFormat="1" applyFill="1" applyAlignment="1">
      <alignment horizontal="center" vertical="center"/>
    </xf>
    <xf numFmtId="164" fontId="0" fillId="10" borderId="0" xfId="1" applyFont="1" applyFill="1"/>
    <xf numFmtId="9" fontId="0" fillId="10" borderId="0" xfId="2" applyFont="1" applyFill="1"/>
    <xf numFmtId="10" fontId="0" fillId="10" borderId="0" xfId="0" applyNumberFormat="1" applyFill="1" applyAlignment="1">
      <alignment horizontal="left" vertical="center"/>
    </xf>
    <xf numFmtId="0" fontId="0" fillId="10" borderId="0" xfId="0" applyFill="1" applyAlignment="1">
      <alignment horizontal="left"/>
    </xf>
    <xf numFmtId="0" fontId="10" fillId="0" borderId="0" xfId="0" applyFont="1"/>
    <xf numFmtId="0" fontId="9" fillId="0" borderId="0" xfId="0" applyFont="1"/>
    <xf numFmtId="165" fontId="9" fillId="0" borderId="0" xfId="1" applyNumberFormat="1" applyFont="1" applyAlignment="1">
      <alignment horizontal="left"/>
    </xf>
    <xf numFmtId="164" fontId="9" fillId="0" borderId="0" xfId="1" applyFont="1"/>
    <xf numFmtId="9" fontId="9" fillId="0" borderId="0" xfId="2" applyFont="1"/>
    <xf numFmtId="10" fontId="2" fillId="10" borderId="0" xfId="0" applyNumberFormat="1" applyFont="1" applyFill="1" applyAlignment="1">
      <alignment horizontal="left" vertical="center"/>
    </xf>
    <xf numFmtId="10" fontId="6" fillId="10" borderId="0" xfId="0" applyNumberFormat="1" applyFont="1" applyFill="1" applyAlignment="1">
      <alignment horizontal="left" vertical="center"/>
    </xf>
    <xf numFmtId="0" fontId="8" fillId="0" borderId="0" xfId="0" applyFont="1" applyAlignment="1">
      <alignment horizontal="left" vertical="center"/>
    </xf>
    <xf numFmtId="165" fontId="9" fillId="0" borderId="0" xfId="1" applyNumberFormat="1" applyFont="1" applyAlignment="1">
      <alignment horizontal="center"/>
    </xf>
    <xf numFmtId="9" fontId="9" fillId="0" borderId="0" xfId="2" applyFont="1" applyAlignment="1">
      <alignment horizontal="center"/>
    </xf>
    <xf numFmtId="166" fontId="9" fillId="0" borderId="0" xfId="2" applyNumberFormat="1" applyFont="1" applyAlignment="1">
      <alignment horizontal="center"/>
    </xf>
    <xf numFmtId="0" fontId="11" fillId="0" borderId="0" xfId="0" applyFont="1" applyAlignment="1">
      <alignment horizontal="center" vertical="center"/>
    </xf>
    <xf numFmtId="167" fontId="2" fillId="10" borderId="0" xfId="0" applyNumberFormat="1" applyFont="1" applyFill="1" applyAlignment="1">
      <alignment horizontal="left" vertical="center"/>
    </xf>
    <xf numFmtId="167" fontId="2" fillId="10" borderId="0" xfId="1" applyNumberFormat="1" applyFont="1" applyFill="1" applyAlignment="1">
      <alignment horizontal="left"/>
    </xf>
    <xf numFmtId="168" fontId="0" fillId="0" borderId="0" xfId="0" applyNumberFormat="1"/>
    <xf numFmtId="169" fontId="0" fillId="0" borderId="0" xfId="0" applyNumberFormat="1"/>
    <xf numFmtId="169" fontId="0" fillId="10" borderId="0" xfId="2" applyNumberFormat="1" applyFont="1" applyFill="1"/>
    <xf numFmtId="169" fontId="9" fillId="0" borderId="0" xfId="0" applyNumberFormat="1" applyFont="1"/>
    <xf numFmtId="170" fontId="0" fillId="0" borderId="0" xfId="0" applyNumberFormat="1"/>
    <xf numFmtId="170" fontId="0" fillId="10" borderId="0" xfId="2" applyNumberFormat="1" applyFont="1" applyFill="1"/>
    <xf numFmtId="170" fontId="9" fillId="0" borderId="0" xfId="0" applyNumberFormat="1" applyFont="1"/>
    <xf numFmtId="170" fontId="0" fillId="0" borderId="0" xfId="1" applyNumberFormat="1" applyFont="1"/>
    <xf numFmtId="169" fontId="11" fillId="0" borderId="0" xfId="0" applyNumberFormat="1" applyFont="1" applyAlignment="1">
      <alignment horizontal="center" vertical="center"/>
    </xf>
    <xf numFmtId="169" fontId="0" fillId="0" borderId="0" xfId="0" applyNumberFormat="1" applyAlignment="1">
      <alignment horizontal="center"/>
    </xf>
    <xf numFmtId="169" fontId="7" fillId="10" borderId="0" xfId="0" applyNumberFormat="1" applyFont="1" applyFill="1" applyAlignment="1">
      <alignment horizontal="center"/>
    </xf>
    <xf numFmtId="169" fontId="9" fillId="0" borderId="0" xfId="0" applyNumberFormat="1" applyFont="1" applyAlignment="1">
      <alignment horizontal="center"/>
    </xf>
    <xf numFmtId="169" fontId="0" fillId="0" borderId="0" xfId="1" applyNumberFormat="1" applyFont="1" applyAlignment="1">
      <alignment horizontal="center"/>
    </xf>
    <xf numFmtId="169" fontId="9" fillId="0" borderId="0" xfId="1" applyNumberFormat="1" applyFont="1" applyAlignment="1">
      <alignment horizontal="center"/>
    </xf>
    <xf numFmtId="0" fontId="13" fillId="0" borderId="15"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12" xfId="0" applyFont="1" applyBorder="1" applyAlignment="1">
      <alignment horizontal="center" vertical="center" wrapText="1"/>
    </xf>
    <xf numFmtId="169" fontId="13" fillId="0" borderId="5" xfId="1" applyNumberFormat="1" applyFont="1" applyBorder="1" applyAlignment="1">
      <alignment horizontal="center" vertical="center" wrapText="1"/>
    </xf>
    <xf numFmtId="9" fontId="13" fillId="0" borderId="15" xfId="2" applyFont="1" applyBorder="1" applyAlignment="1">
      <alignment horizontal="center" vertical="center" wrapText="1"/>
    </xf>
    <xf numFmtId="169" fontId="13" fillId="0" borderId="5" xfId="0" applyNumberFormat="1" applyFont="1" applyBorder="1" applyAlignment="1">
      <alignment horizontal="center" vertical="center" wrapText="1"/>
    </xf>
    <xf numFmtId="169" fontId="13" fillId="0" borderId="12" xfId="0" applyNumberFormat="1" applyFont="1" applyBorder="1" applyAlignment="1">
      <alignment horizontal="center" vertical="center" wrapText="1"/>
    </xf>
    <xf numFmtId="169" fontId="13" fillId="0" borderId="15" xfId="0" applyNumberFormat="1" applyFont="1" applyBorder="1" applyAlignment="1">
      <alignment horizontal="center" vertical="center" wrapText="1"/>
    </xf>
    <xf numFmtId="166" fontId="13" fillId="0" borderId="5" xfId="2" applyNumberFormat="1" applyFont="1" applyBorder="1" applyAlignment="1">
      <alignment horizontal="center" vertical="center" wrapText="1"/>
    </xf>
    <xf numFmtId="169" fontId="13" fillId="0" borderId="8" xfId="1" applyNumberFormat="1" applyFont="1" applyBorder="1" applyAlignment="1">
      <alignment horizontal="center" vertical="center" wrapText="1"/>
    </xf>
    <xf numFmtId="0" fontId="14" fillId="0" borderId="0" xfId="0" applyFont="1"/>
    <xf numFmtId="168" fontId="14" fillId="0" borderId="0" xfId="0" applyNumberFormat="1" applyFont="1"/>
    <xf numFmtId="0" fontId="14" fillId="0" borderId="1" xfId="0" applyFont="1" applyBorder="1" applyAlignment="1">
      <alignment horizontal="center" vertical="center"/>
    </xf>
    <xf numFmtId="0" fontId="14" fillId="6" borderId="0" xfId="0" applyFont="1" applyFill="1" applyBorder="1" applyAlignment="1">
      <alignment horizontal="center" vertical="center"/>
    </xf>
    <xf numFmtId="0" fontId="14" fillId="0" borderId="4" xfId="0" applyFont="1" applyBorder="1" applyAlignment="1">
      <alignment horizontal="center" vertical="center"/>
    </xf>
    <xf numFmtId="169" fontId="14" fillId="0" borderId="0" xfId="1" applyNumberFormat="1" applyFont="1" applyBorder="1" applyAlignment="1">
      <alignment horizontal="center" vertical="center"/>
    </xf>
    <xf numFmtId="9" fontId="13" fillId="2" borderId="1" xfId="2" applyFont="1" applyFill="1" applyBorder="1" applyAlignment="1">
      <alignment horizontal="center" vertical="center"/>
    </xf>
    <xf numFmtId="169" fontId="14" fillId="2" borderId="0" xfId="0" applyNumberFormat="1" applyFont="1" applyFill="1" applyBorder="1" applyAlignment="1">
      <alignment horizontal="center" vertical="center"/>
    </xf>
    <xf numFmtId="169" fontId="14" fillId="0" borderId="4" xfId="0" applyNumberFormat="1" applyFont="1" applyBorder="1" applyAlignment="1">
      <alignment horizontal="center" vertical="center"/>
    </xf>
    <xf numFmtId="169" fontId="14" fillId="0" borderId="1" xfId="0" applyNumberFormat="1" applyFont="1" applyBorder="1" applyAlignment="1">
      <alignment horizontal="center" vertical="center"/>
    </xf>
    <xf numFmtId="169" fontId="14" fillId="0" borderId="0" xfId="0" applyNumberFormat="1" applyFont="1" applyBorder="1" applyAlignment="1">
      <alignment horizontal="center" vertical="center"/>
    </xf>
    <xf numFmtId="166" fontId="14" fillId="0" borderId="0" xfId="2" applyNumberFormat="1" applyFont="1" applyBorder="1" applyAlignment="1">
      <alignment horizontal="center" vertical="center"/>
    </xf>
    <xf numFmtId="169" fontId="14" fillId="0" borderId="9" xfId="1" applyNumberFormat="1" applyFont="1" applyBorder="1" applyAlignment="1">
      <alignment horizontal="center" vertical="center"/>
    </xf>
    <xf numFmtId="0" fontId="14" fillId="0" borderId="16" xfId="0" applyFont="1" applyBorder="1" applyAlignment="1">
      <alignment horizontal="center" vertical="center"/>
    </xf>
    <xf numFmtId="0" fontId="14" fillId="6" borderId="17" xfId="0" applyFont="1" applyFill="1" applyBorder="1" applyAlignment="1">
      <alignment horizontal="center" vertical="center"/>
    </xf>
    <xf numFmtId="0" fontId="14" fillId="0" borderId="18" xfId="0" applyFont="1" applyBorder="1" applyAlignment="1">
      <alignment horizontal="center" vertical="center"/>
    </xf>
    <xf numFmtId="169" fontId="14" fillId="0" borderId="17" xfId="1" applyNumberFormat="1" applyFont="1" applyBorder="1" applyAlignment="1">
      <alignment horizontal="center" vertical="center"/>
    </xf>
    <xf numFmtId="9" fontId="13" fillId="2" borderId="16" xfId="2" applyFont="1" applyFill="1" applyBorder="1" applyAlignment="1">
      <alignment horizontal="center" vertical="center"/>
    </xf>
    <xf numFmtId="169" fontId="14" fillId="2" borderId="17" xfId="0" applyNumberFormat="1" applyFont="1" applyFill="1" applyBorder="1" applyAlignment="1">
      <alignment horizontal="center" vertical="center"/>
    </xf>
    <xf numFmtId="169" fontId="14" fillId="0" borderId="18" xfId="0" applyNumberFormat="1" applyFont="1" applyBorder="1" applyAlignment="1">
      <alignment horizontal="center" vertical="center"/>
    </xf>
    <xf numFmtId="169" fontId="14" fillId="0" borderId="16" xfId="0" applyNumberFormat="1" applyFont="1" applyBorder="1" applyAlignment="1">
      <alignment horizontal="center" vertical="center"/>
    </xf>
    <xf numFmtId="169" fontId="14" fillId="0" borderId="17" xfId="0" applyNumberFormat="1" applyFont="1" applyBorder="1" applyAlignment="1">
      <alignment horizontal="center" vertical="center"/>
    </xf>
    <xf numFmtId="166" fontId="14" fillId="0" borderId="17" xfId="2" applyNumberFormat="1" applyFont="1" applyBorder="1" applyAlignment="1">
      <alignment horizontal="center" vertical="center"/>
    </xf>
    <xf numFmtId="169" fontId="14" fillId="0" borderId="19" xfId="1" applyNumberFormat="1" applyFont="1" applyBorder="1" applyAlignment="1">
      <alignment horizontal="center" vertical="center"/>
    </xf>
    <xf numFmtId="0" fontId="14" fillId="7" borderId="0" xfId="0" applyFont="1" applyFill="1" applyBorder="1" applyAlignment="1">
      <alignment horizontal="center" vertical="center"/>
    </xf>
    <xf numFmtId="0" fontId="14" fillId="7" borderId="17" xfId="0" applyFont="1" applyFill="1" applyBorder="1" applyAlignment="1">
      <alignment horizontal="center" vertical="center"/>
    </xf>
    <xf numFmtId="0" fontId="14" fillId="8" borderId="0" xfId="0" applyFont="1" applyFill="1" applyBorder="1" applyAlignment="1">
      <alignment horizontal="center" vertical="center"/>
    </xf>
    <xf numFmtId="0" fontId="14" fillId="8" borderId="17" xfId="0" applyFont="1" applyFill="1" applyBorder="1" applyAlignment="1">
      <alignment horizontal="center" vertical="center"/>
    </xf>
    <xf numFmtId="0" fontId="14" fillId="9" borderId="0" xfId="0" applyFont="1" applyFill="1" applyBorder="1" applyAlignment="1">
      <alignment horizontal="center" vertical="center"/>
    </xf>
    <xf numFmtId="0" fontId="14" fillId="9" borderId="17" xfId="0" applyFont="1" applyFill="1" applyBorder="1" applyAlignment="1">
      <alignment horizontal="center" vertical="center"/>
    </xf>
    <xf numFmtId="0" fontId="14" fillId="11" borderId="0" xfId="0" applyFont="1" applyFill="1" applyBorder="1" applyAlignment="1">
      <alignment horizontal="center" vertical="center"/>
    </xf>
    <xf numFmtId="0" fontId="14" fillId="0" borderId="25" xfId="0" applyFont="1" applyBorder="1" applyAlignment="1">
      <alignment horizontal="center" vertical="center"/>
    </xf>
    <xf numFmtId="0" fontId="14" fillId="6" borderId="26" xfId="0" applyFont="1" applyFill="1" applyBorder="1" applyAlignment="1">
      <alignment horizontal="center" vertical="center"/>
    </xf>
    <xf numFmtId="0" fontId="14" fillId="0" borderId="28" xfId="0" applyFont="1" applyBorder="1" applyAlignment="1">
      <alignment horizontal="center" vertical="center"/>
    </xf>
    <xf numFmtId="169" fontId="14" fillId="0" borderId="26" xfId="1" applyNumberFormat="1" applyFont="1" applyBorder="1" applyAlignment="1">
      <alignment horizontal="center" vertical="center"/>
    </xf>
    <xf numFmtId="9" fontId="13" fillId="3" borderId="29" xfId="2" applyFont="1" applyFill="1" applyBorder="1" applyAlignment="1">
      <alignment horizontal="center" vertical="center"/>
    </xf>
    <xf numFmtId="169" fontId="14" fillId="3" borderId="26" xfId="0" applyNumberFormat="1" applyFont="1" applyFill="1" applyBorder="1" applyAlignment="1">
      <alignment horizontal="center" vertical="center"/>
    </xf>
    <xf numFmtId="169" fontId="14" fillId="0" borderId="28" xfId="0" applyNumberFormat="1" applyFont="1" applyBorder="1" applyAlignment="1">
      <alignment horizontal="center" vertical="center"/>
    </xf>
    <xf numFmtId="169" fontId="14" fillId="0" borderId="29" xfId="0" applyNumberFormat="1" applyFont="1" applyBorder="1" applyAlignment="1">
      <alignment horizontal="center" vertical="center"/>
    </xf>
    <xf numFmtId="169" fontId="14" fillId="0" borderId="26" xfId="0" applyNumberFormat="1" applyFont="1" applyBorder="1" applyAlignment="1">
      <alignment horizontal="center" vertical="center"/>
    </xf>
    <xf numFmtId="166" fontId="14" fillId="0" borderId="26" xfId="2" applyNumberFormat="1" applyFont="1" applyBorder="1" applyAlignment="1">
      <alignment horizontal="center" vertical="center"/>
    </xf>
    <xf numFmtId="169" fontId="14" fillId="0" borderId="27" xfId="1" applyNumberFormat="1" applyFont="1" applyBorder="1" applyAlignment="1">
      <alignment horizontal="center" vertical="center"/>
    </xf>
    <xf numFmtId="0" fontId="14" fillId="0" borderId="22" xfId="0" applyFont="1" applyBorder="1" applyAlignment="1">
      <alignment horizontal="center" vertical="center"/>
    </xf>
    <xf numFmtId="9" fontId="13" fillId="3" borderId="1" xfId="2" applyFont="1" applyFill="1" applyBorder="1" applyAlignment="1">
      <alignment horizontal="center" vertical="center"/>
    </xf>
    <xf numFmtId="169" fontId="14" fillId="3" borderId="0" xfId="0" applyNumberFormat="1" applyFont="1" applyFill="1" applyBorder="1" applyAlignment="1">
      <alignment horizontal="center" vertical="center"/>
    </xf>
    <xf numFmtId="0" fontId="14" fillId="0" borderId="23" xfId="0" applyFont="1" applyBorder="1" applyAlignment="1">
      <alignment horizontal="center" vertical="center"/>
    </xf>
    <xf numFmtId="9" fontId="13" fillId="3" borderId="16" xfId="2" applyFont="1" applyFill="1" applyBorder="1" applyAlignment="1">
      <alignment horizontal="center" vertical="center"/>
    </xf>
    <xf numFmtId="169" fontId="14" fillId="3" borderId="17" xfId="0" applyNumberFormat="1" applyFont="1" applyFill="1" applyBorder="1" applyAlignment="1">
      <alignment horizontal="center" vertical="center"/>
    </xf>
    <xf numFmtId="0" fontId="14" fillId="0" borderId="24" xfId="0" applyFont="1" applyBorder="1" applyAlignment="1">
      <alignment horizontal="center" vertical="center"/>
    </xf>
    <xf numFmtId="0" fontId="14" fillId="11" borderId="2" xfId="0" applyFont="1" applyFill="1" applyBorder="1" applyAlignment="1">
      <alignment horizontal="center" vertical="center"/>
    </xf>
    <xf numFmtId="0" fontId="14" fillId="0" borderId="13" xfId="0" applyFont="1" applyBorder="1" applyAlignment="1">
      <alignment horizontal="center" vertical="center"/>
    </xf>
    <xf numFmtId="169" fontId="14" fillId="0" borderId="2" xfId="1" applyNumberFormat="1" applyFont="1" applyBorder="1" applyAlignment="1">
      <alignment horizontal="center" vertical="center"/>
    </xf>
    <xf numFmtId="9" fontId="13" fillId="3" borderId="3" xfId="2" applyFont="1" applyFill="1" applyBorder="1" applyAlignment="1">
      <alignment horizontal="center" vertical="center"/>
    </xf>
    <xf numFmtId="169" fontId="14" fillId="3" borderId="2" xfId="0" applyNumberFormat="1" applyFont="1" applyFill="1" applyBorder="1" applyAlignment="1">
      <alignment horizontal="center" vertical="center"/>
    </xf>
    <xf numFmtId="169" fontId="14" fillId="0" borderId="13" xfId="0" applyNumberFormat="1" applyFont="1" applyBorder="1" applyAlignment="1">
      <alignment horizontal="center" vertical="center"/>
    </xf>
    <xf numFmtId="169" fontId="14" fillId="0" borderId="3" xfId="0" applyNumberFormat="1" applyFont="1" applyBorder="1" applyAlignment="1">
      <alignment horizontal="center" vertical="center"/>
    </xf>
    <xf numFmtId="169" fontId="14" fillId="0" borderId="2" xfId="0" applyNumberFormat="1" applyFont="1" applyBorder="1" applyAlignment="1">
      <alignment horizontal="center" vertical="center"/>
    </xf>
    <xf numFmtId="166" fontId="14" fillId="0" borderId="2" xfId="2" applyNumberFormat="1" applyFont="1" applyBorder="1" applyAlignment="1">
      <alignment horizontal="center" vertical="center"/>
    </xf>
    <xf numFmtId="169" fontId="14" fillId="0" borderId="10" xfId="1" applyNumberFormat="1" applyFont="1" applyBorder="1" applyAlignment="1">
      <alignment horizontal="center" vertical="center"/>
    </xf>
    <xf numFmtId="9" fontId="13" fillId="4" borderId="29" xfId="2" applyFont="1" applyFill="1" applyBorder="1" applyAlignment="1">
      <alignment horizontal="center" vertical="center"/>
    </xf>
    <xf numFmtId="169" fontId="14" fillId="4" borderId="26" xfId="0" applyNumberFormat="1" applyFont="1" applyFill="1" applyBorder="1" applyAlignment="1">
      <alignment horizontal="center" vertical="center"/>
    </xf>
    <xf numFmtId="9" fontId="13" fillId="4" borderId="1" xfId="2" applyFont="1" applyFill="1" applyBorder="1" applyAlignment="1">
      <alignment horizontal="center" vertical="center"/>
    </xf>
    <xf numFmtId="169" fontId="14" fillId="4" borderId="0" xfId="0" applyNumberFormat="1" applyFont="1" applyFill="1" applyBorder="1" applyAlignment="1">
      <alignment horizontal="center" vertical="center"/>
    </xf>
    <xf numFmtId="9" fontId="13" fillId="4" borderId="16" xfId="2" applyFont="1" applyFill="1" applyBorder="1" applyAlignment="1">
      <alignment horizontal="center" vertical="center"/>
    </xf>
    <xf numFmtId="169" fontId="14" fillId="4" borderId="17" xfId="0" applyNumberFormat="1" applyFont="1" applyFill="1" applyBorder="1" applyAlignment="1">
      <alignment horizontal="center" vertical="center"/>
    </xf>
    <xf numFmtId="9" fontId="13" fillId="4" borderId="3" xfId="2" applyFont="1" applyFill="1" applyBorder="1" applyAlignment="1">
      <alignment horizontal="center" vertical="center"/>
    </xf>
    <xf numFmtId="169" fontId="14" fillId="4" borderId="2" xfId="0" applyNumberFormat="1" applyFont="1" applyFill="1" applyBorder="1" applyAlignment="1">
      <alignment horizontal="center" vertical="center"/>
    </xf>
    <xf numFmtId="9" fontId="13" fillId="5" borderId="29" xfId="2" applyFont="1" applyFill="1" applyBorder="1" applyAlignment="1">
      <alignment horizontal="center" vertical="center"/>
    </xf>
    <xf numFmtId="169" fontId="14" fillId="5" borderId="26" xfId="0" applyNumberFormat="1" applyFont="1" applyFill="1" applyBorder="1" applyAlignment="1">
      <alignment horizontal="center" vertical="center"/>
    </xf>
    <xf numFmtId="9" fontId="13" fillId="5" borderId="1" xfId="2" applyFont="1" applyFill="1" applyBorder="1" applyAlignment="1">
      <alignment horizontal="center" vertical="center"/>
    </xf>
    <xf numFmtId="169" fontId="14" fillId="5" borderId="0" xfId="0" applyNumberFormat="1" applyFont="1" applyFill="1" applyBorder="1" applyAlignment="1">
      <alignment horizontal="center" vertical="center"/>
    </xf>
    <xf numFmtId="9" fontId="13" fillId="5" borderId="16" xfId="2" applyFont="1" applyFill="1" applyBorder="1" applyAlignment="1">
      <alignment horizontal="center" vertical="center"/>
    </xf>
    <xf numFmtId="169" fontId="14" fillId="5" borderId="17" xfId="0" applyNumberFormat="1" applyFont="1" applyFill="1" applyBorder="1" applyAlignment="1">
      <alignment horizontal="center" vertical="center"/>
    </xf>
    <xf numFmtId="9" fontId="13" fillId="5" borderId="3" xfId="2" applyFont="1" applyFill="1" applyBorder="1" applyAlignment="1">
      <alignment horizontal="center" vertical="center"/>
    </xf>
    <xf numFmtId="169" fontId="14" fillId="5" borderId="2" xfId="0" applyNumberFormat="1" applyFont="1" applyFill="1" applyBorder="1" applyAlignment="1">
      <alignment horizontal="center" vertical="center"/>
    </xf>
    <xf numFmtId="165" fontId="14" fillId="0" borderId="0" xfId="1" applyNumberFormat="1" applyFont="1" applyAlignment="1">
      <alignment horizontal="center"/>
    </xf>
    <xf numFmtId="9" fontId="14" fillId="0" borderId="0" xfId="2" applyFont="1" applyAlignment="1">
      <alignment horizontal="center"/>
    </xf>
    <xf numFmtId="169" fontId="14" fillId="0" borderId="0" xfId="0" applyNumberFormat="1" applyFont="1" applyAlignment="1">
      <alignment horizontal="center"/>
    </xf>
    <xf numFmtId="166" fontId="14" fillId="0" borderId="0" xfId="2" applyNumberFormat="1" applyFont="1" applyAlignment="1">
      <alignment horizontal="center"/>
    </xf>
    <xf numFmtId="169" fontId="14" fillId="0" borderId="0" xfId="1" applyNumberFormat="1" applyFont="1" applyAlignment="1">
      <alignment horizontal="center"/>
    </xf>
    <xf numFmtId="0" fontId="14" fillId="0" borderId="0" xfId="0" applyFont="1" applyAlignment="1">
      <alignment vertical="center"/>
    </xf>
    <xf numFmtId="168" fontId="14" fillId="0" borderId="0" xfId="0" applyNumberFormat="1" applyFont="1" applyAlignment="1">
      <alignment vertical="center"/>
    </xf>
    <xf numFmtId="49" fontId="13" fillId="0" borderId="21" xfId="1" applyNumberFormat="1" applyFont="1" applyBorder="1" applyAlignment="1">
      <alignment horizontal="center" vertical="center" wrapText="1"/>
    </xf>
    <xf numFmtId="164" fontId="13" fillId="0" borderId="8" xfId="1" applyFont="1" applyBorder="1" applyAlignment="1">
      <alignment horizontal="center" vertical="center" wrapText="1"/>
    </xf>
    <xf numFmtId="9" fontId="13" fillId="0" borderId="5" xfId="2" applyFont="1" applyBorder="1" applyAlignment="1">
      <alignment horizontal="center" vertical="center" wrapText="1"/>
    </xf>
    <xf numFmtId="170" fontId="13" fillId="0" borderId="5" xfId="0" applyNumberFormat="1" applyFont="1" applyBorder="1" applyAlignment="1">
      <alignment horizontal="center" vertical="center" wrapText="1"/>
    </xf>
    <xf numFmtId="170" fontId="13" fillId="0" borderId="21" xfId="0" applyNumberFormat="1" applyFont="1" applyBorder="1" applyAlignment="1">
      <alignment horizontal="center" vertical="center" wrapText="1"/>
    </xf>
    <xf numFmtId="170" fontId="13" fillId="0" borderId="8" xfId="1" applyNumberFormat="1" applyFont="1" applyBorder="1" applyAlignment="1">
      <alignment horizontal="center" vertical="center" wrapText="1"/>
    </xf>
    <xf numFmtId="0" fontId="14" fillId="0" borderId="0" xfId="0" applyFont="1" applyAlignment="1">
      <alignment wrapText="1"/>
    </xf>
    <xf numFmtId="168" fontId="14" fillId="0" borderId="0" xfId="0" applyNumberFormat="1" applyFont="1" applyAlignment="1">
      <alignment wrapText="1"/>
    </xf>
    <xf numFmtId="0" fontId="13" fillId="0" borderId="26" xfId="0" applyFont="1" applyBorder="1" applyAlignment="1">
      <alignment horizontal="center" vertical="center"/>
    </xf>
    <xf numFmtId="169" fontId="14" fillId="0" borderId="25" xfId="1" applyNumberFormat="1" applyFont="1" applyBorder="1" applyAlignment="1">
      <alignment horizontal="center" vertical="center"/>
    </xf>
    <xf numFmtId="9" fontId="13" fillId="2" borderId="26" xfId="2" applyFont="1" applyFill="1" applyBorder="1" applyAlignment="1">
      <alignment horizontal="center" vertical="center"/>
    </xf>
    <xf numFmtId="169" fontId="14" fillId="2" borderId="26" xfId="0" applyNumberFormat="1" applyFont="1" applyFill="1" applyBorder="1" applyAlignment="1">
      <alignment horizontal="center" vertical="center"/>
    </xf>
    <xf numFmtId="170" fontId="14" fillId="0" borderId="26" xfId="0" applyNumberFormat="1" applyFont="1" applyBorder="1" applyAlignment="1">
      <alignment horizontal="center" vertical="center"/>
    </xf>
    <xf numFmtId="170" fontId="14" fillId="0" borderId="25" xfId="0" applyNumberFormat="1" applyFont="1" applyBorder="1" applyAlignment="1">
      <alignment horizontal="center" vertical="center"/>
    </xf>
    <xf numFmtId="166" fontId="13" fillId="0" borderId="26" xfId="2" applyNumberFormat="1" applyFont="1" applyBorder="1" applyAlignment="1">
      <alignment horizontal="center" vertical="center"/>
    </xf>
    <xf numFmtId="170" fontId="14" fillId="0" borderId="27" xfId="1" applyNumberFormat="1" applyFont="1" applyBorder="1" applyAlignment="1">
      <alignment horizontal="center" vertical="center"/>
    </xf>
    <xf numFmtId="0" fontId="13" fillId="0" borderId="0" xfId="0" applyFont="1" applyBorder="1" applyAlignment="1">
      <alignment horizontal="center" vertical="center"/>
    </xf>
    <xf numFmtId="169" fontId="14" fillId="0" borderId="22" xfId="1" applyNumberFormat="1" applyFont="1" applyBorder="1" applyAlignment="1">
      <alignment horizontal="center" vertical="center"/>
    </xf>
    <xf numFmtId="9" fontId="13" fillId="2" borderId="0" xfId="2" applyFont="1" applyFill="1" applyBorder="1" applyAlignment="1">
      <alignment horizontal="center" vertical="center"/>
    </xf>
    <xf numFmtId="170" fontId="14" fillId="0" borderId="0" xfId="0" applyNumberFormat="1" applyFont="1" applyBorder="1" applyAlignment="1">
      <alignment horizontal="center" vertical="center"/>
    </xf>
    <xf numFmtId="170" fontId="14" fillId="0" borderId="22" xfId="0" applyNumberFormat="1" applyFont="1" applyBorder="1" applyAlignment="1">
      <alignment horizontal="center" vertical="center"/>
    </xf>
    <xf numFmtId="166" fontId="13" fillId="0" borderId="0" xfId="2" applyNumberFormat="1" applyFont="1" applyBorder="1" applyAlignment="1">
      <alignment horizontal="center" vertical="center"/>
    </xf>
    <xf numFmtId="170" fontId="14" fillId="0" borderId="9" xfId="1" applyNumberFormat="1" applyFont="1" applyBorder="1" applyAlignment="1">
      <alignment horizontal="center" vertical="center"/>
    </xf>
    <xf numFmtId="0" fontId="13" fillId="0" borderId="17" xfId="0" applyFont="1" applyBorder="1" applyAlignment="1">
      <alignment horizontal="center" vertical="center"/>
    </xf>
    <xf numFmtId="169" fontId="14" fillId="0" borderId="23" xfId="1" applyNumberFormat="1" applyFont="1" applyBorder="1" applyAlignment="1">
      <alignment horizontal="center" vertical="center"/>
    </xf>
    <xf numFmtId="9" fontId="13" fillId="2" borderId="17" xfId="2" applyFont="1" applyFill="1" applyBorder="1" applyAlignment="1">
      <alignment horizontal="center" vertical="center"/>
    </xf>
    <xf numFmtId="170" fontId="14" fillId="0" borderId="17" xfId="0" applyNumberFormat="1" applyFont="1" applyBorder="1" applyAlignment="1">
      <alignment horizontal="center" vertical="center"/>
    </xf>
    <xf numFmtId="170" fontId="14" fillId="0" borderId="23" xfId="0" applyNumberFormat="1" applyFont="1" applyBorder="1" applyAlignment="1">
      <alignment horizontal="center" vertical="center"/>
    </xf>
    <xf numFmtId="166" fontId="13" fillId="0" borderId="17" xfId="2" applyNumberFormat="1" applyFont="1" applyBorder="1" applyAlignment="1">
      <alignment horizontal="center" vertical="center"/>
    </xf>
    <xf numFmtId="170" fontId="14" fillId="0" borderId="19" xfId="1" applyNumberFormat="1" applyFont="1" applyBorder="1" applyAlignment="1">
      <alignment horizontal="center" vertical="center"/>
    </xf>
    <xf numFmtId="0" fontId="15" fillId="7" borderId="0" xfId="0" applyFont="1" applyFill="1" applyBorder="1" applyAlignment="1">
      <alignment horizontal="center" vertical="center"/>
    </xf>
    <xf numFmtId="0" fontId="14" fillId="0" borderId="0" xfId="0" applyFont="1" applyBorder="1"/>
    <xf numFmtId="0" fontId="15" fillId="7" borderId="17" xfId="0" applyFont="1" applyFill="1" applyBorder="1" applyAlignment="1">
      <alignment horizontal="center" vertical="center"/>
    </xf>
    <xf numFmtId="0" fontId="13" fillId="0" borderId="2" xfId="0" applyFont="1" applyBorder="1" applyAlignment="1">
      <alignment horizontal="center" vertical="center"/>
    </xf>
    <xf numFmtId="169" fontId="14" fillId="0" borderId="24" xfId="1" applyNumberFormat="1" applyFont="1" applyBorder="1" applyAlignment="1">
      <alignment horizontal="center" vertical="center"/>
    </xf>
    <xf numFmtId="9" fontId="13" fillId="2" borderId="2" xfId="2" applyFont="1" applyFill="1" applyBorder="1" applyAlignment="1">
      <alignment horizontal="center" vertical="center"/>
    </xf>
    <xf numFmtId="169" fontId="14" fillId="2" borderId="2" xfId="0" applyNumberFormat="1" applyFont="1" applyFill="1" applyBorder="1" applyAlignment="1">
      <alignment horizontal="center" vertical="center"/>
    </xf>
    <xf numFmtId="170" fontId="14" fillId="0" borderId="2" xfId="0" applyNumberFormat="1" applyFont="1" applyBorder="1" applyAlignment="1">
      <alignment horizontal="center" vertical="center"/>
    </xf>
    <xf numFmtId="170" fontId="14" fillId="0" borderId="24" xfId="0" applyNumberFormat="1" applyFont="1" applyBorder="1" applyAlignment="1">
      <alignment horizontal="center" vertical="center"/>
    </xf>
    <xf numFmtId="166" fontId="13" fillId="0" borderId="2" xfId="2" applyNumberFormat="1" applyFont="1" applyBorder="1" applyAlignment="1">
      <alignment horizontal="center" vertical="center"/>
    </xf>
    <xf numFmtId="170" fontId="14" fillId="0" borderId="10" xfId="1" applyNumberFormat="1" applyFont="1" applyBorder="1" applyAlignment="1">
      <alignment horizontal="center" vertical="center"/>
    </xf>
    <xf numFmtId="9" fontId="16" fillId="3" borderId="0" xfId="2" applyFont="1" applyFill="1" applyBorder="1" applyAlignment="1">
      <alignment horizontal="center" vertical="center"/>
    </xf>
    <xf numFmtId="169" fontId="15" fillId="3" borderId="0" xfId="0" applyNumberFormat="1" applyFont="1" applyFill="1" applyBorder="1" applyAlignment="1">
      <alignment horizontal="center" vertical="center"/>
    </xf>
    <xf numFmtId="9" fontId="16" fillId="3" borderId="17" xfId="2" applyFont="1" applyFill="1" applyBorder="1" applyAlignment="1">
      <alignment horizontal="center" vertical="center"/>
    </xf>
    <xf numFmtId="169" fontId="15" fillId="3" borderId="17" xfId="0" applyNumberFormat="1" applyFont="1" applyFill="1" applyBorder="1" applyAlignment="1">
      <alignment horizontal="center" vertical="center"/>
    </xf>
    <xf numFmtId="0" fontId="14" fillId="0" borderId="3" xfId="0" applyFont="1" applyBorder="1" applyAlignment="1">
      <alignment horizontal="center" vertical="center"/>
    </xf>
    <xf numFmtId="9" fontId="16" fillId="3" borderId="2" xfId="2" applyFont="1" applyFill="1" applyBorder="1" applyAlignment="1">
      <alignment horizontal="center" vertical="center"/>
    </xf>
    <xf numFmtId="169" fontId="15" fillId="3" borderId="2" xfId="0" applyNumberFormat="1" applyFont="1" applyFill="1" applyBorder="1" applyAlignment="1">
      <alignment horizontal="center" vertical="center"/>
    </xf>
    <xf numFmtId="164" fontId="14" fillId="0" borderId="0" xfId="1" applyFont="1"/>
    <xf numFmtId="9" fontId="14" fillId="0" borderId="0" xfId="2" applyFont="1"/>
    <xf numFmtId="169" fontId="14" fillId="0" borderId="0" xfId="0" applyNumberFormat="1" applyFont="1"/>
    <xf numFmtId="170" fontId="14" fillId="0" borderId="0" xfId="0" applyNumberFormat="1" applyFont="1"/>
    <xf numFmtId="166" fontId="14" fillId="0" borderId="0" xfId="2" applyNumberFormat="1" applyFont="1"/>
    <xf numFmtId="170" fontId="14" fillId="0" borderId="0" xfId="1" applyNumberFormat="1" applyFont="1"/>
    <xf numFmtId="0" fontId="11" fillId="0" borderId="0" xfId="0" applyFont="1" applyAlignment="1">
      <alignment horizontal="center" vertical="center"/>
    </xf>
    <xf numFmtId="169" fontId="11" fillId="0" borderId="0" xfId="0" applyNumberFormat="1" applyFont="1" applyAlignment="1">
      <alignment horizontal="center" vertical="center"/>
    </xf>
    <xf numFmtId="0" fontId="12" fillId="0" borderId="0" xfId="0" applyFont="1" applyAlignment="1">
      <alignment horizontal="left" vertical="center" wrapText="1"/>
    </xf>
    <xf numFmtId="0" fontId="12" fillId="0" borderId="0" xfId="0" applyFont="1" applyAlignment="1">
      <alignment horizontal="left" vertical="center"/>
    </xf>
    <xf numFmtId="169" fontId="12" fillId="0" borderId="0" xfId="0" applyNumberFormat="1" applyFont="1" applyAlignment="1">
      <alignment horizontal="left" vertical="center"/>
    </xf>
    <xf numFmtId="0" fontId="13" fillId="0" borderId="14" xfId="0" applyFont="1" applyBorder="1" applyAlignment="1">
      <alignment horizontal="center" vertical="center"/>
    </xf>
    <xf numFmtId="0" fontId="13" fillId="0" borderId="6" xfId="0" applyFont="1" applyBorder="1" applyAlignment="1">
      <alignment horizontal="center" vertical="center"/>
    </xf>
    <xf numFmtId="164" fontId="13" fillId="0" borderId="20" xfId="1" applyFont="1" applyBorder="1" applyAlignment="1">
      <alignment horizontal="center" vertical="center" wrapText="1"/>
    </xf>
    <xf numFmtId="164" fontId="13" fillId="0" borderId="7" xfId="1" applyFont="1" applyBorder="1" applyAlignment="1">
      <alignment horizontal="center" vertical="center" wrapText="1"/>
    </xf>
    <xf numFmtId="0" fontId="13" fillId="0" borderId="20" xfId="0" applyFont="1" applyBorder="1" applyAlignment="1">
      <alignment horizontal="center" vertical="center" wrapText="1"/>
    </xf>
    <xf numFmtId="0" fontId="13" fillId="0" borderId="7" xfId="0" applyFont="1" applyBorder="1" applyAlignment="1">
      <alignment horizontal="center" vertical="center"/>
    </xf>
    <xf numFmtId="9" fontId="13" fillId="0" borderId="20" xfId="2" applyFont="1" applyBorder="1" applyAlignment="1">
      <alignment horizontal="center" vertical="center"/>
    </xf>
    <xf numFmtId="169" fontId="13" fillId="0" borderId="6" xfId="2" applyNumberFormat="1" applyFont="1" applyBorder="1" applyAlignment="1">
      <alignment horizontal="center" vertical="center"/>
    </xf>
    <xf numFmtId="9" fontId="13" fillId="0" borderId="7" xfId="2" applyFont="1" applyBorder="1" applyAlignment="1">
      <alignment horizontal="center" vertical="center"/>
    </xf>
    <xf numFmtId="169" fontId="12" fillId="0" borderId="0" xfId="0" applyNumberFormat="1" applyFont="1" applyAlignment="1">
      <alignment horizontal="left" vertical="center" wrapText="1"/>
    </xf>
    <xf numFmtId="0" fontId="13" fillId="0" borderId="11" xfId="0" applyFont="1" applyBorder="1" applyAlignment="1">
      <alignment horizontal="center" vertical="center"/>
    </xf>
    <xf numFmtId="164" fontId="13" fillId="0" borderId="6" xfId="1" applyFont="1" applyBorder="1" applyAlignment="1">
      <alignment horizontal="center" vertical="center" wrapText="1"/>
    </xf>
    <xf numFmtId="9" fontId="13" fillId="0" borderId="14" xfId="2" applyFont="1" applyBorder="1" applyAlignment="1">
      <alignment horizontal="center" vertical="center"/>
    </xf>
    <xf numFmtId="169" fontId="13" fillId="0" borderId="11" xfId="2" applyNumberFormat="1" applyFont="1" applyBorder="1" applyAlignment="1">
      <alignment horizontal="center" vertical="center"/>
    </xf>
    <xf numFmtId="0" fontId="13" fillId="0" borderId="14" xfId="0" applyNumberFormat="1" applyFont="1" applyBorder="1" applyAlignment="1">
      <alignment horizontal="center" vertical="center" wrapText="1"/>
    </xf>
    <xf numFmtId="0" fontId="13" fillId="0" borderId="11" xfId="0" applyNumberFormat="1" applyFont="1" applyBorder="1" applyAlignment="1">
      <alignment horizontal="center" vertical="center" wrapText="1"/>
    </xf>
    <xf numFmtId="169" fontId="13" fillId="0" borderId="6" xfId="0" applyNumberFormat="1" applyFont="1" applyBorder="1" applyAlignment="1">
      <alignment horizontal="center" vertical="center" wrapText="1"/>
    </xf>
    <xf numFmtId="169" fontId="13" fillId="0" borderId="7" xfId="0" applyNumberFormat="1" applyFont="1" applyBorder="1" applyAlignment="1">
      <alignment horizontal="center" vertical="center"/>
    </xf>
    <xf numFmtId="166" fontId="16" fillId="3" borderId="0" xfId="2" applyNumberFormat="1" applyFont="1" applyFill="1" applyBorder="1" applyAlignment="1">
      <alignment horizontal="center" vertical="center"/>
    </xf>
    <xf numFmtId="166" fontId="16" fillId="3" borderId="17" xfId="2" applyNumberFormat="1" applyFont="1" applyFill="1" applyBorder="1" applyAlignment="1">
      <alignment horizontal="center" vertical="center"/>
    </xf>
    <xf numFmtId="166" fontId="16" fillId="3" borderId="2" xfId="2" applyNumberFormat="1" applyFont="1" applyFill="1" applyBorder="1" applyAlignment="1">
      <alignment horizontal="center" vertical="center"/>
    </xf>
    <xf numFmtId="166" fontId="13" fillId="3" borderId="29" xfId="2" applyNumberFormat="1" applyFont="1" applyFill="1" applyBorder="1" applyAlignment="1">
      <alignment horizontal="center" vertical="center"/>
    </xf>
    <xf numFmtId="166" fontId="13" fillId="3" borderId="1" xfId="2" applyNumberFormat="1" applyFont="1" applyFill="1" applyBorder="1" applyAlignment="1">
      <alignment horizontal="center" vertical="center"/>
    </xf>
    <xf numFmtId="166" fontId="13" fillId="3" borderId="16" xfId="2" applyNumberFormat="1" applyFont="1" applyFill="1" applyBorder="1" applyAlignment="1">
      <alignment horizontal="center" vertical="center"/>
    </xf>
    <xf numFmtId="166" fontId="13" fillId="3" borderId="3" xfId="2" applyNumberFormat="1" applyFont="1" applyFill="1" applyBorder="1" applyAlignment="1">
      <alignment horizontal="center" vertical="center"/>
    </xf>
    <xf numFmtId="167" fontId="6" fillId="10" borderId="0" xfId="1" applyNumberFormat="1" applyFont="1" applyFill="1" applyAlignment="1">
      <alignment horizontal="left"/>
    </xf>
    <xf numFmtId="167" fontId="6" fillId="10" borderId="0" xfId="0" applyNumberFormat="1" applyFont="1" applyFill="1" applyAlignment="1">
      <alignment horizontal="left" vertical="center"/>
    </xf>
    <xf numFmtId="165" fontId="7" fillId="10" borderId="0" xfId="0" applyNumberFormat="1" applyFont="1" applyFill="1" applyAlignment="1">
      <alignment horizontal="left"/>
    </xf>
  </cellXfs>
  <cellStyles count="3">
    <cellStyle name="Mena" xfId="1" builtinId="4"/>
    <cellStyle name="Normálna" xfId="0" builtinId="0"/>
    <cellStyle name="Percentá" xfId="2" builtinId="5"/>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E4D5"/>
      <color rgb="FFE1F8FF"/>
      <color rgb="FFFFB9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9</xdr:col>
      <xdr:colOff>666751</xdr:colOff>
      <xdr:row>3</xdr:row>
      <xdr:rowOff>110430</xdr:rowOff>
    </xdr:from>
    <xdr:to>
      <xdr:col>13</xdr:col>
      <xdr:colOff>342900</xdr:colOff>
      <xdr:row>13</xdr:row>
      <xdr:rowOff>77520</xdr:rowOff>
    </xdr:to>
    <xdr:pic>
      <xdr:nvPicPr>
        <xdr:cNvPr id="2" name="Obrázok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267576" y="1043880"/>
          <a:ext cx="2257424" cy="17768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0</xdr:colOff>
      <xdr:row>11</xdr:row>
      <xdr:rowOff>28575</xdr:rowOff>
    </xdr:from>
    <xdr:to>
      <xdr:col>16</xdr:col>
      <xdr:colOff>447675</xdr:colOff>
      <xdr:row>20</xdr:row>
      <xdr:rowOff>353405</xdr:rowOff>
    </xdr:to>
    <xdr:pic>
      <xdr:nvPicPr>
        <xdr:cNvPr id="3" name="Obrázok 2">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7401" b="14462"/>
        <a:stretch/>
      </xdr:blipFill>
      <xdr:spPr>
        <a:xfrm>
          <a:off x="9848850" y="2552700"/>
          <a:ext cx="2657475" cy="1810730"/>
        </a:xfrm>
        <a:prstGeom prst="rect">
          <a:avLst/>
        </a:prstGeom>
      </xdr:spPr>
    </xdr:pic>
    <xdr:clientData/>
  </xdr:twoCellAnchor>
  <xdr:twoCellAnchor>
    <xdr:from>
      <xdr:col>13</xdr:col>
      <xdr:colOff>0</xdr:colOff>
      <xdr:row>0</xdr:row>
      <xdr:rowOff>123824</xdr:rowOff>
    </xdr:from>
    <xdr:to>
      <xdr:col>20</xdr:col>
      <xdr:colOff>504825</xdr:colOff>
      <xdr:row>10</xdr:row>
      <xdr:rowOff>114300</xdr:rowOff>
    </xdr:to>
    <xdr:sp macro="" textlink="">
      <xdr:nvSpPr>
        <xdr:cNvPr id="4" name="BlokTextu 3">
          <a:extLst>
            <a:ext uri="{FF2B5EF4-FFF2-40B4-BE49-F238E27FC236}">
              <a16:creationId xmlns:a16="http://schemas.microsoft.com/office/drawing/2014/main" id="{00000000-0008-0000-0100-000004000000}"/>
            </a:ext>
          </a:extLst>
        </xdr:cNvPr>
        <xdr:cNvSpPr txBox="1"/>
      </xdr:nvSpPr>
      <xdr:spPr>
        <a:xfrm>
          <a:off x="9324974" y="123824"/>
          <a:ext cx="6334126" cy="2200276"/>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lang="sk-SK" sz="1400" b="1"/>
            <a:t>Forklift vs. backup battery - main differences:</a:t>
          </a:r>
        </a:p>
        <a:p>
          <a:endParaRPr lang="sk-SK" sz="1400"/>
        </a:p>
        <a:p>
          <a:r>
            <a:rPr lang="sk-SK" sz="1400"/>
            <a:t>- Forklif battery has lower projected life - app. 5 years (up to 1 500 charge/discharge cycles) vs. 10 years for backup battery</a:t>
          </a:r>
        </a:p>
        <a:p>
          <a:r>
            <a:rPr lang="sk-SK" sz="1400"/>
            <a:t>- Forklift battery degrades significantly sooner than backup; often as soon as after 2 years of intensive use. Reasons are heavy utilisation of the forklift battery combined with the significantly higher rate of improper handling, comparing to the backup battery. </a:t>
          </a:r>
        </a:p>
        <a:p>
          <a:r>
            <a:rPr lang="sk-SK" sz="1400"/>
            <a:t>- Forklift battery is much bigger,</a:t>
          </a:r>
          <a:r>
            <a:rPr lang="sk-SK" sz="1400" baseline="0"/>
            <a:t> heavier and more expensive than backup battery</a:t>
          </a:r>
        </a:p>
        <a:p>
          <a:r>
            <a:rPr lang="sk-SK" sz="1400" baseline="0"/>
            <a:t>- Forklift battery market size is several times bigger than backup battery market</a:t>
          </a:r>
          <a:endParaRPr lang="en-US" sz="1400"/>
        </a:p>
      </xdr:txBody>
    </xdr:sp>
    <xdr:clientData/>
  </xdr:twoCellAnchor>
</xdr:wsDr>
</file>

<file path=xl/theme/theme1.xml><?xml version="1.0" encoding="utf-8"?>
<a:theme xmlns:a="http://schemas.openxmlformats.org/drawingml/2006/main" name="Motív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78"/>
  <sheetViews>
    <sheetView tabSelected="1" zoomScaleNormal="100" workbookViewId="0">
      <selection activeCell="D8" sqref="D8"/>
    </sheetView>
  </sheetViews>
  <sheetFormatPr defaultRowHeight="15" x14ac:dyDescent="0.25"/>
  <cols>
    <col min="1" max="3" width="9.5703125" customWidth="1"/>
    <col min="4" max="5" width="9.5703125" style="1" customWidth="1"/>
    <col min="6" max="6" width="9.5703125" style="2" customWidth="1"/>
    <col min="7" max="9" width="9.5703125" style="42" customWidth="1"/>
    <col min="10" max="11" width="9.5703125" style="45" customWidth="1"/>
    <col min="12" max="12" width="9.5703125" style="3" customWidth="1"/>
    <col min="13" max="13" width="9.5703125" style="48" customWidth="1"/>
    <col min="15" max="15" width="11.85546875" style="41" bestFit="1" customWidth="1"/>
  </cols>
  <sheetData>
    <row r="1" spans="1:13" ht="23.25" x14ac:dyDescent="0.25">
      <c r="A1" s="201" t="s">
        <v>32</v>
      </c>
      <c r="B1" s="201"/>
      <c r="C1" s="201"/>
      <c r="D1" s="201"/>
      <c r="E1" s="201"/>
      <c r="F1" s="201"/>
      <c r="G1" s="202"/>
      <c r="H1" s="202"/>
      <c r="I1" s="202"/>
      <c r="J1" s="201"/>
      <c r="K1" s="201"/>
      <c r="L1" s="201"/>
      <c r="M1" s="201"/>
    </row>
    <row r="2" spans="1:13" ht="10.5" customHeight="1" x14ac:dyDescent="0.25">
      <c r="A2" s="34"/>
    </row>
    <row r="3" spans="1:13" ht="49.5" customHeight="1" x14ac:dyDescent="0.25">
      <c r="A3" s="203" t="s">
        <v>33</v>
      </c>
      <c r="B3" s="204"/>
      <c r="C3" s="204"/>
      <c r="D3" s="204"/>
      <c r="E3" s="204"/>
      <c r="F3" s="204"/>
      <c r="G3" s="205"/>
      <c r="H3" s="205"/>
      <c r="I3" s="205"/>
      <c r="J3" s="204"/>
      <c r="K3" s="204"/>
      <c r="L3" s="204"/>
      <c r="M3" s="204"/>
    </row>
    <row r="4" spans="1:13" ht="10.5" customHeight="1" x14ac:dyDescent="0.25">
      <c r="A4" s="34"/>
    </row>
    <row r="5" spans="1:13" ht="20.25" customHeight="1" x14ac:dyDescent="0.25">
      <c r="A5" s="20" t="s">
        <v>13</v>
      </c>
      <c r="B5" s="21"/>
      <c r="C5" s="22"/>
      <c r="D5" s="21"/>
      <c r="E5" s="23"/>
      <c r="F5" s="24"/>
      <c r="G5" s="43"/>
      <c r="H5" s="43"/>
      <c r="I5" s="43"/>
      <c r="J5" s="46"/>
      <c r="K5" s="46"/>
      <c r="L5" s="24"/>
      <c r="M5" s="46"/>
    </row>
    <row r="6" spans="1:13" x14ac:dyDescent="0.25">
      <c r="A6" s="25" t="s">
        <v>0</v>
      </c>
      <c r="B6" s="21"/>
      <c r="C6" s="21"/>
      <c r="D6" s="32" t="s">
        <v>17</v>
      </c>
      <c r="E6" s="21"/>
      <c r="F6" s="24"/>
      <c r="G6" s="43"/>
      <c r="H6" s="43"/>
      <c r="I6" s="43"/>
      <c r="J6" s="46"/>
      <c r="K6" s="46"/>
      <c r="L6" s="24"/>
      <c r="M6" s="46"/>
    </row>
    <row r="7" spans="1:13" x14ac:dyDescent="0.25">
      <c r="A7" s="25" t="s">
        <v>15</v>
      </c>
      <c r="B7" s="21"/>
      <c r="C7" s="21"/>
      <c r="D7" s="32" t="s">
        <v>18</v>
      </c>
      <c r="E7" s="21"/>
      <c r="F7" s="24"/>
      <c r="G7" s="43"/>
      <c r="H7" s="43"/>
      <c r="I7" s="43"/>
      <c r="J7" s="46"/>
      <c r="K7" s="46"/>
      <c r="L7" s="24"/>
      <c r="M7" s="46"/>
    </row>
    <row r="8" spans="1:13" x14ac:dyDescent="0.25">
      <c r="A8" s="25" t="s">
        <v>2</v>
      </c>
      <c r="B8" s="21"/>
      <c r="C8" s="21"/>
      <c r="D8" s="39">
        <v>200</v>
      </c>
      <c r="E8" s="21"/>
      <c r="F8" s="24"/>
      <c r="G8" s="43"/>
      <c r="H8" s="43"/>
      <c r="I8" s="43"/>
      <c r="J8" s="46"/>
      <c r="K8" s="46"/>
      <c r="L8" s="24"/>
      <c r="M8" s="46"/>
    </row>
    <row r="9" spans="1:13" x14ac:dyDescent="0.25">
      <c r="A9" s="26" t="s">
        <v>3</v>
      </c>
      <c r="B9" s="21"/>
      <c r="C9" s="21"/>
      <c r="D9" s="40">
        <f>35*0.4</f>
        <v>14</v>
      </c>
      <c r="E9" s="21" t="s">
        <v>1</v>
      </c>
      <c r="F9" s="24"/>
      <c r="G9" s="43"/>
      <c r="H9" s="43"/>
      <c r="I9" s="43"/>
      <c r="J9" s="46"/>
      <c r="K9" s="46"/>
      <c r="L9" s="24"/>
      <c r="M9" s="46"/>
    </row>
    <row r="10" spans="1:13" ht="6.75" customHeight="1" x14ac:dyDescent="0.25">
      <c r="A10" s="4"/>
      <c r="C10" s="7"/>
      <c r="D10"/>
    </row>
    <row r="11" spans="1:13" x14ac:dyDescent="0.25">
      <c r="A11" s="27" t="s">
        <v>6</v>
      </c>
      <c r="B11" s="28"/>
      <c r="C11" s="29"/>
      <c r="D11" s="28"/>
      <c r="E11" s="30"/>
      <c r="F11" s="31"/>
      <c r="G11" s="44"/>
      <c r="H11" s="44"/>
      <c r="I11" s="44"/>
      <c r="J11" s="47"/>
    </row>
    <row r="12" spans="1:13" x14ac:dyDescent="0.25">
      <c r="A12" s="28" t="s">
        <v>26</v>
      </c>
      <c r="B12" s="28"/>
      <c r="C12" s="29"/>
      <c r="D12" s="28"/>
      <c r="E12" s="30"/>
      <c r="F12" s="31"/>
      <c r="G12" s="44"/>
      <c r="H12" s="44"/>
      <c r="I12" s="44"/>
      <c r="J12" s="47"/>
    </row>
    <row r="13" spans="1:13" x14ac:dyDescent="0.25">
      <c r="A13" s="28" t="s">
        <v>19</v>
      </c>
      <c r="B13" s="28"/>
      <c r="C13" s="29"/>
      <c r="D13" s="28"/>
      <c r="E13" s="30"/>
      <c r="F13" s="31"/>
      <c r="G13" s="44"/>
      <c r="H13" s="44"/>
      <c r="I13" s="44"/>
      <c r="J13" s="47"/>
    </row>
    <row r="14" spans="1:13" x14ac:dyDescent="0.25">
      <c r="A14" s="28" t="s">
        <v>28</v>
      </c>
      <c r="B14" s="28"/>
      <c r="C14" s="28"/>
      <c r="D14" s="30"/>
      <c r="E14" s="30"/>
      <c r="F14" s="31"/>
      <c r="G14" s="44"/>
      <c r="H14" s="44"/>
      <c r="I14" s="44"/>
      <c r="J14" s="47"/>
    </row>
    <row r="15" spans="1:13" ht="5.25" customHeight="1" x14ac:dyDescent="0.25">
      <c r="A15" s="28"/>
      <c r="B15" s="28"/>
      <c r="C15" s="28"/>
      <c r="D15" s="30"/>
      <c r="E15" s="30"/>
      <c r="F15" s="31"/>
      <c r="G15" s="44"/>
      <c r="H15" s="44"/>
      <c r="I15" s="44"/>
      <c r="J15" s="47"/>
    </row>
    <row r="16" spans="1:13" x14ac:dyDescent="0.25">
      <c r="A16" s="27" t="s">
        <v>27</v>
      </c>
      <c r="B16" s="28"/>
      <c r="C16" s="28"/>
      <c r="D16" s="30"/>
      <c r="E16" s="30"/>
      <c r="F16" s="31"/>
      <c r="G16" s="44"/>
      <c r="H16" s="44"/>
      <c r="I16" s="44"/>
      <c r="J16" s="47"/>
    </row>
    <row r="17" spans="1:15" x14ac:dyDescent="0.25">
      <c r="A17" s="28" t="s">
        <v>30</v>
      </c>
      <c r="B17" s="28"/>
      <c r="C17" s="28"/>
      <c r="D17" s="30"/>
      <c r="E17" s="30"/>
      <c r="F17" s="31"/>
      <c r="G17" s="44"/>
      <c r="H17" s="44"/>
      <c r="I17" s="44"/>
      <c r="J17" s="47"/>
    </row>
    <row r="18" spans="1:15" x14ac:dyDescent="0.25">
      <c r="A18" s="28" t="s">
        <v>29</v>
      </c>
      <c r="B18" s="28"/>
      <c r="C18" s="28"/>
      <c r="D18" s="30"/>
      <c r="E18" s="30"/>
      <c r="F18" s="31"/>
      <c r="G18" s="44"/>
      <c r="H18" s="44"/>
      <c r="I18" s="44"/>
      <c r="J18" s="47"/>
    </row>
    <row r="19" spans="1:15" x14ac:dyDescent="0.25">
      <c r="A19" s="28" t="s">
        <v>39</v>
      </c>
      <c r="B19" s="28"/>
      <c r="C19" s="28"/>
      <c r="D19" s="30"/>
      <c r="E19" s="30"/>
      <c r="F19" s="31"/>
      <c r="G19" s="44"/>
      <c r="H19" s="44"/>
      <c r="I19" s="44"/>
      <c r="J19" s="47"/>
    </row>
    <row r="20" spans="1:15" ht="9.75" customHeight="1" thickBot="1" x14ac:dyDescent="0.3"/>
    <row r="21" spans="1:15" s="145" customFormat="1" ht="39.950000000000003" customHeight="1" x14ac:dyDescent="0.25">
      <c r="A21" s="206" t="s">
        <v>5</v>
      </c>
      <c r="B21" s="207"/>
      <c r="C21" s="207"/>
      <c r="D21" s="208" t="s">
        <v>10</v>
      </c>
      <c r="E21" s="209"/>
      <c r="F21" s="212" t="s">
        <v>11</v>
      </c>
      <c r="G21" s="213"/>
      <c r="H21" s="213"/>
      <c r="I21" s="213"/>
      <c r="J21" s="214"/>
      <c r="K21" s="210" t="s">
        <v>38</v>
      </c>
      <c r="L21" s="207"/>
      <c r="M21" s="211"/>
      <c r="O21" s="146"/>
    </row>
    <row r="22" spans="1:15" s="153" customFormat="1" ht="39.950000000000003" customHeight="1" thickBot="1" x14ac:dyDescent="0.25">
      <c r="A22" s="55" t="s">
        <v>25</v>
      </c>
      <c r="B22" s="56" t="s">
        <v>16</v>
      </c>
      <c r="C22" s="56" t="s">
        <v>4</v>
      </c>
      <c r="D22" s="147" t="s">
        <v>20</v>
      </c>
      <c r="E22" s="148" t="s">
        <v>21</v>
      </c>
      <c r="F22" s="149" t="s">
        <v>36</v>
      </c>
      <c r="G22" s="60" t="s">
        <v>37</v>
      </c>
      <c r="H22" s="61" t="s">
        <v>22</v>
      </c>
      <c r="I22" s="62" t="s">
        <v>23</v>
      </c>
      <c r="J22" s="150" t="s">
        <v>21</v>
      </c>
      <c r="K22" s="151" t="s">
        <v>34</v>
      </c>
      <c r="L22" s="63" t="s">
        <v>35</v>
      </c>
      <c r="M22" s="152" t="s">
        <v>9</v>
      </c>
      <c r="O22" s="154"/>
    </row>
    <row r="23" spans="1:15" s="65" customFormat="1" ht="12.75" thickTop="1" x14ac:dyDescent="0.2">
      <c r="A23" s="96">
        <v>5</v>
      </c>
      <c r="B23" s="97">
        <v>1</v>
      </c>
      <c r="C23" s="155">
        <f t="shared" ref="C23:C82" si="0">A23+B23</f>
        <v>6</v>
      </c>
      <c r="D23" s="156">
        <f t="shared" ref="D23:D108" si="1">$D$8-$D$9</f>
        <v>186</v>
      </c>
      <c r="E23" s="106">
        <f t="shared" ref="E23" si="2">D23/A23</f>
        <v>37.200000000000003</v>
      </c>
      <c r="F23" s="157">
        <v>0.05</v>
      </c>
      <c r="G23" s="158">
        <f t="shared" ref="G23" si="3">F23*$D$8</f>
        <v>10</v>
      </c>
      <c r="H23" s="102">
        <f t="shared" ref="H23" si="4">G23/B23</f>
        <v>10</v>
      </c>
      <c r="I23" s="103">
        <f t="shared" ref="I23" si="5">D23+G23</f>
        <v>196</v>
      </c>
      <c r="J23" s="159">
        <f t="shared" ref="J23" si="6">I23/C23</f>
        <v>32.666666666666664</v>
      </c>
      <c r="K23" s="160">
        <f t="shared" ref="K23" si="7">E23-J23</f>
        <v>4.5333333333333385</v>
      </c>
      <c r="L23" s="161">
        <f t="shared" ref="L23" si="8">1-(J23/E23)</f>
        <v>0.12186379928315427</v>
      </c>
      <c r="M23" s="162">
        <f>K23*C23</f>
        <v>27.200000000000031</v>
      </c>
      <c r="O23" s="66"/>
    </row>
    <row r="24" spans="1:15" s="65" customFormat="1" ht="12" x14ac:dyDescent="0.2">
      <c r="A24" s="107">
        <v>6</v>
      </c>
      <c r="B24" s="68">
        <v>1</v>
      </c>
      <c r="C24" s="163">
        <f t="shared" si="0"/>
        <v>7</v>
      </c>
      <c r="D24" s="164">
        <f t="shared" si="1"/>
        <v>186</v>
      </c>
      <c r="E24" s="77">
        <f t="shared" ref="E24:E34" si="9">D24/A24</f>
        <v>31</v>
      </c>
      <c r="F24" s="165">
        <v>0.05</v>
      </c>
      <c r="G24" s="72">
        <f t="shared" ref="G24:G34" si="10">F24*$D$8</f>
        <v>10</v>
      </c>
      <c r="H24" s="73">
        <f t="shared" ref="H24:H34" si="11">G24/B24</f>
        <v>10</v>
      </c>
      <c r="I24" s="74">
        <f t="shared" ref="I24:I34" si="12">D24+G24</f>
        <v>196</v>
      </c>
      <c r="J24" s="166">
        <f t="shared" ref="J24:J34" si="13">I24/C24</f>
        <v>28</v>
      </c>
      <c r="K24" s="167">
        <f t="shared" ref="K24:K34" si="14">E24-J24</f>
        <v>3</v>
      </c>
      <c r="L24" s="168">
        <f t="shared" ref="L24:L34" si="15">1-(J24/E24)</f>
        <v>9.6774193548387122E-2</v>
      </c>
      <c r="M24" s="169">
        <f t="shared" ref="M24:M34" si="16">K24*C24</f>
        <v>21</v>
      </c>
      <c r="O24" s="66"/>
    </row>
    <row r="25" spans="1:15" s="65" customFormat="1" ht="12" x14ac:dyDescent="0.2">
      <c r="A25" s="107">
        <v>7</v>
      </c>
      <c r="B25" s="68">
        <v>1</v>
      </c>
      <c r="C25" s="163">
        <f t="shared" si="0"/>
        <v>8</v>
      </c>
      <c r="D25" s="164">
        <f t="shared" si="1"/>
        <v>186</v>
      </c>
      <c r="E25" s="77">
        <f t="shared" si="9"/>
        <v>26.571428571428573</v>
      </c>
      <c r="F25" s="165">
        <v>0.05</v>
      </c>
      <c r="G25" s="72">
        <f t="shared" si="10"/>
        <v>10</v>
      </c>
      <c r="H25" s="73">
        <f t="shared" si="11"/>
        <v>10</v>
      </c>
      <c r="I25" s="74">
        <f t="shared" si="12"/>
        <v>196</v>
      </c>
      <c r="J25" s="166">
        <f t="shared" si="13"/>
        <v>24.5</v>
      </c>
      <c r="K25" s="167">
        <f t="shared" si="14"/>
        <v>2.071428571428573</v>
      </c>
      <c r="L25" s="168">
        <f t="shared" si="15"/>
        <v>7.795698924731187E-2</v>
      </c>
      <c r="M25" s="169">
        <f t="shared" si="16"/>
        <v>16.571428571428584</v>
      </c>
      <c r="O25" s="66"/>
    </row>
    <row r="26" spans="1:15" s="65" customFormat="1" ht="12" x14ac:dyDescent="0.2">
      <c r="A26" s="107">
        <v>8</v>
      </c>
      <c r="B26" s="68">
        <v>1</v>
      </c>
      <c r="C26" s="163">
        <f t="shared" si="0"/>
        <v>9</v>
      </c>
      <c r="D26" s="164">
        <f t="shared" si="1"/>
        <v>186</v>
      </c>
      <c r="E26" s="77">
        <f t="shared" si="9"/>
        <v>23.25</v>
      </c>
      <c r="F26" s="165">
        <v>0.05</v>
      </c>
      <c r="G26" s="72">
        <f t="shared" si="10"/>
        <v>10</v>
      </c>
      <c r="H26" s="73">
        <f t="shared" si="11"/>
        <v>10</v>
      </c>
      <c r="I26" s="74">
        <f t="shared" si="12"/>
        <v>196</v>
      </c>
      <c r="J26" s="166">
        <f t="shared" si="13"/>
        <v>21.777777777777779</v>
      </c>
      <c r="K26" s="167">
        <f t="shared" si="14"/>
        <v>1.4722222222222214</v>
      </c>
      <c r="L26" s="168">
        <f t="shared" si="15"/>
        <v>6.3321385902031069E-2</v>
      </c>
      <c r="M26" s="169">
        <f t="shared" si="16"/>
        <v>13.249999999999993</v>
      </c>
      <c r="O26" s="66"/>
    </row>
    <row r="27" spans="1:15" s="65" customFormat="1" ht="12" x14ac:dyDescent="0.2">
      <c r="A27" s="107">
        <v>9</v>
      </c>
      <c r="B27" s="68">
        <v>1</v>
      </c>
      <c r="C27" s="163">
        <f t="shared" si="0"/>
        <v>10</v>
      </c>
      <c r="D27" s="164">
        <f t="shared" si="1"/>
        <v>186</v>
      </c>
      <c r="E27" s="77">
        <f t="shared" si="9"/>
        <v>20.666666666666668</v>
      </c>
      <c r="F27" s="165">
        <v>0.05</v>
      </c>
      <c r="G27" s="72">
        <f t="shared" si="10"/>
        <v>10</v>
      </c>
      <c r="H27" s="73">
        <f t="shared" si="11"/>
        <v>10</v>
      </c>
      <c r="I27" s="74">
        <f t="shared" si="12"/>
        <v>196</v>
      </c>
      <c r="J27" s="166">
        <f t="shared" si="13"/>
        <v>19.600000000000001</v>
      </c>
      <c r="K27" s="167">
        <f t="shared" si="14"/>
        <v>1.0666666666666664</v>
      </c>
      <c r="L27" s="168">
        <f t="shared" si="15"/>
        <v>5.1612903225806472E-2</v>
      </c>
      <c r="M27" s="169">
        <f t="shared" si="16"/>
        <v>10.666666666666664</v>
      </c>
      <c r="O27" s="66"/>
    </row>
    <row r="28" spans="1:15" s="65" customFormat="1" ht="12" x14ac:dyDescent="0.2">
      <c r="A28" s="110">
        <v>10</v>
      </c>
      <c r="B28" s="79">
        <v>1</v>
      </c>
      <c r="C28" s="170">
        <f t="shared" si="0"/>
        <v>11</v>
      </c>
      <c r="D28" s="171">
        <f t="shared" si="1"/>
        <v>186</v>
      </c>
      <c r="E28" s="88">
        <f t="shared" si="9"/>
        <v>18.600000000000001</v>
      </c>
      <c r="F28" s="172">
        <v>0.05</v>
      </c>
      <c r="G28" s="83">
        <f t="shared" si="10"/>
        <v>10</v>
      </c>
      <c r="H28" s="84">
        <f t="shared" si="11"/>
        <v>10</v>
      </c>
      <c r="I28" s="85">
        <f t="shared" si="12"/>
        <v>196</v>
      </c>
      <c r="J28" s="173">
        <f t="shared" si="13"/>
        <v>17.818181818181817</v>
      </c>
      <c r="K28" s="174">
        <f t="shared" si="14"/>
        <v>0.78181818181818485</v>
      </c>
      <c r="L28" s="175">
        <f t="shared" si="15"/>
        <v>4.2033235581622863E-2</v>
      </c>
      <c r="M28" s="176">
        <f t="shared" si="16"/>
        <v>8.6000000000000334</v>
      </c>
      <c r="O28" s="66"/>
    </row>
    <row r="29" spans="1:15" s="65" customFormat="1" ht="12" x14ac:dyDescent="0.2">
      <c r="A29" s="107">
        <v>5</v>
      </c>
      <c r="B29" s="177">
        <v>2</v>
      </c>
      <c r="C29" s="163">
        <f t="shared" si="0"/>
        <v>7</v>
      </c>
      <c r="D29" s="164">
        <f t="shared" si="1"/>
        <v>186</v>
      </c>
      <c r="E29" s="77">
        <f t="shared" si="9"/>
        <v>37.200000000000003</v>
      </c>
      <c r="F29" s="165">
        <v>0.05</v>
      </c>
      <c r="G29" s="72">
        <f t="shared" si="10"/>
        <v>10</v>
      </c>
      <c r="H29" s="73">
        <f t="shared" si="11"/>
        <v>5</v>
      </c>
      <c r="I29" s="74">
        <f t="shared" si="12"/>
        <v>196</v>
      </c>
      <c r="J29" s="166">
        <f t="shared" si="13"/>
        <v>28</v>
      </c>
      <c r="K29" s="167">
        <f t="shared" si="14"/>
        <v>9.2000000000000028</v>
      </c>
      <c r="L29" s="168">
        <f t="shared" si="15"/>
        <v>0.24731182795698925</v>
      </c>
      <c r="M29" s="169">
        <f t="shared" si="16"/>
        <v>64.40000000000002</v>
      </c>
      <c r="O29" s="66"/>
    </row>
    <row r="30" spans="1:15" s="65" customFormat="1" ht="12" x14ac:dyDescent="0.2">
      <c r="A30" s="107">
        <v>6</v>
      </c>
      <c r="B30" s="177">
        <v>2</v>
      </c>
      <c r="C30" s="163">
        <f t="shared" si="0"/>
        <v>8</v>
      </c>
      <c r="D30" s="164">
        <f t="shared" si="1"/>
        <v>186</v>
      </c>
      <c r="E30" s="77">
        <f t="shared" si="9"/>
        <v>31</v>
      </c>
      <c r="F30" s="165">
        <v>0.05</v>
      </c>
      <c r="G30" s="72">
        <f t="shared" si="10"/>
        <v>10</v>
      </c>
      <c r="H30" s="73">
        <f t="shared" si="11"/>
        <v>5</v>
      </c>
      <c r="I30" s="74">
        <f t="shared" si="12"/>
        <v>196</v>
      </c>
      <c r="J30" s="166">
        <f t="shared" si="13"/>
        <v>24.5</v>
      </c>
      <c r="K30" s="167">
        <f t="shared" si="14"/>
        <v>6.5</v>
      </c>
      <c r="L30" s="168">
        <f t="shared" si="15"/>
        <v>0.20967741935483875</v>
      </c>
      <c r="M30" s="169">
        <f t="shared" si="16"/>
        <v>52</v>
      </c>
      <c r="O30" s="66"/>
    </row>
    <row r="31" spans="1:15" s="178" customFormat="1" ht="12" x14ac:dyDescent="0.2">
      <c r="A31" s="107">
        <v>7</v>
      </c>
      <c r="B31" s="177">
        <v>2</v>
      </c>
      <c r="C31" s="163">
        <f t="shared" si="0"/>
        <v>9</v>
      </c>
      <c r="D31" s="164">
        <f t="shared" si="1"/>
        <v>186</v>
      </c>
      <c r="E31" s="77">
        <f t="shared" si="9"/>
        <v>26.571428571428573</v>
      </c>
      <c r="F31" s="165">
        <v>0.05</v>
      </c>
      <c r="G31" s="72">
        <f t="shared" si="10"/>
        <v>10</v>
      </c>
      <c r="H31" s="73">
        <f t="shared" si="11"/>
        <v>5</v>
      </c>
      <c r="I31" s="74">
        <f t="shared" si="12"/>
        <v>196</v>
      </c>
      <c r="J31" s="166">
        <f t="shared" si="13"/>
        <v>21.777777777777779</v>
      </c>
      <c r="K31" s="167">
        <f t="shared" si="14"/>
        <v>4.7936507936507944</v>
      </c>
      <c r="L31" s="168">
        <f t="shared" si="15"/>
        <v>0.18040621266427714</v>
      </c>
      <c r="M31" s="169">
        <f t="shared" si="16"/>
        <v>43.142857142857153</v>
      </c>
      <c r="O31" s="66"/>
    </row>
    <row r="32" spans="1:15" s="65" customFormat="1" ht="12" x14ac:dyDescent="0.2">
      <c r="A32" s="107">
        <v>8</v>
      </c>
      <c r="B32" s="177">
        <v>2</v>
      </c>
      <c r="C32" s="163">
        <f t="shared" si="0"/>
        <v>10</v>
      </c>
      <c r="D32" s="164">
        <f t="shared" si="1"/>
        <v>186</v>
      </c>
      <c r="E32" s="77">
        <f t="shared" si="9"/>
        <v>23.25</v>
      </c>
      <c r="F32" s="165">
        <v>0.05</v>
      </c>
      <c r="G32" s="72">
        <f t="shared" si="10"/>
        <v>10</v>
      </c>
      <c r="H32" s="73">
        <f t="shared" si="11"/>
        <v>5</v>
      </c>
      <c r="I32" s="74">
        <f t="shared" si="12"/>
        <v>196</v>
      </c>
      <c r="J32" s="166">
        <f t="shared" si="13"/>
        <v>19.600000000000001</v>
      </c>
      <c r="K32" s="167">
        <f t="shared" si="14"/>
        <v>3.6499999999999986</v>
      </c>
      <c r="L32" s="168">
        <f t="shared" si="15"/>
        <v>0.15698924731182795</v>
      </c>
      <c r="M32" s="169">
        <f t="shared" si="16"/>
        <v>36.499999999999986</v>
      </c>
      <c r="O32" s="66"/>
    </row>
    <row r="33" spans="1:15" s="65" customFormat="1" ht="12" x14ac:dyDescent="0.2">
      <c r="A33" s="107">
        <v>9</v>
      </c>
      <c r="B33" s="177">
        <v>2</v>
      </c>
      <c r="C33" s="163">
        <f t="shared" si="0"/>
        <v>11</v>
      </c>
      <c r="D33" s="164">
        <f t="shared" si="1"/>
        <v>186</v>
      </c>
      <c r="E33" s="77">
        <f t="shared" si="9"/>
        <v>20.666666666666668</v>
      </c>
      <c r="F33" s="165">
        <v>0.05</v>
      </c>
      <c r="G33" s="72">
        <f t="shared" si="10"/>
        <v>10</v>
      </c>
      <c r="H33" s="73">
        <f t="shared" si="11"/>
        <v>5</v>
      </c>
      <c r="I33" s="74">
        <f t="shared" si="12"/>
        <v>196</v>
      </c>
      <c r="J33" s="166">
        <f t="shared" si="13"/>
        <v>17.818181818181817</v>
      </c>
      <c r="K33" s="167">
        <f t="shared" si="14"/>
        <v>2.8484848484848513</v>
      </c>
      <c r="L33" s="168">
        <f t="shared" si="15"/>
        <v>0.13782991202346051</v>
      </c>
      <c r="M33" s="169">
        <f t="shared" si="16"/>
        <v>31.333333333333364</v>
      </c>
      <c r="O33" s="66"/>
    </row>
    <row r="34" spans="1:15" s="65" customFormat="1" ht="12" x14ac:dyDescent="0.2">
      <c r="A34" s="110">
        <v>10</v>
      </c>
      <c r="B34" s="179">
        <v>2</v>
      </c>
      <c r="C34" s="170">
        <f t="shared" si="0"/>
        <v>12</v>
      </c>
      <c r="D34" s="171">
        <f t="shared" si="1"/>
        <v>186</v>
      </c>
      <c r="E34" s="88">
        <f t="shared" si="9"/>
        <v>18.600000000000001</v>
      </c>
      <c r="F34" s="172">
        <v>0.05</v>
      </c>
      <c r="G34" s="83">
        <f t="shared" si="10"/>
        <v>10</v>
      </c>
      <c r="H34" s="84">
        <f t="shared" si="11"/>
        <v>5</v>
      </c>
      <c r="I34" s="85">
        <f t="shared" si="12"/>
        <v>196</v>
      </c>
      <c r="J34" s="173">
        <f t="shared" si="13"/>
        <v>16.333333333333332</v>
      </c>
      <c r="K34" s="174">
        <f t="shared" si="14"/>
        <v>2.2666666666666693</v>
      </c>
      <c r="L34" s="175">
        <f t="shared" si="15"/>
        <v>0.12186379928315427</v>
      </c>
      <c r="M34" s="176">
        <f t="shared" si="16"/>
        <v>27.200000000000031</v>
      </c>
      <c r="O34" s="66"/>
    </row>
    <row r="35" spans="1:15" s="65" customFormat="1" ht="12" x14ac:dyDescent="0.2">
      <c r="A35" s="107">
        <v>5</v>
      </c>
      <c r="B35" s="91">
        <v>3</v>
      </c>
      <c r="C35" s="163">
        <f t="shared" si="0"/>
        <v>8</v>
      </c>
      <c r="D35" s="164">
        <f t="shared" si="1"/>
        <v>186</v>
      </c>
      <c r="E35" s="77">
        <f>D35/A35</f>
        <v>37.200000000000003</v>
      </c>
      <c r="F35" s="165">
        <v>0.05</v>
      </c>
      <c r="G35" s="72">
        <f t="shared" ref="G35:G94" si="17">F35*$D$8</f>
        <v>10</v>
      </c>
      <c r="H35" s="73">
        <f t="shared" ref="H35:H94" si="18">G35/B35</f>
        <v>3.3333333333333335</v>
      </c>
      <c r="I35" s="74">
        <f t="shared" ref="I35:I94" si="19">D35+G35</f>
        <v>196</v>
      </c>
      <c r="J35" s="166">
        <f t="shared" ref="J35:J94" si="20">I35/C35</f>
        <v>24.5</v>
      </c>
      <c r="K35" s="167">
        <f t="shared" ref="K35:K94" si="21">E35-J35</f>
        <v>12.700000000000003</v>
      </c>
      <c r="L35" s="168">
        <f t="shared" ref="L35:L94" si="22">1-(J35/E35)</f>
        <v>0.34139784946236562</v>
      </c>
      <c r="M35" s="169">
        <f t="shared" ref="M35:M94" si="23">K35*C35</f>
        <v>101.60000000000002</v>
      </c>
      <c r="O35" s="66"/>
    </row>
    <row r="36" spans="1:15" s="65" customFormat="1" ht="12" x14ac:dyDescent="0.2">
      <c r="A36" s="107">
        <v>6</v>
      </c>
      <c r="B36" s="91">
        <v>3</v>
      </c>
      <c r="C36" s="163">
        <f t="shared" si="0"/>
        <v>9</v>
      </c>
      <c r="D36" s="164">
        <f t="shared" si="1"/>
        <v>186</v>
      </c>
      <c r="E36" s="77">
        <f>D36/A36</f>
        <v>31</v>
      </c>
      <c r="F36" s="165">
        <v>0.05</v>
      </c>
      <c r="G36" s="72">
        <f t="shared" si="17"/>
        <v>10</v>
      </c>
      <c r="H36" s="73">
        <f t="shared" si="18"/>
        <v>3.3333333333333335</v>
      </c>
      <c r="I36" s="74">
        <f t="shared" si="19"/>
        <v>196</v>
      </c>
      <c r="J36" s="166">
        <f t="shared" si="20"/>
        <v>21.777777777777779</v>
      </c>
      <c r="K36" s="167">
        <f t="shared" si="21"/>
        <v>9.2222222222222214</v>
      </c>
      <c r="L36" s="168">
        <f t="shared" si="22"/>
        <v>0.29749103942652322</v>
      </c>
      <c r="M36" s="169">
        <f t="shared" si="23"/>
        <v>83</v>
      </c>
      <c r="O36" s="66"/>
    </row>
    <row r="37" spans="1:15" s="65" customFormat="1" ht="12" x14ac:dyDescent="0.2">
      <c r="A37" s="107">
        <v>7</v>
      </c>
      <c r="B37" s="91">
        <v>3</v>
      </c>
      <c r="C37" s="163">
        <f t="shared" si="0"/>
        <v>10</v>
      </c>
      <c r="D37" s="164">
        <f t="shared" si="1"/>
        <v>186</v>
      </c>
      <c r="E37" s="77">
        <f>D37/A37</f>
        <v>26.571428571428573</v>
      </c>
      <c r="F37" s="165">
        <v>0.05</v>
      </c>
      <c r="G37" s="72">
        <f t="shared" si="17"/>
        <v>10</v>
      </c>
      <c r="H37" s="73">
        <f t="shared" si="18"/>
        <v>3.3333333333333335</v>
      </c>
      <c r="I37" s="74">
        <f t="shared" si="19"/>
        <v>196</v>
      </c>
      <c r="J37" s="166">
        <f t="shared" si="20"/>
        <v>19.600000000000001</v>
      </c>
      <c r="K37" s="167">
        <f t="shared" si="21"/>
        <v>6.9714285714285715</v>
      </c>
      <c r="L37" s="168">
        <f t="shared" si="22"/>
        <v>0.26236559139784943</v>
      </c>
      <c r="M37" s="169">
        <f t="shared" si="23"/>
        <v>69.714285714285722</v>
      </c>
      <c r="O37" s="66"/>
    </row>
    <row r="38" spans="1:15" s="65" customFormat="1" ht="12" x14ac:dyDescent="0.2">
      <c r="A38" s="107">
        <v>8</v>
      </c>
      <c r="B38" s="91">
        <v>3</v>
      </c>
      <c r="C38" s="163">
        <f t="shared" si="0"/>
        <v>11</v>
      </c>
      <c r="D38" s="164">
        <f t="shared" si="1"/>
        <v>186</v>
      </c>
      <c r="E38" s="77">
        <f t="shared" ref="E38:E40" si="24">D38/A38</f>
        <v>23.25</v>
      </c>
      <c r="F38" s="165">
        <v>0.05</v>
      </c>
      <c r="G38" s="72">
        <f t="shared" si="17"/>
        <v>10</v>
      </c>
      <c r="H38" s="73">
        <f t="shared" si="18"/>
        <v>3.3333333333333335</v>
      </c>
      <c r="I38" s="74">
        <f t="shared" si="19"/>
        <v>196</v>
      </c>
      <c r="J38" s="166">
        <f t="shared" si="20"/>
        <v>17.818181818181817</v>
      </c>
      <c r="K38" s="167">
        <f t="shared" si="21"/>
        <v>5.4318181818181834</v>
      </c>
      <c r="L38" s="168">
        <f t="shared" si="22"/>
        <v>0.23362658846529816</v>
      </c>
      <c r="M38" s="169">
        <f t="shared" si="23"/>
        <v>59.750000000000014</v>
      </c>
      <c r="O38" s="66"/>
    </row>
    <row r="39" spans="1:15" s="65" customFormat="1" ht="12" x14ac:dyDescent="0.2">
      <c r="A39" s="107">
        <v>9</v>
      </c>
      <c r="B39" s="91">
        <v>3</v>
      </c>
      <c r="C39" s="163">
        <f t="shared" si="0"/>
        <v>12</v>
      </c>
      <c r="D39" s="164">
        <f t="shared" si="1"/>
        <v>186</v>
      </c>
      <c r="E39" s="77">
        <f t="shared" si="24"/>
        <v>20.666666666666668</v>
      </c>
      <c r="F39" s="165">
        <v>0.05</v>
      </c>
      <c r="G39" s="72">
        <f t="shared" si="17"/>
        <v>10</v>
      </c>
      <c r="H39" s="73">
        <f t="shared" si="18"/>
        <v>3.3333333333333335</v>
      </c>
      <c r="I39" s="74">
        <f t="shared" si="19"/>
        <v>196</v>
      </c>
      <c r="J39" s="166">
        <f t="shared" si="20"/>
        <v>16.333333333333332</v>
      </c>
      <c r="K39" s="167">
        <f t="shared" si="21"/>
        <v>4.3333333333333357</v>
      </c>
      <c r="L39" s="168">
        <f t="shared" si="22"/>
        <v>0.20967741935483886</v>
      </c>
      <c r="M39" s="169">
        <f t="shared" si="23"/>
        <v>52.000000000000028</v>
      </c>
      <c r="O39" s="66"/>
    </row>
    <row r="40" spans="1:15" s="65" customFormat="1" ht="12" x14ac:dyDescent="0.2">
      <c r="A40" s="110">
        <v>10</v>
      </c>
      <c r="B40" s="92">
        <v>3</v>
      </c>
      <c r="C40" s="170">
        <f t="shared" si="0"/>
        <v>13</v>
      </c>
      <c r="D40" s="171">
        <f t="shared" si="1"/>
        <v>186</v>
      </c>
      <c r="E40" s="88">
        <f t="shared" si="24"/>
        <v>18.600000000000001</v>
      </c>
      <c r="F40" s="172">
        <v>0.05</v>
      </c>
      <c r="G40" s="83">
        <f t="shared" si="17"/>
        <v>10</v>
      </c>
      <c r="H40" s="84">
        <f t="shared" si="18"/>
        <v>3.3333333333333335</v>
      </c>
      <c r="I40" s="85">
        <f t="shared" si="19"/>
        <v>196</v>
      </c>
      <c r="J40" s="173">
        <f t="shared" si="20"/>
        <v>15.076923076923077</v>
      </c>
      <c r="K40" s="174">
        <f t="shared" si="21"/>
        <v>3.5230769230769248</v>
      </c>
      <c r="L40" s="175">
        <f t="shared" si="22"/>
        <v>0.1894127377998347</v>
      </c>
      <c r="M40" s="176">
        <f t="shared" si="23"/>
        <v>45.800000000000026</v>
      </c>
      <c r="O40" s="66"/>
    </row>
    <row r="41" spans="1:15" s="65" customFormat="1" ht="12" x14ac:dyDescent="0.2">
      <c r="A41" s="107">
        <v>5</v>
      </c>
      <c r="B41" s="93">
        <v>4</v>
      </c>
      <c r="C41" s="163">
        <f t="shared" si="0"/>
        <v>9</v>
      </c>
      <c r="D41" s="164">
        <f t="shared" si="1"/>
        <v>186</v>
      </c>
      <c r="E41" s="77">
        <f>D41/A41</f>
        <v>37.200000000000003</v>
      </c>
      <c r="F41" s="165">
        <v>0.05</v>
      </c>
      <c r="G41" s="72">
        <f t="shared" si="17"/>
        <v>10</v>
      </c>
      <c r="H41" s="73">
        <f t="shared" si="18"/>
        <v>2.5</v>
      </c>
      <c r="I41" s="74">
        <f t="shared" si="19"/>
        <v>196</v>
      </c>
      <c r="J41" s="166">
        <f t="shared" si="20"/>
        <v>21.777777777777779</v>
      </c>
      <c r="K41" s="167">
        <f t="shared" si="21"/>
        <v>15.422222222222224</v>
      </c>
      <c r="L41" s="168">
        <f t="shared" si="22"/>
        <v>0.4145758661887694</v>
      </c>
      <c r="M41" s="169">
        <f t="shared" si="23"/>
        <v>138.80000000000001</v>
      </c>
      <c r="O41" s="66"/>
    </row>
    <row r="42" spans="1:15" s="65" customFormat="1" ht="12" x14ac:dyDescent="0.2">
      <c r="A42" s="107">
        <v>6</v>
      </c>
      <c r="B42" s="93">
        <v>4</v>
      </c>
      <c r="C42" s="163">
        <f t="shared" si="0"/>
        <v>10</v>
      </c>
      <c r="D42" s="164">
        <f t="shared" si="1"/>
        <v>186</v>
      </c>
      <c r="E42" s="77">
        <f>D42/A42</f>
        <v>31</v>
      </c>
      <c r="F42" s="165">
        <v>0.05</v>
      </c>
      <c r="G42" s="72">
        <f t="shared" si="17"/>
        <v>10</v>
      </c>
      <c r="H42" s="73">
        <f t="shared" si="18"/>
        <v>2.5</v>
      </c>
      <c r="I42" s="74">
        <f t="shared" si="19"/>
        <v>196</v>
      </c>
      <c r="J42" s="166">
        <f t="shared" si="20"/>
        <v>19.600000000000001</v>
      </c>
      <c r="K42" s="167">
        <f t="shared" si="21"/>
        <v>11.399999999999999</v>
      </c>
      <c r="L42" s="168">
        <f t="shared" si="22"/>
        <v>0.36774193548387091</v>
      </c>
      <c r="M42" s="169">
        <f t="shared" si="23"/>
        <v>113.99999999999999</v>
      </c>
      <c r="O42" s="66"/>
    </row>
    <row r="43" spans="1:15" s="65" customFormat="1" ht="12" x14ac:dyDescent="0.2">
      <c r="A43" s="107">
        <v>7</v>
      </c>
      <c r="B43" s="93">
        <v>4</v>
      </c>
      <c r="C43" s="163">
        <f t="shared" si="0"/>
        <v>11</v>
      </c>
      <c r="D43" s="164">
        <f t="shared" si="1"/>
        <v>186</v>
      </c>
      <c r="E43" s="77">
        <f>D43/A43</f>
        <v>26.571428571428573</v>
      </c>
      <c r="F43" s="165">
        <v>0.05</v>
      </c>
      <c r="G43" s="72">
        <f t="shared" si="17"/>
        <v>10</v>
      </c>
      <c r="H43" s="73">
        <f t="shared" si="18"/>
        <v>2.5</v>
      </c>
      <c r="I43" s="74">
        <f t="shared" si="19"/>
        <v>196</v>
      </c>
      <c r="J43" s="166">
        <f t="shared" si="20"/>
        <v>17.818181818181817</v>
      </c>
      <c r="K43" s="167">
        <f t="shared" si="21"/>
        <v>8.7532467532467564</v>
      </c>
      <c r="L43" s="168">
        <f t="shared" si="22"/>
        <v>0.32942326490713603</v>
      </c>
      <c r="M43" s="169">
        <f t="shared" si="23"/>
        <v>96.28571428571432</v>
      </c>
      <c r="O43" s="66"/>
    </row>
    <row r="44" spans="1:15" s="65" customFormat="1" ht="12" x14ac:dyDescent="0.2">
      <c r="A44" s="107">
        <v>8</v>
      </c>
      <c r="B44" s="93">
        <v>4</v>
      </c>
      <c r="C44" s="163">
        <f t="shared" si="0"/>
        <v>12</v>
      </c>
      <c r="D44" s="164">
        <f t="shared" si="1"/>
        <v>186</v>
      </c>
      <c r="E44" s="77">
        <f t="shared" ref="E44:E46" si="25">D44/A44</f>
        <v>23.25</v>
      </c>
      <c r="F44" s="165">
        <v>0.05</v>
      </c>
      <c r="G44" s="72">
        <f t="shared" si="17"/>
        <v>10</v>
      </c>
      <c r="H44" s="73">
        <f t="shared" si="18"/>
        <v>2.5</v>
      </c>
      <c r="I44" s="74">
        <f t="shared" si="19"/>
        <v>196</v>
      </c>
      <c r="J44" s="166">
        <f t="shared" si="20"/>
        <v>16.333333333333332</v>
      </c>
      <c r="K44" s="167">
        <f t="shared" si="21"/>
        <v>6.9166666666666679</v>
      </c>
      <c r="L44" s="168">
        <f t="shared" si="22"/>
        <v>0.29749103942652333</v>
      </c>
      <c r="M44" s="169">
        <f t="shared" si="23"/>
        <v>83.000000000000014</v>
      </c>
      <c r="O44" s="66"/>
    </row>
    <row r="45" spans="1:15" s="65" customFormat="1" ht="12" x14ac:dyDescent="0.2">
      <c r="A45" s="107">
        <v>9</v>
      </c>
      <c r="B45" s="93">
        <v>4</v>
      </c>
      <c r="C45" s="163">
        <f t="shared" si="0"/>
        <v>13</v>
      </c>
      <c r="D45" s="164">
        <f t="shared" si="1"/>
        <v>186</v>
      </c>
      <c r="E45" s="77">
        <f t="shared" si="25"/>
        <v>20.666666666666668</v>
      </c>
      <c r="F45" s="165">
        <v>0.05</v>
      </c>
      <c r="G45" s="72">
        <f t="shared" si="17"/>
        <v>10</v>
      </c>
      <c r="H45" s="73">
        <f t="shared" si="18"/>
        <v>2.5</v>
      </c>
      <c r="I45" s="74">
        <f t="shared" si="19"/>
        <v>196</v>
      </c>
      <c r="J45" s="166">
        <f t="shared" si="20"/>
        <v>15.076923076923077</v>
      </c>
      <c r="K45" s="167">
        <f t="shared" si="21"/>
        <v>5.5897435897435912</v>
      </c>
      <c r="L45" s="168">
        <f t="shared" si="22"/>
        <v>0.27047146401985123</v>
      </c>
      <c r="M45" s="169">
        <f t="shared" si="23"/>
        <v>72.666666666666686</v>
      </c>
      <c r="O45" s="66"/>
    </row>
    <row r="46" spans="1:15" s="65" customFormat="1" ht="12" x14ac:dyDescent="0.2">
      <c r="A46" s="110">
        <v>10</v>
      </c>
      <c r="B46" s="94">
        <v>4</v>
      </c>
      <c r="C46" s="170">
        <f t="shared" si="0"/>
        <v>14</v>
      </c>
      <c r="D46" s="171">
        <f t="shared" si="1"/>
        <v>186</v>
      </c>
      <c r="E46" s="88">
        <f t="shared" si="25"/>
        <v>18.600000000000001</v>
      </c>
      <c r="F46" s="172">
        <v>0.05</v>
      </c>
      <c r="G46" s="83">
        <f t="shared" si="17"/>
        <v>10</v>
      </c>
      <c r="H46" s="84">
        <f t="shared" si="18"/>
        <v>2.5</v>
      </c>
      <c r="I46" s="85">
        <f t="shared" si="19"/>
        <v>196</v>
      </c>
      <c r="J46" s="173">
        <f t="shared" si="20"/>
        <v>14</v>
      </c>
      <c r="K46" s="174">
        <f t="shared" si="21"/>
        <v>4.6000000000000014</v>
      </c>
      <c r="L46" s="175">
        <f t="shared" si="22"/>
        <v>0.24731182795698925</v>
      </c>
      <c r="M46" s="176">
        <f t="shared" si="23"/>
        <v>64.40000000000002</v>
      </c>
      <c r="O46" s="66"/>
    </row>
    <row r="47" spans="1:15" s="65" customFormat="1" ht="12" x14ac:dyDescent="0.2">
      <c r="A47" s="107">
        <v>5</v>
      </c>
      <c r="B47" s="95">
        <v>5</v>
      </c>
      <c r="C47" s="163">
        <f t="shared" si="0"/>
        <v>10</v>
      </c>
      <c r="D47" s="164">
        <f t="shared" si="1"/>
        <v>186</v>
      </c>
      <c r="E47" s="77">
        <f>D47/A47</f>
        <v>37.200000000000003</v>
      </c>
      <c r="F47" s="165">
        <v>0.05</v>
      </c>
      <c r="G47" s="72">
        <f t="shared" si="17"/>
        <v>10</v>
      </c>
      <c r="H47" s="73">
        <f t="shared" si="18"/>
        <v>2</v>
      </c>
      <c r="I47" s="74">
        <f t="shared" si="19"/>
        <v>196</v>
      </c>
      <c r="J47" s="166">
        <f t="shared" si="20"/>
        <v>19.600000000000001</v>
      </c>
      <c r="K47" s="167">
        <f t="shared" si="21"/>
        <v>17.600000000000001</v>
      </c>
      <c r="L47" s="168">
        <f t="shared" si="22"/>
        <v>0.4731182795698925</v>
      </c>
      <c r="M47" s="169">
        <f t="shared" si="23"/>
        <v>176</v>
      </c>
      <c r="O47" s="66"/>
    </row>
    <row r="48" spans="1:15" s="65" customFormat="1" ht="12" x14ac:dyDescent="0.2">
      <c r="A48" s="107">
        <v>6</v>
      </c>
      <c r="B48" s="95">
        <v>5</v>
      </c>
      <c r="C48" s="163">
        <f t="shared" si="0"/>
        <v>11</v>
      </c>
      <c r="D48" s="164">
        <f t="shared" si="1"/>
        <v>186</v>
      </c>
      <c r="E48" s="77">
        <f>D48/A48</f>
        <v>31</v>
      </c>
      <c r="F48" s="165">
        <v>0.05</v>
      </c>
      <c r="G48" s="72">
        <f t="shared" si="17"/>
        <v>10</v>
      </c>
      <c r="H48" s="73">
        <f t="shared" si="18"/>
        <v>2</v>
      </c>
      <c r="I48" s="74">
        <f t="shared" si="19"/>
        <v>196</v>
      </c>
      <c r="J48" s="166">
        <f t="shared" si="20"/>
        <v>17.818181818181817</v>
      </c>
      <c r="K48" s="167">
        <f t="shared" si="21"/>
        <v>13.181818181818183</v>
      </c>
      <c r="L48" s="168">
        <f t="shared" si="22"/>
        <v>0.42521994134897367</v>
      </c>
      <c r="M48" s="169">
        <f t="shared" si="23"/>
        <v>145.00000000000003</v>
      </c>
      <c r="O48" s="66"/>
    </row>
    <row r="49" spans="1:15" s="65" customFormat="1" ht="12" x14ac:dyDescent="0.2">
      <c r="A49" s="107">
        <v>7</v>
      </c>
      <c r="B49" s="95">
        <v>5</v>
      </c>
      <c r="C49" s="163">
        <f t="shared" si="0"/>
        <v>12</v>
      </c>
      <c r="D49" s="164">
        <f t="shared" si="1"/>
        <v>186</v>
      </c>
      <c r="E49" s="77">
        <f>D49/A49</f>
        <v>26.571428571428573</v>
      </c>
      <c r="F49" s="165">
        <v>0.05</v>
      </c>
      <c r="G49" s="72">
        <f t="shared" si="17"/>
        <v>10</v>
      </c>
      <c r="H49" s="73">
        <f t="shared" si="18"/>
        <v>2</v>
      </c>
      <c r="I49" s="74">
        <f t="shared" si="19"/>
        <v>196</v>
      </c>
      <c r="J49" s="166">
        <f t="shared" si="20"/>
        <v>16.333333333333332</v>
      </c>
      <c r="K49" s="167">
        <f t="shared" si="21"/>
        <v>10.238095238095241</v>
      </c>
      <c r="L49" s="168">
        <f t="shared" si="22"/>
        <v>0.38530465949820791</v>
      </c>
      <c r="M49" s="169">
        <f t="shared" si="23"/>
        <v>122.85714285714289</v>
      </c>
      <c r="O49" s="66"/>
    </row>
    <row r="50" spans="1:15" s="65" customFormat="1" ht="12" x14ac:dyDescent="0.2">
      <c r="A50" s="107">
        <v>8</v>
      </c>
      <c r="B50" s="95">
        <v>5</v>
      </c>
      <c r="C50" s="163">
        <f t="shared" si="0"/>
        <v>13</v>
      </c>
      <c r="D50" s="164">
        <f t="shared" si="1"/>
        <v>186</v>
      </c>
      <c r="E50" s="77">
        <f t="shared" ref="E50:E94" si="26">D50/A50</f>
        <v>23.25</v>
      </c>
      <c r="F50" s="165">
        <v>0.05</v>
      </c>
      <c r="G50" s="72">
        <f t="shared" si="17"/>
        <v>10</v>
      </c>
      <c r="H50" s="73">
        <f t="shared" si="18"/>
        <v>2</v>
      </c>
      <c r="I50" s="74">
        <f t="shared" si="19"/>
        <v>196</v>
      </c>
      <c r="J50" s="166">
        <f t="shared" si="20"/>
        <v>15.076923076923077</v>
      </c>
      <c r="K50" s="167">
        <f t="shared" si="21"/>
        <v>8.1730769230769234</v>
      </c>
      <c r="L50" s="168">
        <f t="shared" si="22"/>
        <v>0.35153019023986765</v>
      </c>
      <c r="M50" s="169">
        <f t="shared" si="23"/>
        <v>106.25</v>
      </c>
      <c r="O50" s="66"/>
    </row>
    <row r="51" spans="1:15" s="65" customFormat="1" ht="12" x14ac:dyDescent="0.2">
      <c r="A51" s="107">
        <v>9</v>
      </c>
      <c r="B51" s="95">
        <v>5</v>
      </c>
      <c r="C51" s="163">
        <f t="shared" si="0"/>
        <v>14</v>
      </c>
      <c r="D51" s="164">
        <f t="shared" si="1"/>
        <v>186</v>
      </c>
      <c r="E51" s="77">
        <f t="shared" si="26"/>
        <v>20.666666666666668</v>
      </c>
      <c r="F51" s="165">
        <v>0.05</v>
      </c>
      <c r="G51" s="72">
        <f t="shared" si="17"/>
        <v>10</v>
      </c>
      <c r="H51" s="73">
        <f t="shared" si="18"/>
        <v>2</v>
      </c>
      <c r="I51" s="74">
        <f t="shared" si="19"/>
        <v>196</v>
      </c>
      <c r="J51" s="166">
        <f t="shared" si="20"/>
        <v>14</v>
      </c>
      <c r="K51" s="167">
        <f t="shared" si="21"/>
        <v>6.6666666666666679</v>
      </c>
      <c r="L51" s="168">
        <f t="shared" si="22"/>
        <v>0.32258064516129037</v>
      </c>
      <c r="M51" s="169">
        <f t="shared" si="23"/>
        <v>93.333333333333343</v>
      </c>
      <c r="O51" s="66"/>
    </row>
    <row r="52" spans="1:15" s="65" customFormat="1" ht="12.75" thickBot="1" x14ac:dyDescent="0.25">
      <c r="A52" s="113">
        <v>10</v>
      </c>
      <c r="B52" s="114">
        <v>5</v>
      </c>
      <c r="C52" s="180">
        <f t="shared" si="0"/>
        <v>15</v>
      </c>
      <c r="D52" s="181">
        <f t="shared" si="1"/>
        <v>186</v>
      </c>
      <c r="E52" s="123">
        <f t="shared" si="26"/>
        <v>18.600000000000001</v>
      </c>
      <c r="F52" s="182">
        <v>0.05</v>
      </c>
      <c r="G52" s="183">
        <f t="shared" si="17"/>
        <v>10</v>
      </c>
      <c r="H52" s="119">
        <f t="shared" si="18"/>
        <v>2</v>
      </c>
      <c r="I52" s="120">
        <f t="shared" si="19"/>
        <v>196</v>
      </c>
      <c r="J52" s="184">
        <f t="shared" si="20"/>
        <v>13.066666666666666</v>
      </c>
      <c r="K52" s="185">
        <f t="shared" si="21"/>
        <v>5.533333333333335</v>
      </c>
      <c r="L52" s="186">
        <f t="shared" si="22"/>
        <v>0.29749103942652333</v>
      </c>
      <c r="M52" s="187">
        <f t="shared" si="23"/>
        <v>83.000000000000028</v>
      </c>
      <c r="O52" s="66"/>
    </row>
    <row r="53" spans="1:15" s="65" customFormat="1" ht="12" x14ac:dyDescent="0.2">
      <c r="A53" s="67">
        <v>5</v>
      </c>
      <c r="B53" s="68">
        <v>1</v>
      </c>
      <c r="C53" s="163">
        <f t="shared" si="0"/>
        <v>6</v>
      </c>
      <c r="D53" s="164">
        <f t="shared" si="1"/>
        <v>186</v>
      </c>
      <c r="E53" s="77">
        <f t="shared" ref="E53:E64" si="27">D53/A53</f>
        <v>37.200000000000003</v>
      </c>
      <c r="F53" s="224">
        <v>7.4999999999999997E-2</v>
      </c>
      <c r="G53" s="189">
        <f t="shared" ref="G53:G82" si="28">F53*$D$8</f>
        <v>15</v>
      </c>
      <c r="H53" s="73">
        <f t="shared" ref="H53:H82" si="29">G53/B53</f>
        <v>15</v>
      </c>
      <c r="I53" s="74">
        <f t="shared" ref="I53:I82" si="30">D53+G53</f>
        <v>201</v>
      </c>
      <c r="J53" s="166">
        <f t="shared" ref="J53:J82" si="31">I53/C53</f>
        <v>33.5</v>
      </c>
      <c r="K53" s="167">
        <f t="shared" ref="K53:K82" si="32">E53-J53</f>
        <v>3.7000000000000028</v>
      </c>
      <c r="L53" s="168">
        <f t="shared" ref="L53:L82" si="33">1-(J53/E53)</f>
        <v>9.9462365591397872E-2</v>
      </c>
      <c r="M53" s="169">
        <f t="shared" ref="M53:M82" si="34">K53*C53</f>
        <v>22.200000000000017</v>
      </c>
      <c r="O53" s="66"/>
    </row>
    <row r="54" spans="1:15" s="65" customFormat="1" ht="12" x14ac:dyDescent="0.2">
      <c r="A54" s="67">
        <v>6</v>
      </c>
      <c r="B54" s="68">
        <v>1</v>
      </c>
      <c r="C54" s="163">
        <f t="shared" si="0"/>
        <v>7</v>
      </c>
      <c r="D54" s="164">
        <f t="shared" si="1"/>
        <v>186</v>
      </c>
      <c r="E54" s="77">
        <f t="shared" si="27"/>
        <v>31</v>
      </c>
      <c r="F54" s="224">
        <v>7.4999999999999997E-2</v>
      </c>
      <c r="G54" s="189">
        <f t="shared" si="28"/>
        <v>15</v>
      </c>
      <c r="H54" s="73">
        <f t="shared" si="29"/>
        <v>15</v>
      </c>
      <c r="I54" s="74">
        <f t="shared" si="30"/>
        <v>201</v>
      </c>
      <c r="J54" s="166">
        <f t="shared" si="31"/>
        <v>28.714285714285715</v>
      </c>
      <c r="K54" s="167">
        <f t="shared" si="32"/>
        <v>2.2857142857142847</v>
      </c>
      <c r="L54" s="168">
        <f t="shared" si="33"/>
        <v>7.373271889400923E-2</v>
      </c>
      <c r="M54" s="169">
        <f t="shared" si="34"/>
        <v>15.999999999999993</v>
      </c>
      <c r="O54" s="66"/>
    </row>
    <row r="55" spans="1:15" s="65" customFormat="1" ht="12" x14ac:dyDescent="0.2">
      <c r="A55" s="67">
        <v>7</v>
      </c>
      <c r="B55" s="68">
        <v>1</v>
      </c>
      <c r="C55" s="163">
        <f t="shared" si="0"/>
        <v>8</v>
      </c>
      <c r="D55" s="164">
        <f t="shared" si="1"/>
        <v>186</v>
      </c>
      <c r="E55" s="77">
        <f t="shared" si="27"/>
        <v>26.571428571428573</v>
      </c>
      <c r="F55" s="224">
        <v>7.4999999999999997E-2</v>
      </c>
      <c r="G55" s="189">
        <f t="shared" si="28"/>
        <v>15</v>
      </c>
      <c r="H55" s="73">
        <f t="shared" si="29"/>
        <v>15</v>
      </c>
      <c r="I55" s="74">
        <f t="shared" si="30"/>
        <v>201</v>
      </c>
      <c r="J55" s="166">
        <f t="shared" si="31"/>
        <v>25.125</v>
      </c>
      <c r="K55" s="167">
        <f t="shared" si="32"/>
        <v>1.446428571428573</v>
      </c>
      <c r="L55" s="168">
        <f t="shared" si="33"/>
        <v>5.4435483870967749E-2</v>
      </c>
      <c r="M55" s="169">
        <f t="shared" si="34"/>
        <v>11.571428571428584</v>
      </c>
      <c r="O55" s="66"/>
    </row>
    <row r="56" spans="1:15" s="65" customFormat="1" ht="12" x14ac:dyDescent="0.2">
      <c r="A56" s="67">
        <v>8</v>
      </c>
      <c r="B56" s="68">
        <v>1</v>
      </c>
      <c r="C56" s="163">
        <f t="shared" si="0"/>
        <v>9</v>
      </c>
      <c r="D56" s="164">
        <f t="shared" si="1"/>
        <v>186</v>
      </c>
      <c r="E56" s="77">
        <f t="shared" si="27"/>
        <v>23.25</v>
      </c>
      <c r="F56" s="224">
        <v>7.4999999999999997E-2</v>
      </c>
      <c r="G56" s="189">
        <f t="shared" si="28"/>
        <v>15</v>
      </c>
      <c r="H56" s="73">
        <f t="shared" si="29"/>
        <v>15</v>
      </c>
      <c r="I56" s="74">
        <f t="shared" si="30"/>
        <v>201</v>
      </c>
      <c r="J56" s="166">
        <f t="shared" si="31"/>
        <v>22.333333333333332</v>
      </c>
      <c r="K56" s="167">
        <f t="shared" si="32"/>
        <v>0.91666666666666785</v>
      </c>
      <c r="L56" s="168">
        <f t="shared" si="33"/>
        <v>3.9426523297491078E-2</v>
      </c>
      <c r="M56" s="169">
        <f t="shared" si="34"/>
        <v>8.2500000000000107</v>
      </c>
      <c r="O56" s="66"/>
    </row>
    <row r="57" spans="1:15" s="65" customFormat="1" ht="12" x14ac:dyDescent="0.2">
      <c r="A57" s="67">
        <v>9</v>
      </c>
      <c r="B57" s="68">
        <v>1</v>
      </c>
      <c r="C57" s="163">
        <f t="shared" si="0"/>
        <v>10</v>
      </c>
      <c r="D57" s="164">
        <f t="shared" si="1"/>
        <v>186</v>
      </c>
      <c r="E57" s="77">
        <f t="shared" si="27"/>
        <v>20.666666666666668</v>
      </c>
      <c r="F57" s="224">
        <v>7.4999999999999997E-2</v>
      </c>
      <c r="G57" s="189">
        <f t="shared" si="28"/>
        <v>15</v>
      </c>
      <c r="H57" s="73">
        <f t="shared" si="29"/>
        <v>15</v>
      </c>
      <c r="I57" s="74">
        <f t="shared" si="30"/>
        <v>201</v>
      </c>
      <c r="J57" s="166">
        <f t="shared" si="31"/>
        <v>20.100000000000001</v>
      </c>
      <c r="K57" s="167">
        <f t="shared" si="32"/>
        <v>0.56666666666666643</v>
      </c>
      <c r="L57" s="168">
        <f t="shared" si="33"/>
        <v>2.741935483870972E-2</v>
      </c>
      <c r="M57" s="169">
        <f t="shared" si="34"/>
        <v>5.6666666666666643</v>
      </c>
      <c r="O57" s="66"/>
    </row>
    <row r="58" spans="1:15" s="65" customFormat="1" ht="12" x14ac:dyDescent="0.2">
      <c r="A58" s="78">
        <v>10</v>
      </c>
      <c r="B58" s="79">
        <v>1</v>
      </c>
      <c r="C58" s="170">
        <f t="shared" si="0"/>
        <v>11</v>
      </c>
      <c r="D58" s="171">
        <f t="shared" si="1"/>
        <v>186</v>
      </c>
      <c r="E58" s="88">
        <f t="shared" si="27"/>
        <v>18.600000000000001</v>
      </c>
      <c r="F58" s="225">
        <v>7.4999999999999997E-2</v>
      </c>
      <c r="G58" s="191">
        <f t="shared" si="28"/>
        <v>15</v>
      </c>
      <c r="H58" s="84">
        <f t="shared" si="29"/>
        <v>15</v>
      </c>
      <c r="I58" s="85">
        <f t="shared" si="30"/>
        <v>201</v>
      </c>
      <c r="J58" s="173">
        <f t="shared" si="31"/>
        <v>18.272727272727273</v>
      </c>
      <c r="K58" s="174">
        <f t="shared" si="32"/>
        <v>0.32727272727272805</v>
      </c>
      <c r="L58" s="175">
        <f t="shared" si="33"/>
        <v>1.7595307917888658E-2</v>
      </c>
      <c r="M58" s="176">
        <f t="shared" si="34"/>
        <v>3.6000000000000085</v>
      </c>
      <c r="O58" s="66"/>
    </row>
    <row r="59" spans="1:15" s="65" customFormat="1" ht="12" x14ac:dyDescent="0.2">
      <c r="A59" s="67">
        <v>5</v>
      </c>
      <c r="B59" s="89">
        <v>2</v>
      </c>
      <c r="C59" s="163">
        <f t="shared" si="0"/>
        <v>7</v>
      </c>
      <c r="D59" s="164">
        <f t="shared" si="1"/>
        <v>186</v>
      </c>
      <c r="E59" s="77">
        <f t="shared" si="27"/>
        <v>37.200000000000003</v>
      </c>
      <c r="F59" s="224">
        <v>7.4999999999999997E-2</v>
      </c>
      <c r="G59" s="189">
        <f t="shared" si="28"/>
        <v>15</v>
      </c>
      <c r="H59" s="73">
        <f t="shared" si="29"/>
        <v>7.5</v>
      </c>
      <c r="I59" s="74">
        <f t="shared" si="30"/>
        <v>201</v>
      </c>
      <c r="J59" s="166">
        <f t="shared" si="31"/>
        <v>28.714285714285715</v>
      </c>
      <c r="K59" s="167">
        <f t="shared" si="32"/>
        <v>8.4857142857142875</v>
      </c>
      <c r="L59" s="168">
        <f t="shared" si="33"/>
        <v>0.22811059907834108</v>
      </c>
      <c r="M59" s="169">
        <f t="shared" si="34"/>
        <v>59.400000000000013</v>
      </c>
      <c r="O59" s="66"/>
    </row>
    <row r="60" spans="1:15" s="65" customFormat="1" ht="12" x14ac:dyDescent="0.2">
      <c r="A60" s="67">
        <v>6</v>
      </c>
      <c r="B60" s="89">
        <v>2</v>
      </c>
      <c r="C60" s="163">
        <f t="shared" si="0"/>
        <v>8</v>
      </c>
      <c r="D60" s="164">
        <f t="shared" si="1"/>
        <v>186</v>
      </c>
      <c r="E60" s="77">
        <f t="shared" si="27"/>
        <v>31</v>
      </c>
      <c r="F60" s="224">
        <v>7.4999999999999997E-2</v>
      </c>
      <c r="G60" s="189">
        <f t="shared" si="28"/>
        <v>15</v>
      </c>
      <c r="H60" s="73">
        <f t="shared" si="29"/>
        <v>7.5</v>
      </c>
      <c r="I60" s="74">
        <f t="shared" si="30"/>
        <v>201</v>
      </c>
      <c r="J60" s="166">
        <f t="shared" si="31"/>
        <v>25.125</v>
      </c>
      <c r="K60" s="167">
        <f t="shared" si="32"/>
        <v>5.875</v>
      </c>
      <c r="L60" s="168">
        <f t="shared" si="33"/>
        <v>0.18951612903225812</v>
      </c>
      <c r="M60" s="169">
        <f t="shared" si="34"/>
        <v>47</v>
      </c>
      <c r="O60" s="66"/>
    </row>
    <row r="61" spans="1:15" s="65" customFormat="1" ht="12" x14ac:dyDescent="0.2">
      <c r="A61" s="67">
        <v>7</v>
      </c>
      <c r="B61" s="89">
        <v>2</v>
      </c>
      <c r="C61" s="163">
        <f t="shared" si="0"/>
        <v>9</v>
      </c>
      <c r="D61" s="164">
        <f t="shared" si="1"/>
        <v>186</v>
      </c>
      <c r="E61" s="77">
        <f t="shared" si="27"/>
        <v>26.571428571428573</v>
      </c>
      <c r="F61" s="224">
        <v>7.4999999999999997E-2</v>
      </c>
      <c r="G61" s="189">
        <f t="shared" si="28"/>
        <v>15</v>
      </c>
      <c r="H61" s="73">
        <f t="shared" si="29"/>
        <v>7.5</v>
      </c>
      <c r="I61" s="74">
        <f t="shared" si="30"/>
        <v>201</v>
      </c>
      <c r="J61" s="166">
        <f t="shared" si="31"/>
        <v>22.333333333333332</v>
      </c>
      <c r="K61" s="167">
        <f t="shared" si="32"/>
        <v>4.2380952380952408</v>
      </c>
      <c r="L61" s="168">
        <f t="shared" si="33"/>
        <v>0.15949820788530478</v>
      </c>
      <c r="M61" s="169">
        <f t="shared" si="34"/>
        <v>38.142857142857167</v>
      </c>
      <c r="O61" s="66"/>
    </row>
    <row r="62" spans="1:15" s="65" customFormat="1" ht="12" x14ac:dyDescent="0.2">
      <c r="A62" s="67">
        <v>8</v>
      </c>
      <c r="B62" s="89">
        <v>2</v>
      </c>
      <c r="C62" s="163">
        <f t="shared" si="0"/>
        <v>10</v>
      </c>
      <c r="D62" s="164">
        <f t="shared" si="1"/>
        <v>186</v>
      </c>
      <c r="E62" s="77">
        <f t="shared" si="27"/>
        <v>23.25</v>
      </c>
      <c r="F62" s="224">
        <v>7.4999999999999997E-2</v>
      </c>
      <c r="G62" s="189">
        <f t="shared" si="28"/>
        <v>15</v>
      </c>
      <c r="H62" s="73">
        <f t="shared" si="29"/>
        <v>7.5</v>
      </c>
      <c r="I62" s="74">
        <f t="shared" si="30"/>
        <v>201</v>
      </c>
      <c r="J62" s="166">
        <f t="shared" si="31"/>
        <v>20.100000000000001</v>
      </c>
      <c r="K62" s="167">
        <f t="shared" si="32"/>
        <v>3.1499999999999986</v>
      </c>
      <c r="L62" s="168">
        <f t="shared" si="33"/>
        <v>0.13548387096774184</v>
      </c>
      <c r="M62" s="169">
        <f t="shared" si="34"/>
        <v>31.499999999999986</v>
      </c>
      <c r="O62" s="66"/>
    </row>
    <row r="63" spans="1:15" s="65" customFormat="1" ht="12" x14ac:dyDescent="0.2">
      <c r="A63" s="67">
        <v>9</v>
      </c>
      <c r="B63" s="89">
        <v>2</v>
      </c>
      <c r="C63" s="163">
        <f t="shared" si="0"/>
        <v>11</v>
      </c>
      <c r="D63" s="164">
        <f t="shared" si="1"/>
        <v>186</v>
      </c>
      <c r="E63" s="77">
        <f t="shared" si="27"/>
        <v>20.666666666666668</v>
      </c>
      <c r="F63" s="224">
        <v>7.4999999999999997E-2</v>
      </c>
      <c r="G63" s="189">
        <f t="shared" si="28"/>
        <v>15</v>
      </c>
      <c r="H63" s="73">
        <f t="shared" si="29"/>
        <v>7.5</v>
      </c>
      <c r="I63" s="74">
        <f t="shared" si="30"/>
        <v>201</v>
      </c>
      <c r="J63" s="166">
        <f t="shared" si="31"/>
        <v>18.272727272727273</v>
      </c>
      <c r="K63" s="167">
        <f t="shared" si="32"/>
        <v>2.3939393939393945</v>
      </c>
      <c r="L63" s="168">
        <f t="shared" si="33"/>
        <v>0.11583577712609971</v>
      </c>
      <c r="M63" s="169">
        <f t="shared" si="34"/>
        <v>26.333333333333339</v>
      </c>
      <c r="O63" s="66"/>
    </row>
    <row r="64" spans="1:15" s="65" customFormat="1" ht="12" x14ac:dyDescent="0.2">
      <c r="A64" s="78">
        <v>10</v>
      </c>
      <c r="B64" s="90">
        <v>2</v>
      </c>
      <c r="C64" s="170">
        <f t="shared" si="0"/>
        <v>12</v>
      </c>
      <c r="D64" s="171">
        <f t="shared" si="1"/>
        <v>186</v>
      </c>
      <c r="E64" s="88">
        <f t="shared" si="27"/>
        <v>18.600000000000001</v>
      </c>
      <c r="F64" s="225">
        <v>7.4999999999999997E-2</v>
      </c>
      <c r="G64" s="191">
        <f t="shared" si="28"/>
        <v>15</v>
      </c>
      <c r="H64" s="84">
        <f t="shared" si="29"/>
        <v>7.5</v>
      </c>
      <c r="I64" s="85">
        <f t="shared" si="30"/>
        <v>201</v>
      </c>
      <c r="J64" s="173">
        <f t="shared" si="31"/>
        <v>16.75</v>
      </c>
      <c r="K64" s="174">
        <f t="shared" si="32"/>
        <v>1.8500000000000014</v>
      </c>
      <c r="L64" s="175">
        <f t="shared" si="33"/>
        <v>9.9462365591397872E-2</v>
      </c>
      <c r="M64" s="176">
        <f t="shared" si="34"/>
        <v>22.200000000000017</v>
      </c>
      <c r="O64" s="66"/>
    </row>
    <row r="65" spans="1:15" s="65" customFormat="1" ht="12" x14ac:dyDescent="0.2">
      <c r="A65" s="67">
        <v>5</v>
      </c>
      <c r="B65" s="91">
        <v>3</v>
      </c>
      <c r="C65" s="163">
        <f t="shared" si="0"/>
        <v>8</v>
      </c>
      <c r="D65" s="164">
        <f t="shared" si="1"/>
        <v>186</v>
      </c>
      <c r="E65" s="77">
        <f>D65/A65</f>
        <v>37.200000000000003</v>
      </c>
      <c r="F65" s="224">
        <v>7.4999999999999997E-2</v>
      </c>
      <c r="G65" s="189">
        <f t="shared" si="28"/>
        <v>15</v>
      </c>
      <c r="H65" s="73">
        <f t="shared" si="29"/>
        <v>5</v>
      </c>
      <c r="I65" s="74">
        <f t="shared" si="30"/>
        <v>201</v>
      </c>
      <c r="J65" s="166">
        <f t="shared" si="31"/>
        <v>25.125</v>
      </c>
      <c r="K65" s="167">
        <f t="shared" si="32"/>
        <v>12.075000000000003</v>
      </c>
      <c r="L65" s="168">
        <f t="shared" si="33"/>
        <v>0.32459677419354849</v>
      </c>
      <c r="M65" s="169">
        <f t="shared" si="34"/>
        <v>96.600000000000023</v>
      </c>
      <c r="O65" s="66"/>
    </row>
    <row r="66" spans="1:15" s="65" customFormat="1" ht="12" x14ac:dyDescent="0.2">
      <c r="A66" s="67">
        <v>6</v>
      </c>
      <c r="B66" s="91">
        <v>3</v>
      </c>
      <c r="C66" s="163">
        <f t="shared" si="0"/>
        <v>9</v>
      </c>
      <c r="D66" s="164">
        <f t="shared" si="1"/>
        <v>186</v>
      </c>
      <c r="E66" s="77">
        <f>D66/A66</f>
        <v>31</v>
      </c>
      <c r="F66" s="224">
        <v>7.4999999999999997E-2</v>
      </c>
      <c r="G66" s="189">
        <f t="shared" si="28"/>
        <v>15</v>
      </c>
      <c r="H66" s="73">
        <f t="shared" si="29"/>
        <v>5</v>
      </c>
      <c r="I66" s="74">
        <f t="shared" si="30"/>
        <v>201</v>
      </c>
      <c r="J66" s="166">
        <f t="shared" si="31"/>
        <v>22.333333333333332</v>
      </c>
      <c r="K66" s="167">
        <f t="shared" si="32"/>
        <v>8.6666666666666679</v>
      </c>
      <c r="L66" s="168">
        <f t="shared" si="33"/>
        <v>0.27956989247311836</v>
      </c>
      <c r="M66" s="169">
        <f t="shared" si="34"/>
        <v>78.000000000000014</v>
      </c>
      <c r="O66" s="66"/>
    </row>
    <row r="67" spans="1:15" s="65" customFormat="1" ht="12" x14ac:dyDescent="0.2">
      <c r="A67" s="67">
        <v>7</v>
      </c>
      <c r="B67" s="91">
        <v>3</v>
      </c>
      <c r="C67" s="163">
        <f t="shared" si="0"/>
        <v>10</v>
      </c>
      <c r="D67" s="164">
        <f t="shared" si="1"/>
        <v>186</v>
      </c>
      <c r="E67" s="77">
        <f>D67/A67</f>
        <v>26.571428571428573</v>
      </c>
      <c r="F67" s="224">
        <v>7.4999999999999997E-2</v>
      </c>
      <c r="G67" s="189">
        <f t="shared" si="28"/>
        <v>15</v>
      </c>
      <c r="H67" s="73">
        <f t="shared" si="29"/>
        <v>5</v>
      </c>
      <c r="I67" s="74">
        <f t="shared" si="30"/>
        <v>201</v>
      </c>
      <c r="J67" s="166">
        <f t="shared" si="31"/>
        <v>20.100000000000001</v>
      </c>
      <c r="K67" s="167">
        <f t="shared" si="32"/>
        <v>6.4714285714285715</v>
      </c>
      <c r="L67" s="168">
        <f t="shared" si="33"/>
        <v>0.24354838709677418</v>
      </c>
      <c r="M67" s="169">
        <f t="shared" si="34"/>
        <v>64.714285714285722</v>
      </c>
      <c r="O67" s="66"/>
    </row>
    <row r="68" spans="1:15" s="65" customFormat="1" ht="12" x14ac:dyDescent="0.2">
      <c r="A68" s="67">
        <v>8</v>
      </c>
      <c r="B68" s="91">
        <v>3</v>
      </c>
      <c r="C68" s="163">
        <f t="shared" si="0"/>
        <v>11</v>
      </c>
      <c r="D68" s="164">
        <f t="shared" si="1"/>
        <v>186</v>
      </c>
      <c r="E68" s="77">
        <f t="shared" ref="E68:E70" si="35">D68/A68</f>
        <v>23.25</v>
      </c>
      <c r="F68" s="224">
        <v>7.4999999999999997E-2</v>
      </c>
      <c r="G68" s="189">
        <f t="shared" si="28"/>
        <v>15</v>
      </c>
      <c r="H68" s="73">
        <f t="shared" si="29"/>
        <v>5</v>
      </c>
      <c r="I68" s="74">
        <f t="shared" si="30"/>
        <v>201</v>
      </c>
      <c r="J68" s="166">
        <f t="shared" si="31"/>
        <v>18.272727272727273</v>
      </c>
      <c r="K68" s="167">
        <f t="shared" si="32"/>
        <v>4.9772727272727266</v>
      </c>
      <c r="L68" s="168">
        <f t="shared" si="33"/>
        <v>0.21407624633431077</v>
      </c>
      <c r="M68" s="169">
        <f t="shared" si="34"/>
        <v>54.749999999999993</v>
      </c>
      <c r="O68" s="66"/>
    </row>
    <row r="69" spans="1:15" s="65" customFormat="1" ht="12" x14ac:dyDescent="0.2">
      <c r="A69" s="67">
        <v>9</v>
      </c>
      <c r="B69" s="91">
        <v>3</v>
      </c>
      <c r="C69" s="163">
        <f t="shared" si="0"/>
        <v>12</v>
      </c>
      <c r="D69" s="164">
        <f t="shared" si="1"/>
        <v>186</v>
      </c>
      <c r="E69" s="77">
        <f t="shared" si="35"/>
        <v>20.666666666666668</v>
      </c>
      <c r="F69" s="224">
        <v>7.4999999999999997E-2</v>
      </c>
      <c r="G69" s="189">
        <f t="shared" si="28"/>
        <v>15</v>
      </c>
      <c r="H69" s="73">
        <f t="shared" si="29"/>
        <v>5</v>
      </c>
      <c r="I69" s="74">
        <f t="shared" si="30"/>
        <v>201</v>
      </c>
      <c r="J69" s="166">
        <f t="shared" si="31"/>
        <v>16.75</v>
      </c>
      <c r="K69" s="167">
        <f t="shared" si="32"/>
        <v>3.9166666666666679</v>
      </c>
      <c r="L69" s="168">
        <f t="shared" si="33"/>
        <v>0.18951612903225812</v>
      </c>
      <c r="M69" s="169">
        <f t="shared" si="34"/>
        <v>47.000000000000014</v>
      </c>
      <c r="O69" s="66"/>
    </row>
    <row r="70" spans="1:15" s="65" customFormat="1" ht="12" x14ac:dyDescent="0.2">
      <c r="A70" s="78">
        <v>10</v>
      </c>
      <c r="B70" s="92">
        <v>3</v>
      </c>
      <c r="C70" s="170">
        <f t="shared" si="0"/>
        <v>13</v>
      </c>
      <c r="D70" s="171">
        <f t="shared" si="1"/>
        <v>186</v>
      </c>
      <c r="E70" s="88">
        <f t="shared" si="35"/>
        <v>18.600000000000001</v>
      </c>
      <c r="F70" s="225">
        <v>7.4999999999999997E-2</v>
      </c>
      <c r="G70" s="191">
        <f t="shared" si="28"/>
        <v>15</v>
      </c>
      <c r="H70" s="84">
        <f t="shared" si="29"/>
        <v>5</v>
      </c>
      <c r="I70" s="85">
        <f t="shared" si="30"/>
        <v>201</v>
      </c>
      <c r="J70" s="173">
        <f t="shared" si="31"/>
        <v>15.461538461538462</v>
      </c>
      <c r="K70" s="174">
        <f t="shared" si="32"/>
        <v>3.1384615384615397</v>
      </c>
      <c r="L70" s="175">
        <f t="shared" si="33"/>
        <v>0.16873449131513651</v>
      </c>
      <c r="M70" s="176">
        <f t="shared" si="34"/>
        <v>40.800000000000018</v>
      </c>
      <c r="O70" s="66"/>
    </row>
    <row r="71" spans="1:15" s="65" customFormat="1" ht="12" x14ac:dyDescent="0.2">
      <c r="A71" s="67">
        <v>5</v>
      </c>
      <c r="B71" s="93">
        <v>4</v>
      </c>
      <c r="C71" s="163">
        <f t="shared" si="0"/>
        <v>9</v>
      </c>
      <c r="D71" s="164">
        <f t="shared" si="1"/>
        <v>186</v>
      </c>
      <c r="E71" s="77">
        <f>D71/A71</f>
        <v>37.200000000000003</v>
      </c>
      <c r="F71" s="224">
        <v>7.4999999999999997E-2</v>
      </c>
      <c r="G71" s="189">
        <f t="shared" si="28"/>
        <v>15</v>
      </c>
      <c r="H71" s="73">
        <f t="shared" si="29"/>
        <v>3.75</v>
      </c>
      <c r="I71" s="74">
        <f t="shared" si="30"/>
        <v>201</v>
      </c>
      <c r="J71" s="166">
        <f t="shared" si="31"/>
        <v>22.333333333333332</v>
      </c>
      <c r="K71" s="167">
        <f t="shared" si="32"/>
        <v>14.866666666666671</v>
      </c>
      <c r="L71" s="168">
        <f t="shared" si="33"/>
        <v>0.39964157706093195</v>
      </c>
      <c r="M71" s="169">
        <f t="shared" si="34"/>
        <v>133.80000000000004</v>
      </c>
      <c r="O71" s="66"/>
    </row>
    <row r="72" spans="1:15" s="65" customFormat="1" ht="12" x14ac:dyDescent="0.2">
      <c r="A72" s="67">
        <v>6</v>
      </c>
      <c r="B72" s="93">
        <v>4</v>
      </c>
      <c r="C72" s="163">
        <f t="shared" si="0"/>
        <v>10</v>
      </c>
      <c r="D72" s="164">
        <f t="shared" si="1"/>
        <v>186</v>
      </c>
      <c r="E72" s="77">
        <f>D72/A72</f>
        <v>31</v>
      </c>
      <c r="F72" s="224">
        <v>7.4999999999999997E-2</v>
      </c>
      <c r="G72" s="189">
        <f t="shared" si="28"/>
        <v>15</v>
      </c>
      <c r="H72" s="73">
        <f t="shared" si="29"/>
        <v>3.75</v>
      </c>
      <c r="I72" s="74">
        <f t="shared" si="30"/>
        <v>201</v>
      </c>
      <c r="J72" s="166">
        <f t="shared" si="31"/>
        <v>20.100000000000001</v>
      </c>
      <c r="K72" s="167">
        <f t="shared" si="32"/>
        <v>10.899999999999999</v>
      </c>
      <c r="L72" s="168">
        <f t="shared" si="33"/>
        <v>0.35161290322580641</v>
      </c>
      <c r="M72" s="169">
        <f t="shared" si="34"/>
        <v>108.99999999999999</v>
      </c>
      <c r="O72" s="66"/>
    </row>
    <row r="73" spans="1:15" s="65" customFormat="1" ht="12" x14ac:dyDescent="0.2">
      <c r="A73" s="67">
        <v>7</v>
      </c>
      <c r="B73" s="93">
        <v>4</v>
      </c>
      <c r="C73" s="163">
        <f t="shared" si="0"/>
        <v>11</v>
      </c>
      <c r="D73" s="164">
        <f t="shared" si="1"/>
        <v>186</v>
      </c>
      <c r="E73" s="77">
        <f>D73/A73</f>
        <v>26.571428571428573</v>
      </c>
      <c r="F73" s="224">
        <v>7.4999999999999997E-2</v>
      </c>
      <c r="G73" s="189">
        <f t="shared" si="28"/>
        <v>15</v>
      </c>
      <c r="H73" s="73">
        <f t="shared" si="29"/>
        <v>3.75</v>
      </c>
      <c r="I73" s="74">
        <f t="shared" si="30"/>
        <v>201</v>
      </c>
      <c r="J73" s="166">
        <f t="shared" si="31"/>
        <v>18.272727272727273</v>
      </c>
      <c r="K73" s="167">
        <f t="shared" si="32"/>
        <v>8.2987012987012996</v>
      </c>
      <c r="L73" s="168">
        <f t="shared" si="33"/>
        <v>0.31231671554252205</v>
      </c>
      <c r="M73" s="169">
        <f t="shared" si="34"/>
        <v>91.285714285714292</v>
      </c>
      <c r="O73" s="66"/>
    </row>
    <row r="74" spans="1:15" s="65" customFormat="1" ht="12" x14ac:dyDescent="0.2">
      <c r="A74" s="67">
        <v>8</v>
      </c>
      <c r="B74" s="93">
        <v>4</v>
      </c>
      <c r="C74" s="163">
        <f t="shared" si="0"/>
        <v>12</v>
      </c>
      <c r="D74" s="164">
        <f t="shared" si="1"/>
        <v>186</v>
      </c>
      <c r="E74" s="77">
        <f t="shared" ref="E74:E76" si="36">D74/A74</f>
        <v>23.25</v>
      </c>
      <c r="F74" s="224">
        <v>7.4999999999999997E-2</v>
      </c>
      <c r="G74" s="189">
        <f t="shared" si="28"/>
        <v>15</v>
      </c>
      <c r="H74" s="73">
        <f t="shared" si="29"/>
        <v>3.75</v>
      </c>
      <c r="I74" s="74">
        <f t="shared" si="30"/>
        <v>201</v>
      </c>
      <c r="J74" s="166">
        <f t="shared" si="31"/>
        <v>16.75</v>
      </c>
      <c r="K74" s="167">
        <f t="shared" si="32"/>
        <v>6.5</v>
      </c>
      <c r="L74" s="168">
        <f t="shared" si="33"/>
        <v>0.27956989247311825</v>
      </c>
      <c r="M74" s="169">
        <f t="shared" si="34"/>
        <v>78</v>
      </c>
      <c r="O74" s="66"/>
    </row>
    <row r="75" spans="1:15" s="65" customFormat="1" ht="12" x14ac:dyDescent="0.2">
      <c r="A75" s="67">
        <v>9</v>
      </c>
      <c r="B75" s="93">
        <v>4</v>
      </c>
      <c r="C75" s="163">
        <f t="shared" si="0"/>
        <v>13</v>
      </c>
      <c r="D75" s="164">
        <f t="shared" si="1"/>
        <v>186</v>
      </c>
      <c r="E75" s="77">
        <f t="shared" si="36"/>
        <v>20.666666666666668</v>
      </c>
      <c r="F75" s="224">
        <v>7.4999999999999997E-2</v>
      </c>
      <c r="G75" s="189">
        <f t="shared" si="28"/>
        <v>15</v>
      </c>
      <c r="H75" s="73">
        <f t="shared" si="29"/>
        <v>3.75</v>
      </c>
      <c r="I75" s="74">
        <f t="shared" si="30"/>
        <v>201</v>
      </c>
      <c r="J75" s="166">
        <f t="shared" si="31"/>
        <v>15.461538461538462</v>
      </c>
      <c r="K75" s="167">
        <f t="shared" si="32"/>
        <v>5.2051282051282062</v>
      </c>
      <c r="L75" s="168">
        <f t="shared" si="33"/>
        <v>0.25186104218362282</v>
      </c>
      <c r="M75" s="169">
        <f t="shared" si="34"/>
        <v>67.666666666666686</v>
      </c>
      <c r="O75" s="66"/>
    </row>
    <row r="76" spans="1:15" s="65" customFormat="1" ht="12" x14ac:dyDescent="0.2">
      <c r="A76" s="78">
        <v>10</v>
      </c>
      <c r="B76" s="94">
        <v>4</v>
      </c>
      <c r="C76" s="170">
        <f t="shared" si="0"/>
        <v>14</v>
      </c>
      <c r="D76" s="171">
        <f t="shared" si="1"/>
        <v>186</v>
      </c>
      <c r="E76" s="88">
        <f t="shared" si="36"/>
        <v>18.600000000000001</v>
      </c>
      <c r="F76" s="225">
        <v>7.4999999999999997E-2</v>
      </c>
      <c r="G76" s="191">
        <f t="shared" si="28"/>
        <v>15</v>
      </c>
      <c r="H76" s="84">
        <f t="shared" si="29"/>
        <v>3.75</v>
      </c>
      <c r="I76" s="85">
        <f t="shared" si="30"/>
        <v>201</v>
      </c>
      <c r="J76" s="173">
        <f t="shared" si="31"/>
        <v>14.357142857142858</v>
      </c>
      <c r="K76" s="174">
        <f t="shared" si="32"/>
        <v>4.2428571428571438</v>
      </c>
      <c r="L76" s="175">
        <f t="shared" si="33"/>
        <v>0.22811059907834108</v>
      </c>
      <c r="M76" s="176">
        <f t="shared" si="34"/>
        <v>59.400000000000013</v>
      </c>
      <c r="O76" s="66"/>
    </row>
    <row r="77" spans="1:15" s="65" customFormat="1" ht="12" x14ac:dyDescent="0.2">
      <c r="A77" s="67">
        <v>5</v>
      </c>
      <c r="B77" s="95">
        <v>5</v>
      </c>
      <c r="C77" s="163">
        <f t="shared" si="0"/>
        <v>10</v>
      </c>
      <c r="D77" s="164">
        <f t="shared" si="1"/>
        <v>186</v>
      </c>
      <c r="E77" s="77">
        <f>D77/A77</f>
        <v>37.200000000000003</v>
      </c>
      <c r="F77" s="224">
        <v>7.4999999999999997E-2</v>
      </c>
      <c r="G77" s="189">
        <f t="shared" si="28"/>
        <v>15</v>
      </c>
      <c r="H77" s="73">
        <f t="shared" si="29"/>
        <v>3</v>
      </c>
      <c r="I77" s="74">
        <f t="shared" si="30"/>
        <v>201</v>
      </c>
      <c r="J77" s="166">
        <f t="shared" si="31"/>
        <v>20.100000000000001</v>
      </c>
      <c r="K77" s="167">
        <f t="shared" si="32"/>
        <v>17.100000000000001</v>
      </c>
      <c r="L77" s="168">
        <f t="shared" si="33"/>
        <v>0.45967741935483875</v>
      </c>
      <c r="M77" s="169">
        <f t="shared" si="34"/>
        <v>171</v>
      </c>
      <c r="O77" s="66"/>
    </row>
    <row r="78" spans="1:15" s="65" customFormat="1" ht="12" x14ac:dyDescent="0.2">
      <c r="A78" s="67">
        <v>6</v>
      </c>
      <c r="B78" s="95">
        <v>5</v>
      </c>
      <c r="C78" s="163">
        <f t="shared" si="0"/>
        <v>11</v>
      </c>
      <c r="D78" s="164">
        <f t="shared" si="1"/>
        <v>186</v>
      </c>
      <c r="E78" s="77">
        <f>D78/A78</f>
        <v>31</v>
      </c>
      <c r="F78" s="224">
        <v>7.4999999999999997E-2</v>
      </c>
      <c r="G78" s="189">
        <f t="shared" si="28"/>
        <v>15</v>
      </c>
      <c r="H78" s="73">
        <f t="shared" si="29"/>
        <v>3</v>
      </c>
      <c r="I78" s="74">
        <f t="shared" si="30"/>
        <v>201</v>
      </c>
      <c r="J78" s="166">
        <f t="shared" si="31"/>
        <v>18.272727272727273</v>
      </c>
      <c r="K78" s="167">
        <f t="shared" si="32"/>
        <v>12.727272727272727</v>
      </c>
      <c r="L78" s="168">
        <f t="shared" si="33"/>
        <v>0.41055718475073311</v>
      </c>
      <c r="M78" s="169">
        <f t="shared" si="34"/>
        <v>140</v>
      </c>
      <c r="O78" s="66"/>
    </row>
    <row r="79" spans="1:15" s="65" customFormat="1" ht="12" x14ac:dyDescent="0.2">
      <c r="A79" s="67">
        <v>7</v>
      </c>
      <c r="B79" s="95">
        <v>5</v>
      </c>
      <c r="C79" s="163">
        <f t="shared" si="0"/>
        <v>12</v>
      </c>
      <c r="D79" s="164">
        <f t="shared" si="1"/>
        <v>186</v>
      </c>
      <c r="E79" s="77">
        <f>D79/A79</f>
        <v>26.571428571428573</v>
      </c>
      <c r="F79" s="224">
        <v>7.4999999999999997E-2</v>
      </c>
      <c r="G79" s="189">
        <f t="shared" si="28"/>
        <v>15</v>
      </c>
      <c r="H79" s="73">
        <f t="shared" si="29"/>
        <v>3</v>
      </c>
      <c r="I79" s="74">
        <f t="shared" si="30"/>
        <v>201</v>
      </c>
      <c r="J79" s="166">
        <f t="shared" si="31"/>
        <v>16.75</v>
      </c>
      <c r="K79" s="167">
        <f t="shared" si="32"/>
        <v>9.821428571428573</v>
      </c>
      <c r="L79" s="168">
        <f t="shared" si="33"/>
        <v>0.3696236559139785</v>
      </c>
      <c r="M79" s="169">
        <f t="shared" si="34"/>
        <v>117.85714285714288</v>
      </c>
      <c r="O79" s="66"/>
    </row>
    <row r="80" spans="1:15" s="65" customFormat="1" ht="12" x14ac:dyDescent="0.2">
      <c r="A80" s="67">
        <v>8</v>
      </c>
      <c r="B80" s="95">
        <v>5</v>
      </c>
      <c r="C80" s="163">
        <f t="shared" si="0"/>
        <v>13</v>
      </c>
      <c r="D80" s="164">
        <f t="shared" si="1"/>
        <v>186</v>
      </c>
      <c r="E80" s="77">
        <f t="shared" ref="E80:E82" si="37">D80/A80</f>
        <v>23.25</v>
      </c>
      <c r="F80" s="224">
        <v>7.4999999999999997E-2</v>
      </c>
      <c r="G80" s="189">
        <f t="shared" si="28"/>
        <v>15</v>
      </c>
      <c r="H80" s="73">
        <f t="shared" si="29"/>
        <v>3</v>
      </c>
      <c r="I80" s="74">
        <f t="shared" si="30"/>
        <v>201</v>
      </c>
      <c r="J80" s="166">
        <f t="shared" si="31"/>
        <v>15.461538461538462</v>
      </c>
      <c r="K80" s="167">
        <f t="shared" si="32"/>
        <v>7.7884615384615383</v>
      </c>
      <c r="L80" s="168">
        <f t="shared" si="33"/>
        <v>0.33498759305210912</v>
      </c>
      <c r="M80" s="169">
        <f t="shared" si="34"/>
        <v>101.25</v>
      </c>
      <c r="O80" s="66"/>
    </row>
    <row r="81" spans="1:15" s="65" customFormat="1" ht="12" x14ac:dyDescent="0.2">
      <c r="A81" s="67">
        <v>9</v>
      </c>
      <c r="B81" s="95">
        <v>5</v>
      </c>
      <c r="C81" s="163">
        <f t="shared" si="0"/>
        <v>14</v>
      </c>
      <c r="D81" s="164">
        <f t="shared" si="1"/>
        <v>186</v>
      </c>
      <c r="E81" s="77">
        <f t="shared" si="37"/>
        <v>20.666666666666668</v>
      </c>
      <c r="F81" s="224">
        <v>7.4999999999999997E-2</v>
      </c>
      <c r="G81" s="189">
        <f t="shared" si="28"/>
        <v>15</v>
      </c>
      <c r="H81" s="73">
        <f t="shared" si="29"/>
        <v>3</v>
      </c>
      <c r="I81" s="74">
        <f t="shared" si="30"/>
        <v>201</v>
      </c>
      <c r="J81" s="166">
        <f t="shared" si="31"/>
        <v>14.357142857142858</v>
      </c>
      <c r="K81" s="167">
        <f t="shared" si="32"/>
        <v>6.3095238095238102</v>
      </c>
      <c r="L81" s="168">
        <f t="shared" si="33"/>
        <v>0.3052995391705069</v>
      </c>
      <c r="M81" s="169">
        <f t="shared" si="34"/>
        <v>88.333333333333343</v>
      </c>
      <c r="O81" s="66"/>
    </row>
    <row r="82" spans="1:15" s="65" customFormat="1" ht="12.75" thickBot="1" x14ac:dyDescent="0.25">
      <c r="A82" s="192">
        <v>10</v>
      </c>
      <c r="B82" s="114">
        <v>5</v>
      </c>
      <c r="C82" s="180">
        <f t="shared" si="0"/>
        <v>15</v>
      </c>
      <c r="D82" s="181">
        <f t="shared" si="1"/>
        <v>186</v>
      </c>
      <c r="E82" s="123">
        <f t="shared" si="37"/>
        <v>18.600000000000001</v>
      </c>
      <c r="F82" s="226">
        <v>7.4999999999999997E-2</v>
      </c>
      <c r="G82" s="194">
        <f t="shared" si="28"/>
        <v>15</v>
      </c>
      <c r="H82" s="119">
        <f t="shared" si="29"/>
        <v>3</v>
      </c>
      <c r="I82" s="120">
        <f t="shared" si="30"/>
        <v>201</v>
      </c>
      <c r="J82" s="184">
        <f t="shared" si="31"/>
        <v>13.4</v>
      </c>
      <c r="K82" s="185">
        <f t="shared" si="32"/>
        <v>5.2000000000000011</v>
      </c>
      <c r="L82" s="186">
        <f t="shared" si="33"/>
        <v>0.27956989247311836</v>
      </c>
      <c r="M82" s="187">
        <f t="shared" si="34"/>
        <v>78.000000000000014</v>
      </c>
      <c r="O82" s="66"/>
    </row>
    <row r="83" spans="1:15" s="65" customFormat="1" ht="12" x14ac:dyDescent="0.2">
      <c r="A83" s="67">
        <v>5</v>
      </c>
      <c r="B83" s="68">
        <v>1</v>
      </c>
      <c r="C83" s="163">
        <f t="shared" ref="C83:C142" si="38">A83+B83</f>
        <v>6</v>
      </c>
      <c r="D83" s="164">
        <f t="shared" si="1"/>
        <v>186</v>
      </c>
      <c r="E83" s="77">
        <f t="shared" si="26"/>
        <v>37.200000000000003</v>
      </c>
      <c r="F83" s="188">
        <v>0.1</v>
      </c>
      <c r="G83" s="189">
        <f t="shared" si="17"/>
        <v>20</v>
      </c>
      <c r="H83" s="73">
        <f>G83/B83</f>
        <v>20</v>
      </c>
      <c r="I83" s="74">
        <f t="shared" si="19"/>
        <v>206</v>
      </c>
      <c r="J83" s="166">
        <f t="shared" si="20"/>
        <v>34.333333333333336</v>
      </c>
      <c r="K83" s="167">
        <f t="shared" si="21"/>
        <v>2.8666666666666671</v>
      </c>
      <c r="L83" s="168">
        <f t="shared" si="22"/>
        <v>7.7060931899641583E-2</v>
      </c>
      <c r="M83" s="169">
        <f t="shared" si="23"/>
        <v>17.200000000000003</v>
      </c>
      <c r="O83" s="66"/>
    </row>
    <row r="84" spans="1:15" s="65" customFormat="1" ht="12" x14ac:dyDescent="0.2">
      <c r="A84" s="67">
        <v>6</v>
      </c>
      <c r="B84" s="68">
        <v>1</v>
      </c>
      <c r="C84" s="163">
        <f t="shared" si="38"/>
        <v>7</v>
      </c>
      <c r="D84" s="164">
        <f t="shared" si="1"/>
        <v>186</v>
      </c>
      <c r="E84" s="77">
        <f t="shared" si="26"/>
        <v>31</v>
      </c>
      <c r="F84" s="188">
        <v>0.1</v>
      </c>
      <c r="G84" s="189">
        <f t="shared" si="17"/>
        <v>20</v>
      </c>
      <c r="H84" s="73">
        <f t="shared" si="18"/>
        <v>20</v>
      </c>
      <c r="I84" s="74">
        <f t="shared" si="19"/>
        <v>206</v>
      </c>
      <c r="J84" s="166">
        <f t="shared" si="20"/>
        <v>29.428571428571427</v>
      </c>
      <c r="K84" s="167">
        <f t="shared" si="21"/>
        <v>1.571428571428573</v>
      </c>
      <c r="L84" s="168">
        <f t="shared" si="22"/>
        <v>5.0691244239631339E-2</v>
      </c>
      <c r="M84" s="169">
        <f t="shared" si="23"/>
        <v>11.000000000000011</v>
      </c>
      <c r="O84" s="66"/>
    </row>
    <row r="85" spans="1:15" s="65" customFormat="1" ht="12" x14ac:dyDescent="0.2">
      <c r="A85" s="67">
        <v>7</v>
      </c>
      <c r="B85" s="68">
        <v>1</v>
      </c>
      <c r="C85" s="163">
        <f t="shared" si="38"/>
        <v>8</v>
      </c>
      <c r="D85" s="164">
        <f t="shared" si="1"/>
        <v>186</v>
      </c>
      <c r="E85" s="77">
        <f t="shared" si="26"/>
        <v>26.571428571428573</v>
      </c>
      <c r="F85" s="188">
        <v>0.1</v>
      </c>
      <c r="G85" s="189">
        <f t="shared" si="17"/>
        <v>20</v>
      </c>
      <c r="H85" s="73">
        <f t="shared" si="18"/>
        <v>20</v>
      </c>
      <c r="I85" s="74">
        <f t="shared" si="19"/>
        <v>206</v>
      </c>
      <c r="J85" s="166">
        <f t="shared" si="20"/>
        <v>25.75</v>
      </c>
      <c r="K85" s="167">
        <f t="shared" si="21"/>
        <v>0.82142857142857295</v>
      </c>
      <c r="L85" s="168">
        <f t="shared" si="22"/>
        <v>3.0913978494623739E-2</v>
      </c>
      <c r="M85" s="169">
        <f t="shared" si="23"/>
        <v>6.5714285714285836</v>
      </c>
      <c r="O85" s="66"/>
    </row>
    <row r="86" spans="1:15" s="65" customFormat="1" ht="12" x14ac:dyDescent="0.2">
      <c r="A86" s="67">
        <v>8</v>
      </c>
      <c r="B86" s="68">
        <v>1</v>
      </c>
      <c r="C86" s="163">
        <f t="shared" si="38"/>
        <v>9</v>
      </c>
      <c r="D86" s="164">
        <f t="shared" si="1"/>
        <v>186</v>
      </c>
      <c r="E86" s="77">
        <f t="shared" si="26"/>
        <v>23.25</v>
      </c>
      <c r="F86" s="188">
        <v>0.1</v>
      </c>
      <c r="G86" s="189">
        <f t="shared" si="17"/>
        <v>20</v>
      </c>
      <c r="H86" s="73">
        <f t="shared" si="18"/>
        <v>20</v>
      </c>
      <c r="I86" s="74">
        <f t="shared" si="19"/>
        <v>206</v>
      </c>
      <c r="J86" s="166">
        <f t="shared" si="20"/>
        <v>22.888888888888889</v>
      </c>
      <c r="K86" s="167">
        <f t="shared" si="21"/>
        <v>0.36111111111111072</v>
      </c>
      <c r="L86" s="168">
        <f t="shared" si="22"/>
        <v>1.5531660692950977E-2</v>
      </c>
      <c r="M86" s="169">
        <f t="shared" si="23"/>
        <v>3.2499999999999964</v>
      </c>
      <c r="O86" s="66"/>
    </row>
    <row r="87" spans="1:15" s="65" customFormat="1" ht="12" x14ac:dyDescent="0.2">
      <c r="A87" s="67">
        <v>9</v>
      </c>
      <c r="B87" s="68">
        <v>1</v>
      </c>
      <c r="C87" s="163">
        <f t="shared" si="38"/>
        <v>10</v>
      </c>
      <c r="D87" s="164">
        <f t="shared" si="1"/>
        <v>186</v>
      </c>
      <c r="E87" s="77">
        <f t="shared" si="26"/>
        <v>20.666666666666668</v>
      </c>
      <c r="F87" s="188">
        <v>0.1</v>
      </c>
      <c r="G87" s="189">
        <f t="shared" si="17"/>
        <v>20</v>
      </c>
      <c r="H87" s="73">
        <f t="shared" si="18"/>
        <v>20</v>
      </c>
      <c r="I87" s="74">
        <f t="shared" si="19"/>
        <v>206</v>
      </c>
      <c r="J87" s="166">
        <f t="shared" si="20"/>
        <v>20.6</v>
      </c>
      <c r="K87" s="167">
        <f t="shared" si="21"/>
        <v>6.666666666666643E-2</v>
      </c>
      <c r="L87" s="168">
        <f t="shared" si="22"/>
        <v>3.225806451612856E-3</v>
      </c>
      <c r="M87" s="169">
        <f t="shared" si="23"/>
        <v>0.6666666666666643</v>
      </c>
      <c r="O87" s="66"/>
    </row>
    <row r="88" spans="1:15" s="65" customFormat="1" ht="12" x14ac:dyDescent="0.2">
      <c r="A88" s="78">
        <v>10</v>
      </c>
      <c r="B88" s="79">
        <v>1</v>
      </c>
      <c r="C88" s="170">
        <f t="shared" si="38"/>
        <v>11</v>
      </c>
      <c r="D88" s="171">
        <f t="shared" si="1"/>
        <v>186</v>
      </c>
      <c r="E88" s="88">
        <f t="shared" si="26"/>
        <v>18.600000000000001</v>
      </c>
      <c r="F88" s="190">
        <v>0.1</v>
      </c>
      <c r="G88" s="191">
        <f t="shared" si="17"/>
        <v>20</v>
      </c>
      <c r="H88" s="84">
        <f t="shared" si="18"/>
        <v>20</v>
      </c>
      <c r="I88" s="85">
        <f t="shared" si="19"/>
        <v>206</v>
      </c>
      <c r="J88" s="173">
        <f t="shared" si="20"/>
        <v>18.727272727272727</v>
      </c>
      <c r="K88" s="174">
        <f t="shared" si="21"/>
        <v>-0.12727272727272521</v>
      </c>
      <c r="L88" s="175">
        <f t="shared" si="22"/>
        <v>-6.8426197458455462E-3</v>
      </c>
      <c r="M88" s="176">
        <f t="shared" si="23"/>
        <v>-1.3999999999999773</v>
      </c>
      <c r="O88" s="66"/>
    </row>
    <row r="89" spans="1:15" s="65" customFormat="1" ht="12" x14ac:dyDescent="0.2">
      <c r="A89" s="67">
        <v>5</v>
      </c>
      <c r="B89" s="89">
        <v>2</v>
      </c>
      <c r="C89" s="163">
        <f t="shared" si="38"/>
        <v>7</v>
      </c>
      <c r="D89" s="164">
        <f t="shared" si="1"/>
        <v>186</v>
      </c>
      <c r="E89" s="77">
        <f t="shared" si="26"/>
        <v>37.200000000000003</v>
      </c>
      <c r="F89" s="188">
        <v>0.1</v>
      </c>
      <c r="G89" s="189">
        <f t="shared" si="17"/>
        <v>20</v>
      </c>
      <c r="H89" s="73">
        <f t="shared" si="18"/>
        <v>10</v>
      </c>
      <c r="I89" s="74">
        <f t="shared" si="19"/>
        <v>206</v>
      </c>
      <c r="J89" s="166">
        <f t="shared" si="20"/>
        <v>29.428571428571427</v>
      </c>
      <c r="K89" s="167">
        <f t="shared" si="21"/>
        <v>7.7714285714285758</v>
      </c>
      <c r="L89" s="168">
        <f t="shared" si="22"/>
        <v>0.20890937019969291</v>
      </c>
      <c r="M89" s="169">
        <f t="shared" si="23"/>
        <v>54.400000000000034</v>
      </c>
      <c r="O89" s="66"/>
    </row>
    <row r="90" spans="1:15" s="65" customFormat="1" ht="12" x14ac:dyDescent="0.2">
      <c r="A90" s="67">
        <v>6</v>
      </c>
      <c r="B90" s="89">
        <v>2</v>
      </c>
      <c r="C90" s="163">
        <f t="shared" si="38"/>
        <v>8</v>
      </c>
      <c r="D90" s="164">
        <f t="shared" si="1"/>
        <v>186</v>
      </c>
      <c r="E90" s="77">
        <f t="shared" si="26"/>
        <v>31</v>
      </c>
      <c r="F90" s="188">
        <v>0.1</v>
      </c>
      <c r="G90" s="189">
        <f t="shared" si="17"/>
        <v>20</v>
      </c>
      <c r="H90" s="73">
        <f t="shared" si="18"/>
        <v>10</v>
      </c>
      <c r="I90" s="74">
        <f t="shared" si="19"/>
        <v>206</v>
      </c>
      <c r="J90" s="166">
        <f t="shared" si="20"/>
        <v>25.75</v>
      </c>
      <c r="K90" s="167">
        <f t="shared" si="21"/>
        <v>5.25</v>
      </c>
      <c r="L90" s="168">
        <f t="shared" si="22"/>
        <v>0.16935483870967738</v>
      </c>
      <c r="M90" s="169">
        <f t="shared" si="23"/>
        <v>42</v>
      </c>
      <c r="O90" s="66"/>
    </row>
    <row r="91" spans="1:15" s="65" customFormat="1" ht="12" x14ac:dyDescent="0.2">
      <c r="A91" s="67">
        <v>7</v>
      </c>
      <c r="B91" s="89">
        <v>2</v>
      </c>
      <c r="C91" s="163">
        <f t="shared" si="38"/>
        <v>9</v>
      </c>
      <c r="D91" s="164">
        <f t="shared" si="1"/>
        <v>186</v>
      </c>
      <c r="E91" s="77">
        <f t="shared" si="26"/>
        <v>26.571428571428573</v>
      </c>
      <c r="F91" s="188">
        <v>0.1</v>
      </c>
      <c r="G91" s="189">
        <f t="shared" si="17"/>
        <v>20</v>
      </c>
      <c r="H91" s="73">
        <f t="shared" si="18"/>
        <v>10</v>
      </c>
      <c r="I91" s="74">
        <f t="shared" si="19"/>
        <v>206</v>
      </c>
      <c r="J91" s="166">
        <f t="shared" si="20"/>
        <v>22.888888888888889</v>
      </c>
      <c r="K91" s="167">
        <f t="shared" si="21"/>
        <v>3.6825396825396837</v>
      </c>
      <c r="L91" s="168">
        <f t="shared" si="22"/>
        <v>0.13859020310633219</v>
      </c>
      <c r="M91" s="169">
        <f t="shared" si="23"/>
        <v>33.142857142857153</v>
      </c>
      <c r="O91" s="66"/>
    </row>
    <row r="92" spans="1:15" s="65" customFormat="1" ht="12" x14ac:dyDescent="0.2">
      <c r="A92" s="67">
        <v>8</v>
      </c>
      <c r="B92" s="89">
        <v>2</v>
      </c>
      <c r="C92" s="163">
        <f t="shared" si="38"/>
        <v>10</v>
      </c>
      <c r="D92" s="164">
        <f t="shared" si="1"/>
        <v>186</v>
      </c>
      <c r="E92" s="77">
        <f t="shared" si="26"/>
        <v>23.25</v>
      </c>
      <c r="F92" s="188">
        <v>0.1</v>
      </c>
      <c r="G92" s="189">
        <f t="shared" si="17"/>
        <v>20</v>
      </c>
      <c r="H92" s="73">
        <f t="shared" si="18"/>
        <v>10</v>
      </c>
      <c r="I92" s="74">
        <f t="shared" si="19"/>
        <v>206</v>
      </c>
      <c r="J92" s="166">
        <f t="shared" si="20"/>
        <v>20.6</v>
      </c>
      <c r="K92" s="167">
        <f t="shared" si="21"/>
        <v>2.6499999999999986</v>
      </c>
      <c r="L92" s="168">
        <f t="shared" si="22"/>
        <v>0.11397849462365583</v>
      </c>
      <c r="M92" s="169">
        <f t="shared" si="23"/>
        <v>26.499999999999986</v>
      </c>
      <c r="O92" s="66"/>
    </row>
    <row r="93" spans="1:15" s="65" customFormat="1" ht="12" x14ac:dyDescent="0.2">
      <c r="A93" s="67">
        <v>9</v>
      </c>
      <c r="B93" s="89">
        <v>2</v>
      </c>
      <c r="C93" s="163">
        <f t="shared" si="38"/>
        <v>11</v>
      </c>
      <c r="D93" s="164">
        <f t="shared" si="1"/>
        <v>186</v>
      </c>
      <c r="E93" s="77">
        <f t="shared" si="26"/>
        <v>20.666666666666668</v>
      </c>
      <c r="F93" s="188">
        <v>0.1</v>
      </c>
      <c r="G93" s="189">
        <f t="shared" si="17"/>
        <v>20</v>
      </c>
      <c r="H93" s="73">
        <f t="shared" si="18"/>
        <v>10</v>
      </c>
      <c r="I93" s="74">
        <f t="shared" si="19"/>
        <v>206</v>
      </c>
      <c r="J93" s="166">
        <f t="shared" si="20"/>
        <v>18.727272727272727</v>
      </c>
      <c r="K93" s="167">
        <f t="shared" si="21"/>
        <v>1.9393939393939412</v>
      </c>
      <c r="L93" s="168">
        <f t="shared" si="22"/>
        <v>9.3841642228739031E-2</v>
      </c>
      <c r="M93" s="169">
        <f t="shared" si="23"/>
        <v>21.333333333333353</v>
      </c>
      <c r="O93" s="66"/>
    </row>
    <row r="94" spans="1:15" s="65" customFormat="1" ht="12" x14ac:dyDescent="0.2">
      <c r="A94" s="78">
        <v>10</v>
      </c>
      <c r="B94" s="90">
        <v>2</v>
      </c>
      <c r="C94" s="170">
        <f t="shared" si="38"/>
        <v>12</v>
      </c>
      <c r="D94" s="171">
        <f t="shared" si="1"/>
        <v>186</v>
      </c>
      <c r="E94" s="88">
        <f t="shared" si="26"/>
        <v>18.600000000000001</v>
      </c>
      <c r="F94" s="190">
        <v>0.1</v>
      </c>
      <c r="G94" s="191">
        <f t="shared" si="17"/>
        <v>20</v>
      </c>
      <c r="H94" s="84">
        <f t="shared" si="18"/>
        <v>10</v>
      </c>
      <c r="I94" s="85">
        <f t="shared" si="19"/>
        <v>206</v>
      </c>
      <c r="J94" s="173">
        <f t="shared" si="20"/>
        <v>17.166666666666668</v>
      </c>
      <c r="K94" s="174">
        <f t="shared" si="21"/>
        <v>1.4333333333333336</v>
      </c>
      <c r="L94" s="175">
        <f t="shared" si="22"/>
        <v>7.7060931899641583E-2</v>
      </c>
      <c r="M94" s="176">
        <f t="shared" si="23"/>
        <v>17.200000000000003</v>
      </c>
      <c r="O94" s="66"/>
    </row>
    <row r="95" spans="1:15" s="65" customFormat="1" ht="12" x14ac:dyDescent="0.2">
      <c r="A95" s="67">
        <v>5</v>
      </c>
      <c r="B95" s="91">
        <v>3</v>
      </c>
      <c r="C95" s="163">
        <f t="shared" si="38"/>
        <v>8</v>
      </c>
      <c r="D95" s="164">
        <f t="shared" si="1"/>
        <v>186</v>
      </c>
      <c r="E95" s="77">
        <f>D95/A95</f>
        <v>37.200000000000003</v>
      </c>
      <c r="F95" s="188">
        <v>0.1</v>
      </c>
      <c r="G95" s="189">
        <f t="shared" ref="G95:G154" si="39">F95*$D$8</f>
        <v>20</v>
      </c>
      <c r="H95" s="73">
        <f t="shared" ref="H95:H154" si="40">G95/B95</f>
        <v>6.666666666666667</v>
      </c>
      <c r="I95" s="74">
        <f t="shared" ref="I95:I154" si="41">D95+G95</f>
        <v>206</v>
      </c>
      <c r="J95" s="166">
        <f t="shared" ref="J95:J154" si="42">I95/C95</f>
        <v>25.75</v>
      </c>
      <c r="K95" s="167">
        <f t="shared" ref="K95:K154" si="43">E95-J95</f>
        <v>11.450000000000003</v>
      </c>
      <c r="L95" s="168">
        <f t="shared" ref="L95:L154" si="44">1-(J95/E95)</f>
        <v>0.30779569892473124</v>
      </c>
      <c r="M95" s="169">
        <f t="shared" ref="M95:M154" si="45">K95*C95</f>
        <v>91.600000000000023</v>
      </c>
      <c r="O95" s="66"/>
    </row>
    <row r="96" spans="1:15" s="65" customFormat="1" ht="12" x14ac:dyDescent="0.2">
      <c r="A96" s="67">
        <v>6</v>
      </c>
      <c r="B96" s="91">
        <v>3</v>
      </c>
      <c r="C96" s="163">
        <f t="shared" si="38"/>
        <v>9</v>
      </c>
      <c r="D96" s="164">
        <f t="shared" si="1"/>
        <v>186</v>
      </c>
      <c r="E96" s="77">
        <f>D96/A96</f>
        <v>31</v>
      </c>
      <c r="F96" s="188">
        <v>0.1</v>
      </c>
      <c r="G96" s="189">
        <f t="shared" si="39"/>
        <v>20</v>
      </c>
      <c r="H96" s="73">
        <f t="shared" si="40"/>
        <v>6.666666666666667</v>
      </c>
      <c r="I96" s="74">
        <f t="shared" si="41"/>
        <v>206</v>
      </c>
      <c r="J96" s="166">
        <f t="shared" si="42"/>
        <v>22.888888888888889</v>
      </c>
      <c r="K96" s="167">
        <f t="shared" si="43"/>
        <v>8.1111111111111107</v>
      </c>
      <c r="L96" s="168">
        <f t="shared" si="44"/>
        <v>0.26164874551971329</v>
      </c>
      <c r="M96" s="169">
        <f t="shared" si="45"/>
        <v>73</v>
      </c>
      <c r="O96" s="66"/>
    </row>
    <row r="97" spans="1:15" s="65" customFormat="1" ht="12" x14ac:dyDescent="0.2">
      <c r="A97" s="67">
        <v>7</v>
      </c>
      <c r="B97" s="91">
        <v>3</v>
      </c>
      <c r="C97" s="163">
        <f t="shared" si="38"/>
        <v>10</v>
      </c>
      <c r="D97" s="164">
        <f t="shared" si="1"/>
        <v>186</v>
      </c>
      <c r="E97" s="77">
        <f>D97/A97</f>
        <v>26.571428571428573</v>
      </c>
      <c r="F97" s="188">
        <v>0.1</v>
      </c>
      <c r="G97" s="189">
        <f t="shared" si="39"/>
        <v>20</v>
      </c>
      <c r="H97" s="73">
        <f t="shared" si="40"/>
        <v>6.666666666666667</v>
      </c>
      <c r="I97" s="74">
        <f t="shared" si="41"/>
        <v>206</v>
      </c>
      <c r="J97" s="166">
        <f t="shared" si="42"/>
        <v>20.6</v>
      </c>
      <c r="K97" s="167">
        <f t="shared" si="43"/>
        <v>5.9714285714285715</v>
      </c>
      <c r="L97" s="168">
        <f t="shared" si="44"/>
        <v>0.22473118279569892</v>
      </c>
      <c r="M97" s="169">
        <f t="shared" si="45"/>
        <v>59.714285714285715</v>
      </c>
      <c r="O97" s="66"/>
    </row>
    <row r="98" spans="1:15" s="65" customFormat="1" ht="12" x14ac:dyDescent="0.2">
      <c r="A98" s="67">
        <v>8</v>
      </c>
      <c r="B98" s="91">
        <v>3</v>
      </c>
      <c r="C98" s="163">
        <f t="shared" si="38"/>
        <v>11</v>
      </c>
      <c r="D98" s="164">
        <f t="shared" si="1"/>
        <v>186</v>
      </c>
      <c r="E98" s="77">
        <f t="shared" ref="E98:E100" si="46">D98/A98</f>
        <v>23.25</v>
      </c>
      <c r="F98" s="188">
        <v>0.1</v>
      </c>
      <c r="G98" s="189">
        <f t="shared" si="39"/>
        <v>20</v>
      </c>
      <c r="H98" s="73">
        <f t="shared" si="40"/>
        <v>6.666666666666667</v>
      </c>
      <c r="I98" s="74">
        <f t="shared" si="41"/>
        <v>206</v>
      </c>
      <c r="J98" s="166">
        <f t="shared" si="42"/>
        <v>18.727272727272727</v>
      </c>
      <c r="K98" s="167">
        <f t="shared" si="43"/>
        <v>4.5227272727272734</v>
      </c>
      <c r="L98" s="168">
        <f t="shared" si="44"/>
        <v>0.19452590420332361</v>
      </c>
      <c r="M98" s="169">
        <f t="shared" si="45"/>
        <v>49.750000000000007</v>
      </c>
      <c r="O98" s="66"/>
    </row>
    <row r="99" spans="1:15" s="65" customFormat="1" ht="12" x14ac:dyDescent="0.2">
      <c r="A99" s="67">
        <v>9</v>
      </c>
      <c r="B99" s="91">
        <v>3</v>
      </c>
      <c r="C99" s="163">
        <f t="shared" si="38"/>
        <v>12</v>
      </c>
      <c r="D99" s="164">
        <f t="shared" si="1"/>
        <v>186</v>
      </c>
      <c r="E99" s="77">
        <f t="shared" si="46"/>
        <v>20.666666666666668</v>
      </c>
      <c r="F99" s="188">
        <v>0.1</v>
      </c>
      <c r="G99" s="189">
        <f t="shared" si="39"/>
        <v>20</v>
      </c>
      <c r="H99" s="73">
        <f t="shared" si="40"/>
        <v>6.666666666666667</v>
      </c>
      <c r="I99" s="74">
        <f t="shared" si="41"/>
        <v>206</v>
      </c>
      <c r="J99" s="166">
        <f t="shared" si="42"/>
        <v>17.166666666666668</v>
      </c>
      <c r="K99" s="167">
        <f t="shared" si="43"/>
        <v>3.5</v>
      </c>
      <c r="L99" s="168">
        <f t="shared" si="44"/>
        <v>0.16935483870967738</v>
      </c>
      <c r="M99" s="169">
        <f t="shared" si="45"/>
        <v>42</v>
      </c>
      <c r="O99" s="66"/>
    </row>
    <row r="100" spans="1:15" s="65" customFormat="1" ht="12" x14ac:dyDescent="0.2">
      <c r="A100" s="78">
        <v>10</v>
      </c>
      <c r="B100" s="92">
        <v>3</v>
      </c>
      <c r="C100" s="170">
        <f t="shared" si="38"/>
        <v>13</v>
      </c>
      <c r="D100" s="171">
        <f t="shared" si="1"/>
        <v>186</v>
      </c>
      <c r="E100" s="88">
        <f t="shared" si="46"/>
        <v>18.600000000000001</v>
      </c>
      <c r="F100" s="190">
        <v>0.1</v>
      </c>
      <c r="G100" s="191">
        <f t="shared" si="39"/>
        <v>20</v>
      </c>
      <c r="H100" s="84">
        <f t="shared" si="40"/>
        <v>6.666666666666667</v>
      </c>
      <c r="I100" s="85">
        <f t="shared" si="41"/>
        <v>206</v>
      </c>
      <c r="J100" s="173">
        <f t="shared" si="42"/>
        <v>15.846153846153847</v>
      </c>
      <c r="K100" s="174">
        <f t="shared" si="43"/>
        <v>2.7538461538461547</v>
      </c>
      <c r="L100" s="175">
        <f t="shared" si="44"/>
        <v>0.14805624483043844</v>
      </c>
      <c r="M100" s="176">
        <f t="shared" si="45"/>
        <v>35.800000000000011</v>
      </c>
      <c r="O100" s="66"/>
    </row>
    <row r="101" spans="1:15" s="65" customFormat="1" ht="12" x14ac:dyDescent="0.2">
      <c r="A101" s="67">
        <v>5</v>
      </c>
      <c r="B101" s="93">
        <v>4</v>
      </c>
      <c r="C101" s="163">
        <f t="shared" si="38"/>
        <v>9</v>
      </c>
      <c r="D101" s="164">
        <f t="shared" si="1"/>
        <v>186</v>
      </c>
      <c r="E101" s="77">
        <f>D101/A101</f>
        <v>37.200000000000003</v>
      </c>
      <c r="F101" s="188">
        <v>0.1</v>
      </c>
      <c r="G101" s="189">
        <f t="shared" si="39"/>
        <v>20</v>
      </c>
      <c r="H101" s="73">
        <f t="shared" si="40"/>
        <v>5</v>
      </c>
      <c r="I101" s="74">
        <f t="shared" si="41"/>
        <v>206</v>
      </c>
      <c r="J101" s="166">
        <f t="shared" si="42"/>
        <v>22.888888888888889</v>
      </c>
      <c r="K101" s="167">
        <f t="shared" si="43"/>
        <v>14.311111111111114</v>
      </c>
      <c r="L101" s="168">
        <f t="shared" si="44"/>
        <v>0.38470728793309439</v>
      </c>
      <c r="M101" s="169">
        <f t="shared" si="45"/>
        <v>128.80000000000001</v>
      </c>
      <c r="O101" s="66"/>
    </row>
    <row r="102" spans="1:15" s="65" customFormat="1" ht="12" x14ac:dyDescent="0.2">
      <c r="A102" s="67">
        <v>6</v>
      </c>
      <c r="B102" s="93">
        <v>4</v>
      </c>
      <c r="C102" s="163">
        <f t="shared" si="38"/>
        <v>10</v>
      </c>
      <c r="D102" s="164">
        <f t="shared" si="1"/>
        <v>186</v>
      </c>
      <c r="E102" s="77">
        <f>D102/A102</f>
        <v>31</v>
      </c>
      <c r="F102" s="188">
        <v>0.1</v>
      </c>
      <c r="G102" s="189">
        <f t="shared" si="39"/>
        <v>20</v>
      </c>
      <c r="H102" s="73">
        <f t="shared" si="40"/>
        <v>5</v>
      </c>
      <c r="I102" s="74">
        <f t="shared" si="41"/>
        <v>206</v>
      </c>
      <c r="J102" s="166">
        <f t="shared" si="42"/>
        <v>20.6</v>
      </c>
      <c r="K102" s="167">
        <f t="shared" si="43"/>
        <v>10.399999999999999</v>
      </c>
      <c r="L102" s="168">
        <f t="shared" si="44"/>
        <v>0.3354838709677419</v>
      </c>
      <c r="M102" s="169">
        <f t="shared" si="45"/>
        <v>103.99999999999999</v>
      </c>
      <c r="O102" s="66"/>
    </row>
    <row r="103" spans="1:15" s="65" customFormat="1" ht="12" x14ac:dyDescent="0.2">
      <c r="A103" s="67">
        <v>7</v>
      </c>
      <c r="B103" s="93">
        <v>4</v>
      </c>
      <c r="C103" s="163">
        <f t="shared" si="38"/>
        <v>11</v>
      </c>
      <c r="D103" s="164">
        <f t="shared" si="1"/>
        <v>186</v>
      </c>
      <c r="E103" s="77">
        <f>D103/A103</f>
        <v>26.571428571428573</v>
      </c>
      <c r="F103" s="188">
        <v>0.1</v>
      </c>
      <c r="G103" s="189">
        <f t="shared" si="39"/>
        <v>20</v>
      </c>
      <c r="H103" s="73">
        <f t="shared" si="40"/>
        <v>5</v>
      </c>
      <c r="I103" s="74">
        <f t="shared" si="41"/>
        <v>206</v>
      </c>
      <c r="J103" s="166">
        <f t="shared" si="42"/>
        <v>18.727272727272727</v>
      </c>
      <c r="K103" s="167">
        <f t="shared" si="43"/>
        <v>7.8441558441558463</v>
      </c>
      <c r="L103" s="168">
        <f t="shared" si="44"/>
        <v>0.29521016617790818</v>
      </c>
      <c r="M103" s="169">
        <f t="shared" si="45"/>
        <v>86.285714285714306</v>
      </c>
      <c r="O103" s="66"/>
    </row>
    <row r="104" spans="1:15" s="65" customFormat="1" ht="12" x14ac:dyDescent="0.2">
      <c r="A104" s="67">
        <v>8</v>
      </c>
      <c r="B104" s="93">
        <v>4</v>
      </c>
      <c r="C104" s="163">
        <f t="shared" si="38"/>
        <v>12</v>
      </c>
      <c r="D104" s="164">
        <f t="shared" si="1"/>
        <v>186</v>
      </c>
      <c r="E104" s="77">
        <f t="shared" ref="E104:E106" si="47">D104/A104</f>
        <v>23.25</v>
      </c>
      <c r="F104" s="188">
        <v>0.1</v>
      </c>
      <c r="G104" s="189">
        <f t="shared" si="39"/>
        <v>20</v>
      </c>
      <c r="H104" s="73">
        <f t="shared" si="40"/>
        <v>5</v>
      </c>
      <c r="I104" s="74">
        <f t="shared" si="41"/>
        <v>206</v>
      </c>
      <c r="J104" s="166">
        <f t="shared" si="42"/>
        <v>17.166666666666668</v>
      </c>
      <c r="K104" s="167">
        <f t="shared" si="43"/>
        <v>6.0833333333333321</v>
      </c>
      <c r="L104" s="168">
        <f t="shared" si="44"/>
        <v>0.26164874551971318</v>
      </c>
      <c r="M104" s="169">
        <f t="shared" si="45"/>
        <v>72.999999999999986</v>
      </c>
      <c r="O104" s="66"/>
    </row>
    <row r="105" spans="1:15" s="65" customFormat="1" ht="12" x14ac:dyDescent="0.2">
      <c r="A105" s="67">
        <v>9</v>
      </c>
      <c r="B105" s="93">
        <v>4</v>
      </c>
      <c r="C105" s="163">
        <f t="shared" si="38"/>
        <v>13</v>
      </c>
      <c r="D105" s="164">
        <f t="shared" si="1"/>
        <v>186</v>
      </c>
      <c r="E105" s="77">
        <f t="shared" si="47"/>
        <v>20.666666666666668</v>
      </c>
      <c r="F105" s="188">
        <v>0.1</v>
      </c>
      <c r="G105" s="189">
        <f t="shared" si="39"/>
        <v>20</v>
      </c>
      <c r="H105" s="73">
        <f t="shared" si="40"/>
        <v>5</v>
      </c>
      <c r="I105" s="74">
        <f t="shared" si="41"/>
        <v>206</v>
      </c>
      <c r="J105" s="166">
        <f t="shared" si="42"/>
        <v>15.846153846153847</v>
      </c>
      <c r="K105" s="167">
        <f t="shared" si="43"/>
        <v>4.8205128205128212</v>
      </c>
      <c r="L105" s="168">
        <f t="shared" si="44"/>
        <v>0.23325062034739452</v>
      </c>
      <c r="M105" s="169">
        <f t="shared" si="45"/>
        <v>62.666666666666671</v>
      </c>
      <c r="O105" s="66"/>
    </row>
    <row r="106" spans="1:15" s="65" customFormat="1" ht="12" x14ac:dyDescent="0.2">
      <c r="A106" s="78">
        <v>10</v>
      </c>
      <c r="B106" s="94">
        <v>4</v>
      </c>
      <c r="C106" s="170">
        <f t="shared" si="38"/>
        <v>14</v>
      </c>
      <c r="D106" s="171">
        <f t="shared" si="1"/>
        <v>186</v>
      </c>
      <c r="E106" s="88">
        <f t="shared" si="47"/>
        <v>18.600000000000001</v>
      </c>
      <c r="F106" s="190">
        <v>0.1</v>
      </c>
      <c r="G106" s="191">
        <f t="shared" si="39"/>
        <v>20</v>
      </c>
      <c r="H106" s="84">
        <f t="shared" si="40"/>
        <v>5</v>
      </c>
      <c r="I106" s="85">
        <f t="shared" si="41"/>
        <v>206</v>
      </c>
      <c r="J106" s="173">
        <f t="shared" si="42"/>
        <v>14.714285714285714</v>
      </c>
      <c r="K106" s="174">
        <f t="shared" si="43"/>
        <v>3.8857142857142879</v>
      </c>
      <c r="L106" s="175">
        <f t="shared" si="44"/>
        <v>0.20890937019969291</v>
      </c>
      <c r="M106" s="176">
        <f t="shared" si="45"/>
        <v>54.400000000000034</v>
      </c>
      <c r="O106" s="66"/>
    </row>
    <row r="107" spans="1:15" s="65" customFormat="1" ht="12" x14ac:dyDescent="0.2">
      <c r="A107" s="67">
        <v>5</v>
      </c>
      <c r="B107" s="95">
        <v>5</v>
      </c>
      <c r="C107" s="163">
        <f t="shared" si="38"/>
        <v>10</v>
      </c>
      <c r="D107" s="164">
        <f t="shared" si="1"/>
        <v>186</v>
      </c>
      <c r="E107" s="77">
        <f>D107/A107</f>
        <v>37.200000000000003</v>
      </c>
      <c r="F107" s="188">
        <v>0.1</v>
      </c>
      <c r="G107" s="189">
        <f t="shared" si="39"/>
        <v>20</v>
      </c>
      <c r="H107" s="73">
        <f t="shared" si="40"/>
        <v>4</v>
      </c>
      <c r="I107" s="74">
        <f t="shared" si="41"/>
        <v>206</v>
      </c>
      <c r="J107" s="166">
        <f t="shared" si="42"/>
        <v>20.6</v>
      </c>
      <c r="K107" s="167">
        <f t="shared" si="43"/>
        <v>16.600000000000001</v>
      </c>
      <c r="L107" s="168">
        <f t="shared" si="44"/>
        <v>0.44623655913978499</v>
      </c>
      <c r="M107" s="169">
        <f t="shared" si="45"/>
        <v>166</v>
      </c>
      <c r="O107" s="66"/>
    </row>
    <row r="108" spans="1:15" s="65" customFormat="1" ht="12" x14ac:dyDescent="0.2">
      <c r="A108" s="67">
        <v>6</v>
      </c>
      <c r="B108" s="95">
        <v>5</v>
      </c>
      <c r="C108" s="163">
        <f t="shared" si="38"/>
        <v>11</v>
      </c>
      <c r="D108" s="164">
        <f t="shared" si="1"/>
        <v>186</v>
      </c>
      <c r="E108" s="77">
        <f>D108/A108</f>
        <v>31</v>
      </c>
      <c r="F108" s="188">
        <v>0.1</v>
      </c>
      <c r="G108" s="189">
        <f t="shared" si="39"/>
        <v>20</v>
      </c>
      <c r="H108" s="73">
        <f t="shared" si="40"/>
        <v>4</v>
      </c>
      <c r="I108" s="74">
        <f t="shared" si="41"/>
        <v>206</v>
      </c>
      <c r="J108" s="166">
        <f t="shared" si="42"/>
        <v>18.727272727272727</v>
      </c>
      <c r="K108" s="167">
        <f t="shared" si="43"/>
        <v>12.272727272727273</v>
      </c>
      <c r="L108" s="168">
        <f t="shared" si="44"/>
        <v>0.39589442815249265</v>
      </c>
      <c r="M108" s="169">
        <f t="shared" si="45"/>
        <v>135</v>
      </c>
      <c r="O108" s="66"/>
    </row>
    <row r="109" spans="1:15" s="65" customFormat="1" ht="12" x14ac:dyDescent="0.2">
      <c r="A109" s="67">
        <v>7</v>
      </c>
      <c r="B109" s="95">
        <v>5</v>
      </c>
      <c r="C109" s="163">
        <f t="shared" si="38"/>
        <v>12</v>
      </c>
      <c r="D109" s="164">
        <f t="shared" ref="D109:D233" si="48">$D$8-$D$9</f>
        <v>186</v>
      </c>
      <c r="E109" s="77">
        <f>D109/A109</f>
        <v>26.571428571428573</v>
      </c>
      <c r="F109" s="188">
        <v>0.1</v>
      </c>
      <c r="G109" s="189">
        <f t="shared" si="39"/>
        <v>20</v>
      </c>
      <c r="H109" s="73">
        <f t="shared" si="40"/>
        <v>4</v>
      </c>
      <c r="I109" s="74">
        <f t="shared" si="41"/>
        <v>206</v>
      </c>
      <c r="J109" s="166">
        <f t="shared" si="42"/>
        <v>17.166666666666668</v>
      </c>
      <c r="K109" s="167">
        <f t="shared" si="43"/>
        <v>9.4047619047619051</v>
      </c>
      <c r="L109" s="168">
        <f t="shared" si="44"/>
        <v>0.35394265232974909</v>
      </c>
      <c r="M109" s="169">
        <f t="shared" si="45"/>
        <v>112.85714285714286</v>
      </c>
      <c r="O109" s="66"/>
    </row>
    <row r="110" spans="1:15" s="65" customFormat="1" ht="12" x14ac:dyDescent="0.2">
      <c r="A110" s="67">
        <v>8</v>
      </c>
      <c r="B110" s="95">
        <v>5</v>
      </c>
      <c r="C110" s="163">
        <f t="shared" si="38"/>
        <v>13</v>
      </c>
      <c r="D110" s="164">
        <f t="shared" si="48"/>
        <v>186</v>
      </c>
      <c r="E110" s="77">
        <f t="shared" ref="E110:E154" si="49">D110/A110</f>
        <v>23.25</v>
      </c>
      <c r="F110" s="188">
        <v>0.1</v>
      </c>
      <c r="G110" s="189">
        <f t="shared" si="39"/>
        <v>20</v>
      </c>
      <c r="H110" s="73">
        <f t="shared" si="40"/>
        <v>4</v>
      </c>
      <c r="I110" s="74">
        <f t="shared" si="41"/>
        <v>206</v>
      </c>
      <c r="J110" s="166">
        <f t="shared" si="42"/>
        <v>15.846153846153847</v>
      </c>
      <c r="K110" s="167">
        <f t="shared" si="43"/>
        <v>7.4038461538461533</v>
      </c>
      <c r="L110" s="168">
        <f t="shared" si="44"/>
        <v>0.31844499586435071</v>
      </c>
      <c r="M110" s="169">
        <f t="shared" si="45"/>
        <v>96.25</v>
      </c>
      <c r="O110" s="66"/>
    </row>
    <row r="111" spans="1:15" s="65" customFormat="1" ht="12" x14ac:dyDescent="0.2">
      <c r="A111" s="67">
        <v>9</v>
      </c>
      <c r="B111" s="95">
        <v>5</v>
      </c>
      <c r="C111" s="163">
        <f t="shared" si="38"/>
        <v>14</v>
      </c>
      <c r="D111" s="164">
        <f t="shared" si="48"/>
        <v>186</v>
      </c>
      <c r="E111" s="77">
        <f t="shared" si="49"/>
        <v>20.666666666666668</v>
      </c>
      <c r="F111" s="188">
        <v>0.1</v>
      </c>
      <c r="G111" s="189">
        <f t="shared" si="39"/>
        <v>20</v>
      </c>
      <c r="H111" s="73">
        <f t="shared" si="40"/>
        <v>4</v>
      </c>
      <c r="I111" s="74">
        <f t="shared" si="41"/>
        <v>206</v>
      </c>
      <c r="J111" s="166">
        <f t="shared" si="42"/>
        <v>14.714285714285714</v>
      </c>
      <c r="K111" s="167">
        <f t="shared" si="43"/>
        <v>5.9523809523809543</v>
      </c>
      <c r="L111" s="168">
        <f t="shared" si="44"/>
        <v>0.28801843317972353</v>
      </c>
      <c r="M111" s="169">
        <f t="shared" si="45"/>
        <v>83.333333333333357</v>
      </c>
      <c r="O111" s="66"/>
    </row>
    <row r="112" spans="1:15" s="65" customFormat="1" ht="12.75" thickBot="1" x14ac:dyDescent="0.25">
      <c r="A112" s="192">
        <v>10</v>
      </c>
      <c r="B112" s="114">
        <v>5</v>
      </c>
      <c r="C112" s="180">
        <f t="shared" si="38"/>
        <v>15</v>
      </c>
      <c r="D112" s="181">
        <f t="shared" si="48"/>
        <v>186</v>
      </c>
      <c r="E112" s="123">
        <f t="shared" si="49"/>
        <v>18.600000000000001</v>
      </c>
      <c r="F112" s="193">
        <v>0.1</v>
      </c>
      <c r="G112" s="194">
        <f t="shared" si="39"/>
        <v>20</v>
      </c>
      <c r="H112" s="119">
        <f t="shared" si="40"/>
        <v>4</v>
      </c>
      <c r="I112" s="120">
        <f t="shared" si="41"/>
        <v>206</v>
      </c>
      <c r="J112" s="184">
        <f t="shared" si="42"/>
        <v>13.733333333333333</v>
      </c>
      <c r="K112" s="185">
        <f t="shared" si="43"/>
        <v>4.8666666666666689</v>
      </c>
      <c r="L112" s="186">
        <f t="shared" si="44"/>
        <v>0.2616487455197134</v>
      </c>
      <c r="M112" s="187">
        <f t="shared" si="45"/>
        <v>73.000000000000028</v>
      </c>
      <c r="O112" s="66"/>
    </row>
    <row r="113" spans="1:15" s="65" customFormat="1" ht="12" x14ac:dyDescent="0.2">
      <c r="A113" s="67">
        <v>5</v>
      </c>
      <c r="B113" s="68">
        <v>1</v>
      </c>
      <c r="C113" s="163">
        <f t="shared" si="38"/>
        <v>6</v>
      </c>
      <c r="D113" s="164">
        <f t="shared" si="48"/>
        <v>186</v>
      </c>
      <c r="E113" s="77">
        <f t="shared" ref="E113:E124" si="50">D113/A113</f>
        <v>37.200000000000003</v>
      </c>
      <c r="F113" s="188">
        <v>0.15</v>
      </c>
      <c r="G113" s="189">
        <f t="shared" ref="G113:G142" si="51">F113*$D$8</f>
        <v>30</v>
      </c>
      <c r="H113" s="73">
        <f t="shared" ref="H113:H142" si="52">G113/B113</f>
        <v>30</v>
      </c>
      <c r="I113" s="74">
        <f t="shared" ref="I113:I142" si="53">D113+G113</f>
        <v>216</v>
      </c>
      <c r="J113" s="166">
        <f t="shared" ref="J113:J142" si="54">I113/C113</f>
        <v>36</v>
      </c>
      <c r="K113" s="167">
        <f t="shared" ref="K113:K142" si="55">E113-J113</f>
        <v>1.2000000000000028</v>
      </c>
      <c r="L113" s="168">
        <f t="shared" ref="L113:L142" si="56">1-(J113/E113)</f>
        <v>3.2258064516129115E-2</v>
      </c>
      <c r="M113" s="169">
        <f t="shared" ref="M113:M142" si="57">K113*C113</f>
        <v>7.2000000000000171</v>
      </c>
      <c r="O113" s="66"/>
    </row>
    <row r="114" spans="1:15" s="65" customFormat="1" ht="12" x14ac:dyDescent="0.2">
      <c r="A114" s="67">
        <v>6</v>
      </c>
      <c r="B114" s="68">
        <v>1</v>
      </c>
      <c r="C114" s="163">
        <f t="shared" si="38"/>
        <v>7</v>
      </c>
      <c r="D114" s="164">
        <f t="shared" si="48"/>
        <v>186</v>
      </c>
      <c r="E114" s="77">
        <f t="shared" si="50"/>
        <v>31</v>
      </c>
      <c r="F114" s="188">
        <v>0.15</v>
      </c>
      <c r="G114" s="189">
        <f t="shared" si="51"/>
        <v>30</v>
      </c>
      <c r="H114" s="73">
        <f t="shared" si="52"/>
        <v>30</v>
      </c>
      <c r="I114" s="74">
        <f t="shared" si="53"/>
        <v>216</v>
      </c>
      <c r="J114" s="166">
        <f t="shared" si="54"/>
        <v>30.857142857142858</v>
      </c>
      <c r="K114" s="167">
        <f t="shared" si="55"/>
        <v>0.14285714285714235</v>
      </c>
      <c r="L114" s="168">
        <f t="shared" si="56"/>
        <v>4.6082949308755561E-3</v>
      </c>
      <c r="M114" s="169">
        <f t="shared" si="57"/>
        <v>0.99999999999999645</v>
      </c>
      <c r="O114" s="66"/>
    </row>
    <row r="115" spans="1:15" s="65" customFormat="1" ht="12" x14ac:dyDescent="0.2">
      <c r="A115" s="67">
        <v>7</v>
      </c>
      <c r="B115" s="68">
        <v>1</v>
      </c>
      <c r="C115" s="163">
        <f t="shared" si="38"/>
        <v>8</v>
      </c>
      <c r="D115" s="164">
        <f t="shared" si="48"/>
        <v>186</v>
      </c>
      <c r="E115" s="77">
        <f t="shared" si="50"/>
        <v>26.571428571428573</v>
      </c>
      <c r="F115" s="188">
        <v>0.15</v>
      </c>
      <c r="G115" s="189">
        <f t="shared" si="51"/>
        <v>30</v>
      </c>
      <c r="H115" s="73">
        <f t="shared" si="52"/>
        <v>30</v>
      </c>
      <c r="I115" s="74">
        <f t="shared" si="53"/>
        <v>216</v>
      </c>
      <c r="J115" s="166">
        <f t="shared" si="54"/>
        <v>27</v>
      </c>
      <c r="K115" s="167">
        <f t="shared" si="55"/>
        <v>-0.42857142857142705</v>
      </c>
      <c r="L115" s="168">
        <f t="shared" si="56"/>
        <v>-1.6129032258064502E-2</v>
      </c>
      <c r="M115" s="169">
        <f t="shared" si="57"/>
        <v>-3.4285714285714164</v>
      </c>
      <c r="O115" s="66"/>
    </row>
    <row r="116" spans="1:15" s="65" customFormat="1" ht="12" x14ac:dyDescent="0.2">
      <c r="A116" s="67">
        <v>8</v>
      </c>
      <c r="B116" s="68">
        <v>1</v>
      </c>
      <c r="C116" s="163">
        <f t="shared" si="38"/>
        <v>9</v>
      </c>
      <c r="D116" s="164">
        <f t="shared" si="48"/>
        <v>186</v>
      </c>
      <c r="E116" s="77">
        <f t="shared" si="50"/>
        <v>23.25</v>
      </c>
      <c r="F116" s="188">
        <v>0.15</v>
      </c>
      <c r="G116" s="189">
        <f t="shared" si="51"/>
        <v>30</v>
      </c>
      <c r="H116" s="73">
        <f t="shared" si="52"/>
        <v>30</v>
      </c>
      <c r="I116" s="74">
        <f t="shared" si="53"/>
        <v>216</v>
      </c>
      <c r="J116" s="166">
        <f t="shared" si="54"/>
        <v>24</v>
      </c>
      <c r="K116" s="167">
        <f t="shared" si="55"/>
        <v>-0.75</v>
      </c>
      <c r="L116" s="168">
        <f t="shared" si="56"/>
        <v>-3.2258064516129004E-2</v>
      </c>
      <c r="M116" s="169">
        <f t="shared" si="57"/>
        <v>-6.75</v>
      </c>
      <c r="O116" s="66"/>
    </row>
    <row r="117" spans="1:15" s="65" customFormat="1" ht="12" x14ac:dyDescent="0.2">
      <c r="A117" s="67">
        <v>9</v>
      </c>
      <c r="B117" s="68">
        <v>1</v>
      </c>
      <c r="C117" s="163">
        <f t="shared" si="38"/>
        <v>10</v>
      </c>
      <c r="D117" s="164">
        <f t="shared" si="48"/>
        <v>186</v>
      </c>
      <c r="E117" s="77">
        <f t="shared" si="50"/>
        <v>20.666666666666668</v>
      </c>
      <c r="F117" s="188">
        <v>0.15</v>
      </c>
      <c r="G117" s="189">
        <f t="shared" si="51"/>
        <v>30</v>
      </c>
      <c r="H117" s="73">
        <f t="shared" si="52"/>
        <v>30</v>
      </c>
      <c r="I117" s="74">
        <f t="shared" si="53"/>
        <v>216</v>
      </c>
      <c r="J117" s="166">
        <f t="shared" si="54"/>
        <v>21.6</v>
      </c>
      <c r="K117" s="167">
        <f t="shared" si="55"/>
        <v>-0.93333333333333357</v>
      </c>
      <c r="L117" s="168">
        <f t="shared" si="56"/>
        <v>-4.5161290322580649E-2</v>
      </c>
      <c r="M117" s="169">
        <f t="shared" si="57"/>
        <v>-9.3333333333333357</v>
      </c>
      <c r="O117" s="66"/>
    </row>
    <row r="118" spans="1:15" s="65" customFormat="1" ht="12" x14ac:dyDescent="0.2">
      <c r="A118" s="78">
        <v>10</v>
      </c>
      <c r="B118" s="79">
        <v>1</v>
      </c>
      <c r="C118" s="170">
        <f t="shared" si="38"/>
        <v>11</v>
      </c>
      <c r="D118" s="171">
        <f t="shared" si="48"/>
        <v>186</v>
      </c>
      <c r="E118" s="88">
        <f t="shared" si="50"/>
        <v>18.600000000000001</v>
      </c>
      <c r="F118" s="190">
        <v>0.15</v>
      </c>
      <c r="G118" s="191">
        <f t="shared" si="51"/>
        <v>30</v>
      </c>
      <c r="H118" s="84">
        <f t="shared" si="52"/>
        <v>30</v>
      </c>
      <c r="I118" s="85">
        <f t="shared" si="53"/>
        <v>216</v>
      </c>
      <c r="J118" s="173">
        <f t="shared" si="54"/>
        <v>19.636363636363637</v>
      </c>
      <c r="K118" s="174">
        <f t="shared" si="55"/>
        <v>-1.0363636363636353</v>
      </c>
      <c r="L118" s="175">
        <f t="shared" si="56"/>
        <v>-5.5718475073313734E-2</v>
      </c>
      <c r="M118" s="176">
        <f t="shared" si="57"/>
        <v>-11.399999999999988</v>
      </c>
      <c r="O118" s="66"/>
    </row>
    <row r="119" spans="1:15" s="65" customFormat="1" ht="12" x14ac:dyDescent="0.2">
      <c r="A119" s="67">
        <v>5</v>
      </c>
      <c r="B119" s="89">
        <v>2</v>
      </c>
      <c r="C119" s="163">
        <f t="shared" si="38"/>
        <v>7</v>
      </c>
      <c r="D119" s="164">
        <f t="shared" si="48"/>
        <v>186</v>
      </c>
      <c r="E119" s="77">
        <f t="shared" si="50"/>
        <v>37.200000000000003</v>
      </c>
      <c r="F119" s="188">
        <v>0.15</v>
      </c>
      <c r="G119" s="189">
        <f t="shared" si="51"/>
        <v>30</v>
      </c>
      <c r="H119" s="73">
        <f t="shared" si="52"/>
        <v>15</v>
      </c>
      <c r="I119" s="74">
        <f t="shared" si="53"/>
        <v>216</v>
      </c>
      <c r="J119" s="166">
        <f t="shared" si="54"/>
        <v>30.857142857142858</v>
      </c>
      <c r="K119" s="167">
        <f t="shared" si="55"/>
        <v>6.3428571428571452</v>
      </c>
      <c r="L119" s="168">
        <f t="shared" si="56"/>
        <v>0.17050691244239635</v>
      </c>
      <c r="M119" s="169">
        <f t="shared" si="57"/>
        <v>44.40000000000002</v>
      </c>
      <c r="O119" s="66"/>
    </row>
    <row r="120" spans="1:15" s="65" customFormat="1" ht="12" x14ac:dyDescent="0.2">
      <c r="A120" s="67">
        <v>6</v>
      </c>
      <c r="B120" s="89">
        <v>2</v>
      </c>
      <c r="C120" s="163">
        <f t="shared" si="38"/>
        <v>8</v>
      </c>
      <c r="D120" s="164">
        <f t="shared" si="48"/>
        <v>186</v>
      </c>
      <c r="E120" s="77">
        <f t="shared" si="50"/>
        <v>31</v>
      </c>
      <c r="F120" s="188">
        <v>0.15</v>
      </c>
      <c r="G120" s="189">
        <f t="shared" si="51"/>
        <v>30</v>
      </c>
      <c r="H120" s="73">
        <f t="shared" si="52"/>
        <v>15</v>
      </c>
      <c r="I120" s="74">
        <f t="shared" si="53"/>
        <v>216</v>
      </c>
      <c r="J120" s="166">
        <f t="shared" si="54"/>
        <v>27</v>
      </c>
      <c r="K120" s="167">
        <f t="shared" si="55"/>
        <v>4</v>
      </c>
      <c r="L120" s="168">
        <f t="shared" si="56"/>
        <v>0.12903225806451613</v>
      </c>
      <c r="M120" s="169">
        <f t="shared" si="57"/>
        <v>32</v>
      </c>
      <c r="O120" s="66"/>
    </row>
    <row r="121" spans="1:15" s="65" customFormat="1" ht="12" x14ac:dyDescent="0.2">
      <c r="A121" s="67">
        <v>7</v>
      </c>
      <c r="B121" s="89">
        <v>2</v>
      </c>
      <c r="C121" s="163">
        <f t="shared" si="38"/>
        <v>9</v>
      </c>
      <c r="D121" s="164">
        <f t="shared" si="48"/>
        <v>186</v>
      </c>
      <c r="E121" s="77">
        <f t="shared" si="50"/>
        <v>26.571428571428573</v>
      </c>
      <c r="F121" s="188">
        <v>0.15</v>
      </c>
      <c r="G121" s="189">
        <f t="shared" si="51"/>
        <v>30</v>
      </c>
      <c r="H121" s="73">
        <f t="shared" si="52"/>
        <v>15</v>
      </c>
      <c r="I121" s="74">
        <f t="shared" si="53"/>
        <v>216</v>
      </c>
      <c r="J121" s="166">
        <f t="shared" si="54"/>
        <v>24</v>
      </c>
      <c r="K121" s="167">
        <f t="shared" si="55"/>
        <v>2.571428571428573</v>
      </c>
      <c r="L121" s="168">
        <f t="shared" si="56"/>
        <v>9.6774193548387122E-2</v>
      </c>
      <c r="M121" s="169">
        <f t="shared" si="57"/>
        <v>23.142857142857157</v>
      </c>
      <c r="O121" s="66"/>
    </row>
    <row r="122" spans="1:15" s="65" customFormat="1" ht="12" x14ac:dyDescent="0.2">
      <c r="A122" s="67">
        <v>8</v>
      </c>
      <c r="B122" s="89">
        <v>2</v>
      </c>
      <c r="C122" s="163">
        <f t="shared" si="38"/>
        <v>10</v>
      </c>
      <c r="D122" s="164">
        <f t="shared" si="48"/>
        <v>186</v>
      </c>
      <c r="E122" s="77">
        <f t="shared" si="50"/>
        <v>23.25</v>
      </c>
      <c r="F122" s="188">
        <v>0.15</v>
      </c>
      <c r="G122" s="189">
        <f t="shared" si="51"/>
        <v>30</v>
      </c>
      <c r="H122" s="73">
        <f t="shared" si="52"/>
        <v>15</v>
      </c>
      <c r="I122" s="74">
        <f t="shared" si="53"/>
        <v>216</v>
      </c>
      <c r="J122" s="166">
        <f t="shared" si="54"/>
        <v>21.6</v>
      </c>
      <c r="K122" s="167">
        <f t="shared" si="55"/>
        <v>1.6499999999999986</v>
      </c>
      <c r="L122" s="168">
        <f t="shared" si="56"/>
        <v>7.096774193548383E-2</v>
      </c>
      <c r="M122" s="169">
        <f t="shared" si="57"/>
        <v>16.499999999999986</v>
      </c>
      <c r="O122" s="66"/>
    </row>
    <row r="123" spans="1:15" s="65" customFormat="1" ht="12" x14ac:dyDescent="0.2">
      <c r="A123" s="67">
        <v>9</v>
      </c>
      <c r="B123" s="89">
        <v>2</v>
      </c>
      <c r="C123" s="163">
        <f t="shared" si="38"/>
        <v>11</v>
      </c>
      <c r="D123" s="164">
        <f t="shared" si="48"/>
        <v>186</v>
      </c>
      <c r="E123" s="77">
        <f t="shared" si="50"/>
        <v>20.666666666666668</v>
      </c>
      <c r="F123" s="188">
        <v>0.15</v>
      </c>
      <c r="G123" s="189">
        <f t="shared" si="51"/>
        <v>30</v>
      </c>
      <c r="H123" s="73">
        <f t="shared" si="52"/>
        <v>15</v>
      </c>
      <c r="I123" s="74">
        <f t="shared" si="53"/>
        <v>216</v>
      </c>
      <c r="J123" s="166">
        <f t="shared" si="54"/>
        <v>19.636363636363637</v>
      </c>
      <c r="K123" s="167">
        <f t="shared" si="55"/>
        <v>1.0303030303030312</v>
      </c>
      <c r="L123" s="168">
        <f t="shared" si="56"/>
        <v>4.9853372434017662E-2</v>
      </c>
      <c r="M123" s="169">
        <f t="shared" si="57"/>
        <v>11.333333333333343</v>
      </c>
      <c r="O123" s="66"/>
    </row>
    <row r="124" spans="1:15" s="65" customFormat="1" ht="12" x14ac:dyDescent="0.2">
      <c r="A124" s="78">
        <v>10</v>
      </c>
      <c r="B124" s="90">
        <v>2</v>
      </c>
      <c r="C124" s="170">
        <f t="shared" si="38"/>
        <v>12</v>
      </c>
      <c r="D124" s="171">
        <f t="shared" si="48"/>
        <v>186</v>
      </c>
      <c r="E124" s="88">
        <f t="shared" si="50"/>
        <v>18.600000000000001</v>
      </c>
      <c r="F124" s="190">
        <v>0.15</v>
      </c>
      <c r="G124" s="191">
        <f t="shared" si="51"/>
        <v>30</v>
      </c>
      <c r="H124" s="84">
        <f t="shared" si="52"/>
        <v>15</v>
      </c>
      <c r="I124" s="85">
        <f t="shared" si="53"/>
        <v>216</v>
      </c>
      <c r="J124" s="173">
        <f t="shared" si="54"/>
        <v>18</v>
      </c>
      <c r="K124" s="174">
        <f t="shared" si="55"/>
        <v>0.60000000000000142</v>
      </c>
      <c r="L124" s="175">
        <f t="shared" si="56"/>
        <v>3.2258064516129115E-2</v>
      </c>
      <c r="M124" s="176">
        <f t="shared" si="57"/>
        <v>7.2000000000000171</v>
      </c>
      <c r="O124" s="66"/>
    </row>
    <row r="125" spans="1:15" s="65" customFormat="1" ht="12" x14ac:dyDescent="0.2">
      <c r="A125" s="67">
        <v>5</v>
      </c>
      <c r="B125" s="91">
        <v>3</v>
      </c>
      <c r="C125" s="163">
        <f t="shared" si="38"/>
        <v>8</v>
      </c>
      <c r="D125" s="164">
        <f t="shared" si="48"/>
        <v>186</v>
      </c>
      <c r="E125" s="77">
        <f>D125/A125</f>
        <v>37.200000000000003</v>
      </c>
      <c r="F125" s="188">
        <v>0.15</v>
      </c>
      <c r="G125" s="189">
        <f t="shared" si="51"/>
        <v>30</v>
      </c>
      <c r="H125" s="73">
        <f t="shared" si="52"/>
        <v>10</v>
      </c>
      <c r="I125" s="74">
        <f t="shared" si="53"/>
        <v>216</v>
      </c>
      <c r="J125" s="166">
        <f t="shared" si="54"/>
        <v>27</v>
      </c>
      <c r="K125" s="167">
        <f t="shared" si="55"/>
        <v>10.200000000000003</v>
      </c>
      <c r="L125" s="168">
        <f t="shared" si="56"/>
        <v>0.27419354838709686</v>
      </c>
      <c r="M125" s="169">
        <f t="shared" si="57"/>
        <v>81.600000000000023</v>
      </c>
      <c r="O125" s="66"/>
    </row>
    <row r="126" spans="1:15" s="65" customFormat="1" ht="12" x14ac:dyDescent="0.2">
      <c r="A126" s="67">
        <v>6</v>
      </c>
      <c r="B126" s="91">
        <v>3</v>
      </c>
      <c r="C126" s="163">
        <f t="shared" si="38"/>
        <v>9</v>
      </c>
      <c r="D126" s="164">
        <f t="shared" si="48"/>
        <v>186</v>
      </c>
      <c r="E126" s="77">
        <f>D126/A126</f>
        <v>31</v>
      </c>
      <c r="F126" s="188">
        <v>0.15</v>
      </c>
      <c r="G126" s="189">
        <f t="shared" si="51"/>
        <v>30</v>
      </c>
      <c r="H126" s="73">
        <f t="shared" si="52"/>
        <v>10</v>
      </c>
      <c r="I126" s="74">
        <f t="shared" si="53"/>
        <v>216</v>
      </c>
      <c r="J126" s="166">
        <f t="shared" si="54"/>
        <v>24</v>
      </c>
      <c r="K126" s="167">
        <f t="shared" si="55"/>
        <v>7</v>
      </c>
      <c r="L126" s="168">
        <f t="shared" si="56"/>
        <v>0.22580645161290325</v>
      </c>
      <c r="M126" s="169">
        <f t="shared" si="57"/>
        <v>63</v>
      </c>
      <c r="O126" s="66"/>
    </row>
    <row r="127" spans="1:15" s="65" customFormat="1" ht="12" x14ac:dyDescent="0.2">
      <c r="A127" s="67">
        <v>7</v>
      </c>
      <c r="B127" s="91">
        <v>3</v>
      </c>
      <c r="C127" s="163">
        <f t="shared" si="38"/>
        <v>10</v>
      </c>
      <c r="D127" s="164">
        <f t="shared" si="48"/>
        <v>186</v>
      </c>
      <c r="E127" s="77">
        <f>D127/A127</f>
        <v>26.571428571428573</v>
      </c>
      <c r="F127" s="188">
        <v>0.15</v>
      </c>
      <c r="G127" s="189">
        <f t="shared" si="51"/>
        <v>30</v>
      </c>
      <c r="H127" s="73">
        <f t="shared" si="52"/>
        <v>10</v>
      </c>
      <c r="I127" s="74">
        <f t="shared" si="53"/>
        <v>216</v>
      </c>
      <c r="J127" s="166">
        <f t="shared" si="54"/>
        <v>21.6</v>
      </c>
      <c r="K127" s="167">
        <f t="shared" si="55"/>
        <v>4.9714285714285715</v>
      </c>
      <c r="L127" s="168">
        <f t="shared" si="56"/>
        <v>0.18709677419354842</v>
      </c>
      <c r="M127" s="169">
        <f t="shared" si="57"/>
        <v>49.714285714285715</v>
      </c>
      <c r="O127" s="66"/>
    </row>
    <row r="128" spans="1:15" s="65" customFormat="1" ht="12" x14ac:dyDescent="0.2">
      <c r="A128" s="67">
        <v>8</v>
      </c>
      <c r="B128" s="91">
        <v>3</v>
      </c>
      <c r="C128" s="163">
        <f t="shared" si="38"/>
        <v>11</v>
      </c>
      <c r="D128" s="164">
        <f t="shared" si="48"/>
        <v>186</v>
      </c>
      <c r="E128" s="77">
        <f t="shared" ref="E128:E130" si="58">D128/A128</f>
        <v>23.25</v>
      </c>
      <c r="F128" s="188">
        <v>0.15</v>
      </c>
      <c r="G128" s="189">
        <f t="shared" si="51"/>
        <v>30</v>
      </c>
      <c r="H128" s="73">
        <f t="shared" si="52"/>
        <v>10</v>
      </c>
      <c r="I128" s="74">
        <f t="shared" si="53"/>
        <v>216</v>
      </c>
      <c r="J128" s="166">
        <f t="shared" si="54"/>
        <v>19.636363636363637</v>
      </c>
      <c r="K128" s="167">
        <f t="shared" si="55"/>
        <v>3.6136363636363633</v>
      </c>
      <c r="L128" s="168">
        <f t="shared" si="56"/>
        <v>0.15542521994134895</v>
      </c>
      <c r="M128" s="169">
        <f t="shared" si="57"/>
        <v>39.75</v>
      </c>
      <c r="O128" s="66"/>
    </row>
    <row r="129" spans="1:15" s="65" customFormat="1" ht="12" x14ac:dyDescent="0.2">
      <c r="A129" s="67">
        <v>9</v>
      </c>
      <c r="B129" s="91">
        <v>3</v>
      </c>
      <c r="C129" s="163">
        <f t="shared" si="38"/>
        <v>12</v>
      </c>
      <c r="D129" s="164">
        <f t="shared" si="48"/>
        <v>186</v>
      </c>
      <c r="E129" s="77">
        <f t="shared" si="58"/>
        <v>20.666666666666668</v>
      </c>
      <c r="F129" s="188">
        <v>0.15</v>
      </c>
      <c r="G129" s="189">
        <f t="shared" si="51"/>
        <v>30</v>
      </c>
      <c r="H129" s="73">
        <f t="shared" si="52"/>
        <v>10</v>
      </c>
      <c r="I129" s="74">
        <f t="shared" si="53"/>
        <v>216</v>
      </c>
      <c r="J129" s="166">
        <f t="shared" si="54"/>
        <v>18</v>
      </c>
      <c r="K129" s="167">
        <f t="shared" si="55"/>
        <v>2.6666666666666679</v>
      </c>
      <c r="L129" s="168">
        <f t="shared" si="56"/>
        <v>0.12903225806451613</v>
      </c>
      <c r="M129" s="169">
        <f t="shared" si="57"/>
        <v>32.000000000000014</v>
      </c>
      <c r="O129" s="66"/>
    </row>
    <row r="130" spans="1:15" s="65" customFormat="1" ht="12" x14ac:dyDescent="0.2">
      <c r="A130" s="78">
        <v>10</v>
      </c>
      <c r="B130" s="92">
        <v>3</v>
      </c>
      <c r="C130" s="170">
        <f t="shared" si="38"/>
        <v>13</v>
      </c>
      <c r="D130" s="171">
        <f t="shared" si="48"/>
        <v>186</v>
      </c>
      <c r="E130" s="88">
        <f t="shared" si="58"/>
        <v>18.600000000000001</v>
      </c>
      <c r="F130" s="190">
        <v>0.15</v>
      </c>
      <c r="G130" s="191">
        <f t="shared" si="51"/>
        <v>30</v>
      </c>
      <c r="H130" s="84">
        <f t="shared" si="52"/>
        <v>10</v>
      </c>
      <c r="I130" s="85">
        <f t="shared" si="53"/>
        <v>216</v>
      </c>
      <c r="J130" s="173">
        <f t="shared" si="54"/>
        <v>16.615384615384617</v>
      </c>
      <c r="K130" s="174">
        <f t="shared" si="55"/>
        <v>1.9846153846153847</v>
      </c>
      <c r="L130" s="175">
        <f t="shared" si="56"/>
        <v>0.10669975186104219</v>
      </c>
      <c r="M130" s="176">
        <f t="shared" si="57"/>
        <v>25.8</v>
      </c>
      <c r="O130" s="66"/>
    </row>
    <row r="131" spans="1:15" s="65" customFormat="1" ht="12" x14ac:dyDescent="0.2">
      <c r="A131" s="67">
        <v>5</v>
      </c>
      <c r="B131" s="93">
        <v>4</v>
      </c>
      <c r="C131" s="163">
        <f t="shared" si="38"/>
        <v>9</v>
      </c>
      <c r="D131" s="164">
        <f t="shared" si="48"/>
        <v>186</v>
      </c>
      <c r="E131" s="77">
        <f>D131/A131</f>
        <v>37.200000000000003</v>
      </c>
      <c r="F131" s="188">
        <v>0.15</v>
      </c>
      <c r="G131" s="189">
        <f t="shared" si="51"/>
        <v>30</v>
      </c>
      <c r="H131" s="73">
        <f t="shared" si="52"/>
        <v>7.5</v>
      </c>
      <c r="I131" s="74">
        <f t="shared" si="53"/>
        <v>216</v>
      </c>
      <c r="J131" s="166">
        <f t="shared" si="54"/>
        <v>24</v>
      </c>
      <c r="K131" s="167">
        <f t="shared" si="55"/>
        <v>13.200000000000003</v>
      </c>
      <c r="L131" s="168">
        <f t="shared" si="56"/>
        <v>0.35483870967741937</v>
      </c>
      <c r="M131" s="169">
        <f t="shared" si="57"/>
        <v>118.80000000000003</v>
      </c>
      <c r="O131" s="66"/>
    </row>
    <row r="132" spans="1:15" s="65" customFormat="1" ht="12" x14ac:dyDescent="0.2">
      <c r="A132" s="67">
        <v>6</v>
      </c>
      <c r="B132" s="93">
        <v>4</v>
      </c>
      <c r="C132" s="163">
        <f t="shared" si="38"/>
        <v>10</v>
      </c>
      <c r="D132" s="164">
        <f t="shared" si="48"/>
        <v>186</v>
      </c>
      <c r="E132" s="77">
        <f>D132/A132</f>
        <v>31</v>
      </c>
      <c r="F132" s="188">
        <v>0.15</v>
      </c>
      <c r="G132" s="189">
        <f t="shared" si="51"/>
        <v>30</v>
      </c>
      <c r="H132" s="73">
        <f t="shared" si="52"/>
        <v>7.5</v>
      </c>
      <c r="I132" s="74">
        <f t="shared" si="53"/>
        <v>216</v>
      </c>
      <c r="J132" s="166">
        <f t="shared" si="54"/>
        <v>21.6</v>
      </c>
      <c r="K132" s="167">
        <f t="shared" si="55"/>
        <v>9.3999999999999986</v>
      </c>
      <c r="L132" s="168">
        <f t="shared" si="56"/>
        <v>0.3032258064516129</v>
      </c>
      <c r="M132" s="169">
        <f t="shared" si="57"/>
        <v>93.999999999999986</v>
      </c>
      <c r="O132" s="66"/>
    </row>
    <row r="133" spans="1:15" s="65" customFormat="1" ht="12" x14ac:dyDescent="0.2">
      <c r="A133" s="67">
        <v>7</v>
      </c>
      <c r="B133" s="93">
        <v>4</v>
      </c>
      <c r="C133" s="163">
        <f t="shared" si="38"/>
        <v>11</v>
      </c>
      <c r="D133" s="164">
        <f t="shared" si="48"/>
        <v>186</v>
      </c>
      <c r="E133" s="77">
        <f>D133/A133</f>
        <v>26.571428571428573</v>
      </c>
      <c r="F133" s="188">
        <v>0.15</v>
      </c>
      <c r="G133" s="189">
        <f t="shared" si="51"/>
        <v>30</v>
      </c>
      <c r="H133" s="73">
        <f t="shared" si="52"/>
        <v>7.5</v>
      </c>
      <c r="I133" s="74">
        <f t="shared" si="53"/>
        <v>216</v>
      </c>
      <c r="J133" s="166">
        <f t="shared" si="54"/>
        <v>19.636363636363637</v>
      </c>
      <c r="K133" s="167">
        <f t="shared" si="55"/>
        <v>6.9350649350649363</v>
      </c>
      <c r="L133" s="168">
        <f t="shared" si="56"/>
        <v>0.26099706744868034</v>
      </c>
      <c r="M133" s="169">
        <f t="shared" si="57"/>
        <v>76.285714285714306</v>
      </c>
      <c r="O133" s="66"/>
    </row>
    <row r="134" spans="1:15" s="65" customFormat="1" ht="12" x14ac:dyDescent="0.2">
      <c r="A134" s="67">
        <v>8</v>
      </c>
      <c r="B134" s="93">
        <v>4</v>
      </c>
      <c r="C134" s="163">
        <f t="shared" si="38"/>
        <v>12</v>
      </c>
      <c r="D134" s="164">
        <f t="shared" si="48"/>
        <v>186</v>
      </c>
      <c r="E134" s="77">
        <f t="shared" ref="E134:E136" si="59">D134/A134</f>
        <v>23.25</v>
      </c>
      <c r="F134" s="188">
        <v>0.15</v>
      </c>
      <c r="G134" s="189">
        <f t="shared" si="51"/>
        <v>30</v>
      </c>
      <c r="H134" s="73">
        <f t="shared" si="52"/>
        <v>7.5</v>
      </c>
      <c r="I134" s="74">
        <f t="shared" si="53"/>
        <v>216</v>
      </c>
      <c r="J134" s="166">
        <f t="shared" si="54"/>
        <v>18</v>
      </c>
      <c r="K134" s="167">
        <f t="shared" si="55"/>
        <v>5.25</v>
      </c>
      <c r="L134" s="168">
        <f t="shared" si="56"/>
        <v>0.22580645161290325</v>
      </c>
      <c r="M134" s="169">
        <f t="shared" si="57"/>
        <v>63</v>
      </c>
      <c r="O134" s="66"/>
    </row>
    <row r="135" spans="1:15" s="65" customFormat="1" ht="12" x14ac:dyDescent="0.2">
      <c r="A135" s="67">
        <v>9</v>
      </c>
      <c r="B135" s="93">
        <v>4</v>
      </c>
      <c r="C135" s="163">
        <f t="shared" si="38"/>
        <v>13</v>
      </c>
      <c r="D135" s="164">
        <f t="shared" si="48"/>
        <v>186</v>
      </c>
      <c r="E135" s="77">
        <f t="shared" si="59"/>
        <v>20.666666666666668</v>
      </c>
      <c r="F135" s="188">
        <v>0.15</v>
      </c>
      <c r="G135" s="189">
        <f t="shared" si="51"/>
        <v>30</v>
      </c>
      <c r="H135" s="73">
        <f t="shared" si="52"/>
        <v>7.5</v>
      </c>
      <c r="I135" s="74">
        <f t="shared" si="53"/>
        <v>216</v>
      </c>
      <c r="J135" s="166">
        <f t="shared" si="54"/>
        <v>16.615384615384617</v>
      </c>
      <c r="K135" s="167">
        <f t="shared" si="55"/>
        <v>4.0512820512820511</v>
      </c>
      <c r="L135" s="168">
        <f t="shared" si="56"/>
        <v>0.19602977667493793</v>
      </c>
      <c r="M135" s="169">
        <f t="shared" si="57"/>
        <v>52.666666666666664</v>
      </c>
      <c r="O135" s="66"/>
    </row>
    <row r="136" spans="1:15" s="65" customFormat="1" ht="12" x14ac:dyDescent="0.2">
      <c r="A136" s="78">
        <v>10</v>
      </c>
      <c r="B136" s="94">
        <v>4</v>
      </c>
      <c r="C136" s="170">
        <f t="shared" si="38"/>
        <v>14</v>
      </c>
      <c r="D136" s="171">
        <f t="shared" si="48"/>
        <v>186</v>
      </c>
      <c r="E136" s="88">
        <f t="shared" si="59"/>
        <v>18.600000000000001</v>
      </c>
      <c r="F136" s="190">
        <v>0.15</v>
      </c>
      <c r="G136" s="191">
        <f t="shared" si="51"/>
        <v>30</v>
      </c>
      <c r="H136" s="84">
        <f t="shared" si="52"/>
        <v>7.5</v>
      </c>
      <c r="I136" s="85">
        <f t="shared" si="53"/>
        <v>216</v>
      </c>
      <c r="J136" s="173">
        <f t="shared" si="54"/>
        <v>15.428571428571429</v>
      </c>
      <c r="K136" s="174">
        <f t="shared" si="55"/>
        <v>3.1714285714285726</v>
      </c>
      <c r="L136" s="175">
        <f t="shared" si="56"/>
        <v>0.17050691244239635</v>
      </c>
      <c r="M136" s="176">
        <f t="shared" si="57"/>
        <v>44.40000000000002</v>
      </c>
      <c r="O136" s="66"/>
    </row>
    <row r="137" spans="1:15" s="65" customFormat="1" ht="12" x14ac:dyDescent="0.2">
      <c r="A137" s="67">
        <v>5</v>
      </c>
      <c r="B137" s="95">
        <v>5</v>
      </c>
      <c r="C137" s="163">
        <f t="shared" si="38"/>
        <v>10</v>
      </c>
      <c r="D137" s="164">
        <f t="shared" si="48"/>
        <v>186</v>
      </c>
      <c r="E137" s="77">
        <f>D137/A137</f>
        <v>37.200000000000003</v>
      </c>
      <c r="F137" s="188">
        <v>0.15</v>
      </c>
      <c r="G137" s="189">
        <f t="shared" si="51"/>
        <v>30</v>
      </c>
      <c r="H137" s="73">
        <f t="shared" si="52"/>
        <v>6</v>
      </c>
      <c r="I137" s="74">
        <f t="shared" si="53"/>
        <v>216</v>
      </c>
      <c r="J137" s="166">
        <f t="shared" si="54"/>
        <v>21.6</v>
      </c>
      <c r="K137" s="167">
        <f t="shared" si="55"/>
        <v>15.600000000000001</v>
      </c>
      <c r="L137" s="168">
        <f t="shared" si="56"/>
        <v>0.41935483870967738</v>
      </c>
      <c r="M137" s="169">
        <f t="shared" si="57"/>
        <v>156</v>
      </c>
      <c r="O137" s="66"/>
    </row>
    <row r="138" spans="1:15" s="65" customFormat="1" ht="12" x14ac:dyDescent="0.2">
      <c r="A138" s="67">
        <v>6</v>
      </c>
      <c r="B138" s="95">
        <v>5</v>
      </c>
      <c r="C138" s="163">
        <f t="shared" si="38"/>
        <v>11</v>
      </c>
      <c r="D138" s="164">
        <f t="shared" si="48"/>
        <v>186</v>
      </c>
      <c r="E138" s="77">
        <f>D138/A138</f>
        <v>31</v>
      </c>
      <c r="F138" s="188">
        <v>0.15</v>
      </c>
      <c r="G138" s="189">
        <f t="shared" si="51"/>
        <v>30</v>
      </c>
      <c r="H138" s="73">
        <f t="shared" si="52"/>
        <v>6</v>
      </c>
      <c r="I138" s="74">
        <f t="shared" si="53"/>
        <v>216</v>
      </c>
      <c r="J138" s="166">
        <f t="shared" si="54"/>
        <v>19.636363636363637</v>
      </c>
      <c r="K138" s="167">
        <f t="shared" si="55"/>
        <v>11.363636363636363</v>
      </c>
      <c r="L138" s="168">
        <f t="shared" si="56"/>
        <v>0.36656891495601174</v>
      </c>
      <c r="M138" s="169">
        <f t="shared" si="57"/>
        <v>125</v>
      </c>
      <c r="O138" s="66"/>
    </row>
    <row r="139" spans="1:15" s="65" customFormat="1" ht="12" x14ac:dyDescent="0.2">
      <c r="A139" s="67">
        <v>7</v>
      </c>
      <c r="B139" s="95">
        <v>5</v>
      </c>
      <c r="C139" s="163">
        <f t="shared" si="38"/>
        <v>12</v>
      </c>
      <c r="D139" s="164">
        <f t="shared" si="48"/>
        <v>186</v>
      </c>
      <c r="E139" s="77">
        <f>D139/A139</f>
        <v>26.571428571428573</v>
      </c>
      <c r="F139" s="188">
        <v>0.15</v>
      </c>
      <c r="G139" s="189">
        <f t="shared" si="51"/>
        <v>30</v>
      </c>
      <c r="H139" s="73">
        <f t="shared" si="52"/>
        <v>6</v>
      </c>
      <c r="I139" s="74">
        <f t="shared" si="53"/>
        <v>216</v>
      </c>
      <c r="J139" s="166">
        <f t="shared" si="54"/>
        <v>18</v>
      </c>
      <c r="K139" s="167">
        <f t="shared" si="55"/>
        <v>8.571428571428573</v>
      </c>
      <c r="L139" s="168">
        <f t="shared" si="56"/>
        <v>0.32258064516129037</v>
      </c>
      <c r="M139" s="169">
        <f t="shared" si="57"/>
        <v>102.85714285714288</v>
      </c>
      <c r="O139" s="66"/>
    </row>
    <row r="140" spans="1:15" s="65" customFormat="1" ht="12" x14ac:dyDescent="0.2">
      <c r="A140" s="67">
        <v>8</v>
      </c>
      <c r="B140" s="95">
        <v>5</v>
      </c>
      <c r="C140" s="163">
        <f t="shared" si="38"/>
        <v>13</v>
      </c>
      <c r="D140" s="164">
        <f t="shared" si="48"/>
        <v>186</v>
      </c>
      <c r="E140" s="77">
        <f t="shared" ref="E140:E142" si="60">D140/A140</f>
        <v>23.25</v>
      </c>
      <c r="F140" s="188">
        <v>0.15</v>
      </c>
      <c r="G140" s="189">
        <f t="shared" si="51"/>
        <v>30</v>
      </c>
      <c r="H140" s="73">
        <f t="shared" si="52"/>
        <v>6</v>
      </c>
      <c r="I140" s="74">
        <f t="shared" si="53"/>
        <v>216</v>
      </c>
      <c r="J140" s="166">
        <f t="shared" si="54"/>
        <v>16.615384615384617</v>
      </c>
      <c r="K140" s="167">
        <f t="shared" si="55"/>
        <v>6.6346153846153832</v>
      </c>
      <c r="L140" s="168">
        <f t="shared" si="56"/>
        <v>0.28535980148883366</v>
      </c>
      <c r="M140" s="169">
        <f t="shared" si="57"/>
        <v>86.249999999999986</v>
      </c>
      <c r="O140" s="66"/>
    </row>
    <row r="141" spans="1:15" s="65" customFormat="1" ht="12" x14ac:dyDescent="0.2">
      <c r="A141" s="67">
        <v>9</v>
      </c>
      <c r="B141" s="95">
        <v>5</v>
      </c>
      <c r="C141" s="163">
        <f t="shared" si="38"/>
        <v>14</v>
      </c>
      <c r="D141" s="164">
        <f t="shared" si="48"/>
        <v>186</v>
      </c>
      <c r="E141" s="77">
        <f t="shared" si="60"/>
        <v>20.666666666666668</v>
      </c>
      <c r="F141" s="188">
        <v>0.15</v>
      </c>
      <c r="G141" s="189">
        <f t="shared" si="51"/>
        <v>30</v>
      </c>
      <c r="H141" s="73">
        <f t="shared" si="52"/>
        <v>6</v>
      </c>
      <c r="I141" s="74">
        <f t="shared" si="53"/>
        <v>216</v>
      </c>
      <c r="J141" s="166">
        <f t="shared" si="54"/>
        <v>15.428571428571429</v>
      </c>
      <c r="K141" s="167">
        <f t="shared" si="55"/>
        <v>5.238095238095239</v>
      </c>
      <c r="L141" s="168">
        <f t="shared" si="56"/>
        <v>0.25345622119815669</v>
      </c>
      <c r="M141" s="169">
        <f t="shared" si="57"/>
        <v>73.333333333333343</v>
      </c>
      <c r="O141" s="66"/>
    </row>
    <row r="142" spans="1:15" s="65" customFormat="1" ht="12.75" thickBot="1" x14ac:dyDescent="0.25">
      <c r="A142" s="192">
        <v>10</v>
      </c>
      <c r="B142" s="114">
        <v>5</v>
      </c>
      <c r="C142" s="180">
        <f t="shared" si="38"/>
        <v>15</v>
      </c>
      <c r="D142" s="181">
        <f t="shared" si="48"/>
        <v>186</v>
      </c>
      <c r="E142" s="123">
        <f t="shared" si="60"/>
        <v>18.600000000000001</v>
      </c>
      <c r="F142" s="193">
        <v>0.15</v>
      </c>
      <c r="G142" s="194">
        <f t="shared" si="51"/>
        <v>30</v>
      </c>
      <c r="H142" s="119">
        <f t="shared" si="52"/>
        <v>6</v>
      </c>
      <c r="I142" s="120">
        <f t="shared" si="53"/>
        <v>216</v>
      </c>
      <c r="J142" s="184">
        <f t="shared" si="54"/>
        <v>14.4</v>
      </c>
      <c r="K142" s="185">
        <f t="shared" si="55"/>
        <v>4.2000000000000011</v>
      </c>
      <c r="L142" s="186">
        <f t="shared" si="56"/>
        <v>0.22580645161290325</v>
      </c>
      <c r="M142" s="187">
        <f t="shared" si="57"/>
        <v>63.000000000000014</v>
      </c>
      <c r="O142" s="66"/>
    </row>
    <row r="143" spans="1:15" s="65" customFormat="1" ht="12" x14ac:dyDescent="0.2">
      <c r="A143" s="67">
        <v>5</v>
      </c>
      <c r="B143" s="68">
        <v>1</v>
      </c>
      <c r="C143" s="163">
        <f t="shared" ref="C143:C202" si="61">A143+B143</f>
        <v>6</v>
      </c>
      <c r="D143" s="164">
        <f t="shared" si="48"/>
        <v>186</v>
      </c>
      <c r="E143" s="77">
        <f t="shared" si="49"/>
        <v>37.200000000000003</v>
      </c>
      <c r="F143" s="188">
        <v>0.2</v>
      </c>
      <c r="G143" s="189">
        <f t="shared" si="39"/>
        <v>40</v>
      </c>
      <c r="H143" s="73">
        <f t="shared" si="40"/>
        <v>40</v>
      </c>
      <c r="I143" s="74">
        <f t="shared" si="41"/>
        <v>226</v>
      </c>
      <c r="J143" s="166">
        <f t="shared" si="42"/>
        <v>37.666666666666664</v>
      </c>
      <c r="K143" s="167">
        <f t="shared" si="43"/>
        <v>-0.46666666666666146</v>
      </c>
      <c r="L143" s="168">
        <f t="shared" si="44"/>
        <v>-1.2544802867383353E-2</v>
      </c>
      <c r="M143" s="169">
        <f t="shared" si="45"/>
        <v>-2.7999999999999687</v>
      </c>
      <c r="O143" s="66"/>
    </row>
    <row r="144" spans="1:15" s="65" customFormat="1" ht="12" x14ac:dyDescent="0.2">
      <c r="A144" s="67">
        <v>6</v>
      </c>
      <c r="B144" s="68">
        <v>1</v>
      </c>
      <c r="C144" s="163">
        <f t="shared" si="61"/>
        <v>7</v>
      </c>
      <c r="D144" s="164">
        <f t="shared" si="48"/>
        <v>186</v>
      </c>
      <c r="E144" s="77">
        <f t="shared" si="49"/>
        <v>31</v>
      </c>
      <c r="F144" s="188">
        <v>0.2</v>
      </c>
      <c r="G144" s="189">
        <f t="shared" si="39"/>
        <v>40</v>
      </c>
      <c r="H144" s="73">
        <f t="shared" si="40"/>
        <v>40</v>
      </c>
      <c r="I144" s="74">
        <f t="shared" si="41"/>
        <v>226</v>
      </c>
      <c r="J144" s="166">
        <f t="shared" si="42"/>
        <v>32.285714285714285</v>
      </c>
      <c r="K144" s="167">
        <f t="shared" si="43"/>
        <v>-1.2857142857142847</v>
      </c>
      <c r="L144" s="168">
        <f t="shared" si="44"/>
        <v>-4.1474654377880116E-2</v>
      </c>
      <c r="M144" s="169">
        <f t="shared" si="45"/>
        <v>-8.9999999999999929</v>
      </c>
      <c r="O144" s="66"/>
    </row>
    <row r="145" spans="1:15" s="65" customFormat="1" ht="12" x14ac:dyDescent="0.2">
      <c r="A145" s="67">
        <v>7</v>
      </c>
      <c r="B145" s="68">
        <v>1</v>
      </c>
      <c r="C145" s="163">
        <f t="shared" si="61"/>
        <v>8</v>
      </c>
      <c r="D145" s="164">
        <f t="shared" si="48"/>
        <v>186</v>
      </c>
      <c r="E145" s="77">
        <f t="shared" si="49"/>
        <v>26.571428571428573</v>
      </c>
      <c r="F145" s="188">
        <v>0.2</v>
      </c>
      <c r="G145" s="189">
        <f t="shared" si="39"/>
        <v>40</v>
      </c>
      <c r="H145" s="73">
        <f t="shared" si="40"/>
        <v>40</v>
      </c>
      <c r="I145" s="74">
        <f t="shared" si="41"/>
        <v>226</v>
      </c>
      <c r="J145" s="166">
        <f t="shared" si="42"/>
        <v>28.25</v>
      </c>
      <c r="K145" s="167">
        <f t="shared" si="43"/>
        <v>-1.678571428571427</v>
      </c>
      <c r="L145" s="168">
        <f t="shared" si="44"/>
        <v>-6.3172043010752521E-2</v>
      </c>
      <c r="M145" s="169">
        <f t="shared" si="45"/>
        <v>-13.428571428571416</v>
      </c>
      <c r="O145" s="66"/>
    </row>
    <row r="146" spans="1:15" s="65" customFormat="1" ht="12" x14ac:dyDescent="0.2">
      <c r="A146" s="67">
        <v>8</v>
      </c>
      <c r="B146" s="68">
        <v>1</v>
      </c>
      <c r="C146" s="163">
        <f t="shared" si="61"/>
        <v>9</v>
      </c>
      <c r="D146" s="164">
        <f t="shared" si="48"/>
        <v>186</v>
      </c>
      <c r="E146" s="77">
        <f t="shared" si="49"/>
        <v>23.25</v>
      </c>
      <c r="F146" s="188">
        <v>0.2</v>
      </c>
      <c r="G146" s="189">
        <f t="shared" si="39"/>
        <v>40</v>
      </c>
      <c r="H146" s="73">
        <f t="shared" si="40"/>
        <v>40</v>
      </c>
      <c r="I146" s="74">
        <f t="shared" si="41"/>
        <v>226</v>
      </c>
      <c r="J146" s="166">
        <f t="shared" si="42"/>
        <v>25.111111111111111</v>
      </c>
      <c r="K146" s="167">
        <f t="shared" si="43"/>
        <v>-1.8611111111111107</v>
      </c>
      <c r="L146" s="168">
        <f t="shared" si="44"/>
        <v>-8.0047789725208984E-2</v>
      </c>
      <c r="M146" s="169">
        <f t="shared" si="45"/>
        <v>-16.749999999999996</v>
      </c>
      <c r="O146" s="66"/>
    </row>
    <row r="147" spans="1:15" s="65" customFormat="1" ht="12" x14ac:dyDescent="0.2">
      <c r="A147" s="67">
        <v>9</v>
      </c>
      <c r="B147" s="68">
        <v>1</v>
      </c>
      <c r="C147" s="163">
        <f t="shared" si="61"/>
        <v>10</v>
      </c>
      <c r="D147" s="164">
        <f t="shared" si="48"/>
        <v>186</v>
      </c>
      <c r="E147" s="77">
        <f t="shared" si="49"/>
        <v>20.666666666666668</v>
      </c>
      <c r="F147" s="188">
        <v>0.2</v>
      </c>
      <c r="G147" s="189">
        <f t="shared" si="39"/>
        <v>40</v>
      </c>
      <c r="H147" s="73">
        <f t="shared" si="40"/>
        <v>40</v>
      </c>
      <c r="I147" s="74">
        <f t="shared" si="41"/>
        <v>226</v>
      </c>
      <c r="J147" s="166">
        <f t="shared" si="42"/>
        <v>22.6</v>
      </c>
      <c r="K147" s="167">
        <f t="shared" si="43"/>
        <v>-1.9333333333333336</v>
      </c>
      <c r="L147" s="168">
        <f t="shared" si="44"/>
        <v>-9.3548387096774155E-2</v>
      </c>
      <c r="M147" s="169">
        <f t="shared" si="45"/>
        <v>-19.333333333333336</v>
      </c>
      <c r="O147" s="66"/>
    </row>
    <row r="148" spans="1:15" s="65" customFormat="1" ht="12" x14ac:dyDescent="0.2">
      <c r="A148" s="78">
        <v>10</v>
      </c>
      <c r="B148" s="79">
        <v>1</v>
      </c>
      <c r="C148" s="170">
        <f t="shared" si="61"/>
        <v>11</v>
      </c>
      <c r="D148" s="171">
        <f t="shared" si="48"/>
        <v>186</v>
      </c>
      <c r="E148" s="88">
        <f t="shared" si="49"/>
        <v>18.600000000000001</v>
      </c>
      <c r="F148" s="190">
        <v>0.2</v>
      </c>
      <c r="G148" s="191">
        <f t="shared" si="39"/>
        <v>40</v>
      </c>
      <c r="H148" s="84">
        <f t="shared" si="40"/>
        <v>40</v>
      </c>
      <c r="I148" s="85">
        <f t="shared" si="41"/>
        <v>226</v>
      </c>
      <c r="J148" s="173">
        <f t="shared" si="42"/>
        <v>20.545454545454547</v>
      </c>
      <c r="K148" s="174">
        <f t="shared" si="43"/>
        <v>-1.9454545454545453</v>
      </c>
      <c r="L148" s="175">
        <f t="shared" si="44"/>
        <v>-0.10459433040078192</v>
      </c>
      <c r="M148" s="176">
        <f t="shared" si="45"/>
        <v>-21.4</v>
      </c>
      <c r="O148" s="66"/>
    </row>
    <row r="149" spans="1:15" s="65" customFormat="1" ht="12" x14ac:dyDescent="0.2">
      <c r="A149" s="67">
        <v>5</v>
      </c>
      <c r="B149" s="89">
        <v>2</v>
      </c>
      <c r="C149" s="163">
        <f t="shared" si="61"/>
        <v>7</v>
      </c>
      <c r="D149" s="164">
        <f t="shared" si="48"/>
        <v>186</v>
      </c>
      <c r="E149" s="77">
        <f t="shared" si="49"/>
        <v>37.200000000000003</v>
      </c>
      <c r="F149" s="188">
        <v>0.2</v>
      </c>
      <c r="G149" s="189">
        <f t="shared" si="39"/>
        <v>40</v>
      </c>
      <c r="H149" s="73">
        <f t="shared" si="40"/>
        <v>20</v>
      </c>
      <c r="I149" s="74">
        <f t="shared" si="41"/>
        <v>226</v>
      </c>
      <c r="J149" s="166">
        <f t="shared" si="42"/>
        <v>32.285714285714285</v>
      </c>
      <c r="K149" s="167">
        <f t="shared" si="43"/>
        <v>4.9142857142857181</v>
      </c>
      <c r="L149" s="168">
        <f t="shared" si="44"/>
        <v>0.1321044546850999</v>
      </c>
      <c r="M149" s="169">
        <f t="shared" si="45"/>
        <v>34.400000000000027</v>
      </c>
      <c r="O149" s="66"/>
    </row>
    <row r="150" spans="1:15" s="65" customFormat="1" ht="12" x14ac:dyDescent="0.2">
      <c r="A150" s="67">
        <v>6</v>
      </c>
      <c r="B150" s="89">
        <v>2</v>
      </c>
      <c r="C150" s="163">
        <f t="shared" si="61"/>
        <v>8</v>
      </c>
      <c r="D150" s="164">
        <f t="shared" si="48"/>
        <v>186</v>
      </c>
      <c r="E150" s="77">
        <f t="shared" si="49"/>
        <v>31</v>
      </c>
      <c r="F150" s="188">
        <v>0.2</v>
      </c>
      <c r="G150" s="189">
        <f t="shared" si="39"/>
        <v>40</v>
      </c>
      <c r="H150" s="73">
        <f t="shared" si="40"/>
        <v>20</v>
      </c>
      <c r="I150" s="74">
        <f t="shared" si="41"/>
        <v>226</v>
      </c>
      <c r="J150" s="166">
        <f t="shared" si="42"/>
        <v>28.25</v>
      </c>
      <c r="K150" s="167">
        <f t="shared" si="43"/>
        <v>2.75</v>
      </c>
      <c r="L150" s="168">
        <f t="shared" si="44"/>
        <v>8.8709677419354871E-2</v>
      </c>
      <c r="M150" s="169">
        <f t="shared" si="45"/>
        <v>22</v>
      </c>
      <c r="O150" s="66"/>
    </row>
    <row r="151" spans="1:15" s="65" customFormat="1" ht="12" x14ac:dyDescent="0.2">
      <c r="A151" s="67">
        <v>7</v>
      </c>
      <c r="B151" s="89">
        <v>2</v>
      </c>
      <c r="C151" s="163">
        <f t="shared" si="61"/>
        <v>9</v>
      </c>
      <c r="D151" s="164">
        <f t="shared" si="48"/>
        <v>186</v>
      </c>
      <c r="E151" s="77">
        <f t="shared" si="49"/>
        <v>26.571428571428573</v>
      </c>
      <c r="F151" s="188">
        <v>0.2</v>
      </c>
      <c r="G151" s="189">
        <f t="shared" si="39"/>
        <v>40</v>
      </c>
      <c r="H151" s="73">
        <f t="shared" si="40"/>
        <v>20</v>
      </c>
      <c r="I151" s="74">
        <f t="shared" si="41"/>
        <v>226</v>
      </c>
      <c r="J151" s="166">
        <f t="shared" si="42"/>
        <v>25.111111111111111</v>
      </c>
      <c r="K151" s="167">
        <f t="shared" si="43"/>
        <v>1.4603174603174622</v>
      </c>
      <c r="L151" s="168">
        <f t="shared" si="44"/>
        <v>5.4958183990442167E-2</v>
      </c>
      <c r="M151" s="169">
        <f t="shared" si="45"/>
        <v>13.14285714285716</v>
      </c>
      <c r="O151" s="66"/>
    </row>
    <row r="152" spans="1:15" s="65" customFormat="1" ht="12" x14ac:dyDescent="0.2">
      <c r="A152" s="67">
        <v>8</v>
      </c>
      <c r="B152" s="89">
        <v>2</v>
      </c>
      <c r="C152" s="163">
        <f t="shared" si="61"/>
        <v>10</v>
      </c>
      <c r="D152" s="164">
        <f t="shared" si="48"/>
        <v>186</v>
      </c>
      <c r="E152" s="77">
        <f t="shared" si="49"/>
        <v>23.25</v>
      </c>
      <c r="F152" s="188">
        <v>0.2</v>
      </c>
      <c r="G152" s="189">
        <f t="shared" si="39"/>
        <v>40</v>
      </c>
      <c r="H152" s="73">
        <f t="shared" si="40"/>
        <v>20</v>
      </c>
      <c r="I152" s="74">
        <f t="shared" si="41"/>
        <v>226</v>
      </c>
      <c r="J152" s="166">
        <f t="shared" si="42"/>
        <v>22.6</v>
      </c>
      <c r="K152" s="167">
        <f t="shared" si="43"/>
        <v>0.64999999999999858</v>
      </c>
      <c r="L152" s="168">
        <f t="shared" si="44"/>
        <v>2.7956989247311714E-2</v>
      </c>
      <c r="M152" s="169">
        <f t="shared" si="45"/>
        <v>6.4999999999999858</v>
      </c>
      <c r="O152" s="66"/>
    </row>
    <row r="153" spans="1:15" s="65" customFormat="1" ht="12" x14ac:dyDescent="0.2">
      <c r="A153" s="67">
        <v>9</v>
      </c>
      <c r="B153" s="89">
        <v>2</v>
      </c>
      <c r="C153" s="163">
        <f t="shared" si="61"/>
        <v>11</v>
      </c>
      <c r="D153" s="164">
        <f t="shared" si="48"/>
        <v>186</v>
      </c>
      <c r="E153" s="77">
        <f t="shared" si="49"/>
        <v>20.666666666666668</v>
      </c>
      <c r="F153" s="188">
        <v>0.2</v>
      </c>
      <c r="G153" s="189">
        <f t="shared" si="39"/>
        <v>40</v>
      </c>
      <c r="H153" s="73">
        <f t="shared" si="40"/>
        <v>20</v>
      </c>
      <c r="I153" s="74">
        <f t="shared" si="41"/>
        <v>226</v>
      </c>
      <c r="J153" s="166">
        <f t="shared" si="42"/>
        <v>20.545454545454547</v>
      </c>
      <c r="K153" s="167">
        <f t="shared" si="43"/>
        <v>0.1212121212121211</v>
      </c>
      <c r="L153" s="168">
        <f t="shared" si="44"/>
        <v>5.8651026392961825E-3</v>
      </c>
      <c r="M153" s="169">
        <f t="shared" si="45"/>
        <v>1.3333333333333321</v>
      </c>
      <c r="O153" s="66"/>
    </row>
    <row r="154" spans="1:15" s="65" customFormat="1" ht="12" x14ac:dyDescent="0.2">
      <c r="A154" s="78">
        <v>10</v>
      </c>
      <c r="B154" s="90">
        <v>2</v>
      </c>
      <c r="C154" s="170">
        <f t="shared" si="61"/>
        <v>12</v>
      </c>
      <c r="D154" s="171">
        <f t="shared" si="48"/>
        <v>186</v>
      </c>
      <c r="E154" s="88">
        <f t="shared" si="49"/>
        <v>18.600000000000001</v>
      </c>
      <c r="F154" s="190">
        <v>0.2</v>
      </c>
      <c r="G154" s="191">
        <f t="shared" si="39"/>
        <v>40</v>
      </c>
      <c r="H154" s="84">
        <f t="shared" si="40"/>
        <v>20</v>
      </c>
      <c r="I154" s="85">
        <f t="shared" si="41"/>
        <v>226</v>
      </c>
      <c r="J154" s="173">
        <f t="shared" si="42"/>
        <v>18.833333333333332</v>
      </c>
      <c r="K154" s="174">
        <f t="shared" si="43"/>
        <v>-0.23333333333333073</v>
      </c>
      <c r="L154" s="175">
        <f t="shared" si="44"/>
        <v>-1.2544802867383353E-2</v>
      </c>
      <c r="M154" s="176">
        <f t="shared" si="45"/>
        <v>-2.7999999999999687</v>
      </c>
      <c r="O154" s="66"/>
    </row>
    <row r="155" spans="1:15" s="65" customFormat="1" ht="12" x14ac:dyDescent="0.2">
      <c r="A155" s="67">
        <v>5</v>
      </c>
      <c r="B155" s="91">
        <v>3</v>
      </c>
      <c r="C155" s="163">
        <f t="shared" si="61"/>
        <v>8</v>
      </c>
      <c r="D155" s="164">
        <f t="shared" si="48"/>
        <v>186</v>
      </c>
      <c r="E155" s="77">
        <f>D155/A155</f>
        <v>37.200000000000003</v>
      </c>
      <c r="F155" s="188">
        <v>0.2</v>
      </c>
      <c r="G155" s="189">
        <f t="shared" ref="G155:G214" si="62">F155*$D$8</f>
        <v>40</v>
      </c>
      <c r="H155" s="73">
        <f t="shared" ref="H155:H214" si="63">G155/B155</f>
        <v>13.333333333333334</v>
      </c>
      <c r="I155" s="74">
        <f t="shared" ref="I155:I214" si="64">D155+G155</f>
        <v>226</v>
      </c>
      <c r="J155" s="166">
        <f t="shared" ref="J155:J214" si="65">I155/C155</f>
        <v>28.25</v>
      </c>
      <c r="K155" s="167">
        <f t="shared" ref="K155:K214" si="66">E155-J155</f>
        <v>8.9500000000000028</v>
      </c>
      <c r="L155" s="168">
        <f t="shared" ref="L155:L214" si="67">1-(J155/E155)</f>
        <v>0.24059139784946237</v>
      </c>
      <c r="M155" s="169">
        <f t="shared" ref="M155:M214" si="68">K155*C155</f>
        <v>71.600000000000023</v>
      </c>
      <c r="O155" s="66"/>
    </row>
    <row r="156" spans="1:15" s="65" customFormat="1" ht="12" x14ac:dyDescent="0.2">
      <c r="A156" s="67">
        <v>6</v>
      </c>
      <c r="B156" s="91">
        <v>3</v>
      </c>
      <c r="C156" s="163">
        <f t="shared" si="61"/>
        <v>9</v>
      </c>
      <c r="D156" s="164">
        <f t="shared" si="48"/>
        <v>186</v>
      </c>
      <c r="E156" s="77">
        <f>D156/A156</f>
        <v>31</v>
      </c>
      <c r="F156" s="188">
        <v>0.2</v>
      </c>
      <c r="G156" s="189">
        <f t="shared" si="62"/>
        <v>40</v>
      </c>
      <c r="H156" s="73">
        <f t="shared" si="63"/>
        <v>13.333333333333334</v>
      </c>
      <c r="I156" s="74">
        <f t="shared" si="64"/>
        <v>226</v>
      </c>
      <c r="J156" s="166">
        <f t="shared" si="65"/>
        <v>25.111111111111111</v>
      </c>
      <c r="K156" s="167">
        <f t="shared" si="66"/>
        <v>5.8888888888888893</v>
      </c>
      <c r="L156" s="168">
        <f t="shared" si="67"/>
        <v>0.18996415770609321</v>
      </c>
      <c r="M156" s="169">
        <f t="shared" si="68"/>
        <v>53</v>
      </c>
      <c r="O156" s="66"/>
    </row>
    <row r="157" spans="1:15" s="65" customFormat="1" ht="12" x14ac:dyDescent="0.2">
      <c r="A157" s="67">
        <v>7</v>
      </c>
      <c r="B157" s="91">
        <v>3</v>
      </c>
      <c r="C157" s="163">
        <f t="shared" si="61"/>
        <v>10</v>
      </c>
      <c r="D157" s="164">
        <f t="shared" si="48"/>
        <v>186</v>
      </c>
      <c r="E157" s="77">
        <f>D157/A157</f>
        <v>26.571428571428573</v>
      </c>
      <c r="F157" s="188">
        <v>0.2</v>
      </c>
      <c r="G157" s="189">
        <f t="shared" si="62"/>
        <v>40</v>
      </c>
      <c r="H157" s="73">
        <f t="shared" si="63"/>
        <v>13.333333333333334</v>
      </c>
      <c r="I157" s="74">
        <f t="shared" si="64"/>
        <v>226</v>
      </c>
      <c r="J157" s="166">
        <f t="shared" si="65"/>
        <v>22.6</v>
      </c>
      <c r="K157" s="167">
        <f t="shared" si="66"/>
        <v>3.9714285714285715</v>
      </c>
      <c r="L157" s="168">
        <f t="shared" si="67"/>
        <v>0.14946236559139781</v>
      </c>
      <c r="M157" s="169">
        <f t="shared" si="68"/>
        <v>39.714285714285715</v>
      </c>
      <c r="O157" s="66"/>
    </row>
    <row r="158" spans="1:15" s="65" customFormat="1" ht="12" x14ac:dyDescent="0.2">
      <c r="A158" s="67">
        <v>8</v>
      </c>
      <c r="B158" s="91">
        <v>3</v>
      </c>
      <c r="C158" s="163">
        <f t="shared" si="61"/>
        <v>11</v>
      </c>
      <c r="D158" s="164">
        <f t="shared" si="48"/>
        <v>186</v>
      </c>
      <c r="E158" s="77">
        <f t="shared" ref="E158:E160" si="69">D158/A158</f>
        <v>23.25</v>
      </c>
      <c r="F158" s="188">
        <v>0.2</v>
      </c>
      <c r="G158" s="189">
        <f t="shared" si="62"/>
        <v>40</v>
      </c>
      <c r="H158" s="73">
        <f t="shared" si="63"/>
        <v>13.333333333333334</v>
      </c>
      <c r="I158" s="74">
        <f t="shared" si="64"/>
        <v>226</v>
      </c>
      <c r="J158" s="166">
        <f t="shared" si="65"/>
        <v>20.545454545454547</v>
      </c>
      <c r="K158" s="167">
        <f t="shared" si="66"/>
        <v>2.7045454545454533</v>
      </c>
      <c r="L158" s="168">
        <f t="shared" si="67"/>
        <v>0.11632453567937429</v>
      </c>
      <c r="M158" s="169">
        <f t="shared" si="68"/>
        <v>29.749999999999986</v>
      </c>
      <c r="O158" s="66"/>
    </row>
    <row r="159" spans="1:15" s="65" customFormat="1" ht="12" x14ac:dyDescent="0.2">
      <c r="A159" s="67">
        <v>9</v>
      </c>
      <c r="B159" s="91">
        <v>3</v>
      </c>
      <c r="C159" s="163">
        <f t="shared" si="61"/>
        <v>12</v>
      </c>
      <c r="D159" s="164">
        <f t="shared" si="48"/>
        <v>186</v>
      </c>
      <c r="E159" s="77">
        <f t="shared" si="69"/>
        <v>20.666666666666668</v>
      </c>
      <c r="F159" s="188">
        <v>0.2</v>
      </c>
      <c r="G159" s="189">
        <f t="shared" si="62"/>
        <v>40</v>
      </c>
      <c r="H159" s="73">
        <f t="shared" si="63"/>
        <v>13.333333333333334</v>
      </c>
      <c r="I159" s="74">
        <f t="shared" si="64"/>
        <v>226</v>
      </c>
      <c r="J159" s="166">
        <f t="shared" si="65"/>
        <v>18.833333333333332</v>
      </c>
      <c r="K159" s="167">
        <f t="shared" si="66"/>
        <v>1.8333333333333357</v>
      </c>
      <c r="L159" s="168">
        <f t="shared" si="67"/>
        <v>8.8709677419354982E-2</v>
      </c>
      <c r="M159" s="169">
        <f t="shared" si="68"/>
        <v>22.000000000000028</v>
      </c>
      <c r="O159" s="66"/>
    </row>
    <row r="160" spans="1:15" s="65" customFormat="1" ht="12" x14ac:dyDescent="0.2">
      <c r="A160" s="78">
        <v>10</v>
      </c>
      <c r="B160" s="92">
        <v>3</v>
      </c>
      <c r="C160" s="170">
        <f t="shared" si="61"/>
        <v>13</v>
      </c>
      <c r="D160" s="171">
        <f t="shared" si="48"/>
        <v>186</v>
      </c>
      <c r="E160" s="88">
        <f t="shared" si="69"/>
        <v>18.600000000000001</v>
      </c>
      <c r="F160" s="190">
        <v>0.2</v>
      </c>
      <c r="G160" s="191">
        <f t="shared" si="62"/>
        <v>40</v>
      </c>
      <c r="H160" s="84">
        <f t="shared" si="63"/>
        <v>13.333333333333334</v>
      </c>
      <c r="I160" s="85">
        <f t="shared" si="64"/>
        <v>226</v>
      </c>
      <c r="J160" s="173">
        <f t="shared" si="65"/>
        <v>17.384615384615383</v>
      </c>
      <c r="K160" s="174">
        <f t="shared" si="66"/>
        <v>1.2153846153846182</v>
      </c>
      <c r="L160" s="175">
        <f t="shared" si="67"/>
        <v>6.5343258891646161E-2</v>
      </c>
      <c r="M160" s="176">
        <f t="shared" si="68"/>
        <v>15.800000000000036</v>
      </c>
      <c r="O160" s="66"/>
    </row>
    <row r="161" spans="1:15" s="65" customFormat="1" ht="12" x14ac:dyDescent="0.2">
      <c r="A161" s="67">
        <v>5</v>
      </c>
      <c r="B161" s="93">
        <v>4</v>
      </c>
      <c r="C161" s="163">
        <f t="shared" si="61"/>
        <v>9</v>
      </c>
      <c r="D161" s="164">
        <f t="shared" si="48"/>
        <v>186</v>
      </c>
      <c r="E161" s="77">
        <f>D161/A161</f>
        <v>37.200000000000003</v>
      </c>
      <c r="F161" s="188">
        <v>0.2</v>
      </c>
      <c r="G161" s="189">
        <f t="shared" si="62"/>
        <v>40</v>
      </c>
      <c r="H161" s="73">
        <f t="shared" si="63"/>
        <v>10</v>
      </c>
      <c r="I161" s="74">
        <f t="shared" si="64"/>
        <v>226</v>
      </c>
      <c r="J161" s="166">
        <f t="shared" si="65"/>
        <v>25.111111111111111</v>
      </c>
      <c r="K161" s="167">
        <f t="shared" si="66"/>
        <v>12.088888888888892</v>
      </c>
      <c r="L161" s="168">
        <f t="shared" si="67"/>
        <v>0.32497013142174436</v>
      </c>
      <c r="M161" s="169">
        <f t="shared" si="68"/>
        <v>108.80000000000003</v>
      </c>
      <c r="O161" s="66"/>
    </row>
    <row r="162" spans="1:15" s="65" customFormat="1" ht="12" x14ac:dyDescent="0.2">
      <c r="A162" s="67">
        <v>6</v>
      </c>
      <c r="B162" s="93">
        <v>4</v>
      </c>
      <c r="C162" s="163">
        <f t="shared" si="61"/>
        <v>10</v>
      </c>
      <c r="D162" s="164">
        <f t="shared" si="48"/>
        <v>186</v>
      </c>
      <c r="E162" s="77">
        <f>D162/A162</f>
        <v>31</v>
      </c>
      <c r="F162" s="188">
        <v>0.2</v>
      </c>
      <c r="G162" s="189">
        <f t="shared" si="62"/>
        <v>40</v>
      </c>
      <c r="H162" s="73">
        <f t="shared" si="63"/>
        <v>10</v>
      </c>
      <c r="I162" s="74">
        <f t="shared" si="64"/>
        <v>226</v>
      </c>
      <c r="J162" s="166">
        <f t="shared" si="65"/>
        <v>22.6</v>
      </c>
      <c r="K162" s="167">
        <f t="shared" si="66"/>
        <v>8.3999999999999986</v>
      </c>
      <c r="L162" s="168">
        <f t="shared" si="67"/>
        <v>0.27096774193548379</v>
      </c>
      <c r="M162" s="169">
        <f t="shared" si="68"/>
        <v>83.999999999999986</v>
      </c>
      <c r="O162" s="66"/>
    </row>
    <row r="163" spans="1:15" s="65" customFormat="1" ht="12" x14ac:dyDescent="0.2">
      <c r="A163" s="67">
        <v>7</v>
      </c>
      <c r="B163" s="93">
        <v>4</v>
      </c>
      <c r="C163" s="163">
        <f t="shared" si="61"/>
        <v>11</v>
      </c>
      <c r="D163" s="164">
        <f t="shared" si="48"/>
        <v>186</v>
      </c>
      <c r="E163" s="77">
        <f>D163/A163</f>
        <v>26.571428571428573</v>
      </c>
      <c r="F163" s="188">
        <v>0.2</v>
      </c>
      <c r="G163" s="189">
        <f t="shared" si="62"/>
        <v>40</v>
      </c>
      <c r="H163" s="73">
        <f t="shared" si="63"/>
        <v>10</v>
      </c>
      <c r="I163" s="74">
        <f t="shared" si="64"/>
        <v>226</v>
      </c>
      <c r="J163" s="166">
        <f t="shared" si="65"/>
        <v>20.545454545454547</v>
      </c>
      <c r="K163" s="167">
        <f t="shared" si="66"/>
        <v>6.0259740259740262</v>
      </c>
      <c r="L163" s="168">
        <f t="shared" si="67"/>
        <v>0.22678396871945261</v>
      </c>
      <c r="M163" s="169">
        <f t="shared" si="68"/>
        <v>66.285714285714292</v>
      </c>
      <c r="O163" s="66"/>
    </row>
    <row r="164" spans="1:15" s="65" customFormat="1" ht="12" x14ac:dyDescent="0.2">
      <c r="A164" s="67">
        <v>8</v>
      </c>
      <c r="B164" s="93">
        <v>4</v>
      </c>
      <c r="C164" s="163">
        <f t="shared" si="61"/>
        <v>12</v>
      </c>
      <c r="D164" s="164">
        <f t="shared" si="48"/>
        <v>186</v>
      </c>
      <c r="E164" s="77">
        <f t="shared" ref="E164:E166" si="70">D164/A164</f>
        <v>23.25</v>
      </c>
      <c r="F164" s="188">
        <v>0.2</v>
      </c>
      <c r="G164" s="189">
        <f t="shared" si="62"/>
        <v>40</v>
      </c>
      <c r="H164" s="73">
        <f t="shared" si="63"/>
        <v>10</v>
      </c>
      <c r="I164" s="74">
        <f t="shared" si="64"/>
        <v>226</v>
      </c>
      <c r="J164" s="166">
        <f t="shared" si="65"/>
        <v>18.833333333333332</v>
      </c>
      <c r="K164" s="167">
        <f t="shared" si="66"/>
        <v>4.4166666666666679</v>
      </c>
      <c r="L164" s="168">
        <f t="shared" si="67"/>
        <v>0.18996415770609321</v>
      </c>
      <c r="M164" s="169">
        <f t="shared" si="68"/>
        <v>53.000000000000014</v>
      </c>
      <c r="O164" s="66"/>
    </row>
    <row r="165" spans="1:15" s="65" customFormat="1" ht="12" x14ac:dyDescent="0.2">
      <c r="A165" s="67">
        <v>9</v>
      </c>
      <c r="B165" s="93">
        <v>4</v>
      </c>
      <c r="C165" s="163">
        <f t="shared" si="61"/>
        <v>13</v>
      </c>
      <c r="D165" s="164">
        <f t="shared" si="48"/>
        <v>186</v>
      </c>
      <c r="E165" s="77">
        <f t="shared" si="70"/>
        <v>20.666666666666668</v>
      </c>
      <c r="F165" s="188">
        <v>0.2</v>
      </c>
      <c r="G165" s="189">
        <f t="shared" si="62"/>
        <v>40</v>
      </c>
      <c r="H165" s="73">
        <f t="shared" si="63"/>
        <v>10</v>
      </c>
      <c r="I165" s="74">
        <f t="shared" si="64"/>
        <v>226</v>
      </c>
      <c r="J165" s="166">
        <f t="shared" si="65"/>
        <v>17.384615384615383</v>
      </c>
      <c r="K165" s="167">
        <f t="shared" si="66"/>
        <v>3.2820512820512846</v>
      </c>
      <c r="L165" s="168">
        <f t="shared" si="67"/>
        <v>0.15880893300248156</v>
      </c>
      <c r="M165" s="169">
        <f t="shared" si="68"/>
        <v>42.6666666666667</v>
      </c>
      <c r="O165" s="66"/>
    </row>
    <row r="166" spans="1:15" s="65" customFormat="1" ht="12" x14ac:dyDescent="0.2">
      <c r="A166" s="78">
        <v>10</v>
      </c>
      <c r="B166" s="94">
        <v>4</v>
      </c>
      <c r="C166" s="170">
        <f t="shared" si="61"/>
        <v>14</v>
      </c>
      <c r="D166" s="171">
        <f t="shared" si="48"/>
        <v>186</v>
      </c>
      <c r="E166" s="88">
        <f t="shared" si="70"/>
        <v>18.600000000000001</v>
      </c>
      <c r="F166" s="190">
        <v>0.2</v>
      </c>
      <c r="G166" s="191">
        <f t="shared" si="62"/>
        <v>40</v>
      </c>
      <c r="H166" s="84">
        <f t="shared" si="63"/>
        <v>10</v>
      </c>
      <c r="I166" s="85">
        <f t="shared" si="64"/>
        <v>226</v>
      </c>
      <c r="J166" s="173">
        <f t="shared" si="65"/>
        <v>16.142857142857142</v>
      </c>
      <c r="K166" s="174">
        <f t="shared" si="66"/>
        <v>2.4571428571428591</v>
      </c>
      <c r="L166" s="175">
        <f t="shared" si="67"/>
        <v>0.1321044546850999</v>
      </c>
      <c r="M166" s="176">
        <f t="shared" si="68"/>
        <v>34.400000000000027</v>
      </c>
      <c r="O166" s="66"/>
    </row>
    <row r="167" spans="1:15" s="65" customFormat="1" ht="12" x14ac:dyDescent="0.2">
      <c r="A167" s="67">
        <v>5</v>
      </c>
      <c r="B167" s="95">
        <v>5</v>
      </c>
      <c r="C167" s="163">
        <f t="shared" si="61"/>
        <v>10</v>
      </c>
      <c r="D167" s="164">
        <f t="shared" si="48"/>
        <v>186</v>
      </c>
      <c r="E167" s="77">
        <f>D167/A167</f>
        <v>37.200000000000003</v>
      </c>
      <c r="F167" s="188">
        <v>0.2</v>
      </c>
      <c r="G167" s="189">
        <f t="shared" si="62"/>
        <v>40</v>
      </c>
      <c r="H167" s="73">
        <f t="shared" si="63"/>
        <v>8</v>
      </c>
      <c r="I167" s="74">
        <f t="shared" si="64"/>
        <v>226</v>
      </c>
      <c r="J167" s="166">
        <f t="shared" si="65"/>
        <v>22.6</v>
      </c>
      <c r="K167" s="167">
        <f t="shared" si="66"/>
        <v>14.600000000000001</v>
      </c>
      <c r="L167" s="168">
        <f t="shared" si="67"/>
        <v>0.39247311827956988</v>
      </c>
      <c r="M167" s="169">
        <f t="shared" si="68"/>
        <v>146</v>
      </c>
      <c r="O167" s="66"/>
    </row>
    <row r="168" spans="1:15" s="65" customFormat="1" ht="12" x14ac:dyDescent="0.2">
      <c r="A168" s="67">
        <v>6</v>
      </c>
      <c r="B168" s="95">
        <v>5</v>
      </c>
      <c r="C168" s="163">
        <f t="shared" si="61"/>
        <v>11</v>
      </c>
      <c r="D168" s="164">
        <f t="shared" si="48"/>
        <v>186</v>
      </c>
      <c r="E168" s="77">
        <f>D168/A168</f>
        <v>31</v>
      </c>
      <c r="F168" s="188">
        <v>0.2</v>
      </c>
      <c r="G168" s="189">
        <f t="shared" si="62"/>
        <v>40</v>
      </c>
      <c r="H168" s="73">
        <f t="shared" si="63"/>
        <v>8</v>
      </c>
      <c r="I168" s="74">
        <f t="shared" si="64"/>
        <v>226</v>
      </c>
      <c r="J168" s="166">
        <f t="shared" si="65"/>
        <v>20.545454545454547</v>
      </c>
      <c r="K168" s="167">
        <f t="shared" si="66"/>
        <v>10.454545454545453</v>
      </c>
      <c r="L168" s="168">
        <f t="shared" si="67"/>
        <v>0.33724340175953071</v>
      </c>
      <c r="M168" s="169">
        <f t="shared" si="68"/>
        <v>114.99999999999999</v>
      </c>
      <c r="O168" s="66"/>
    </row>
    <row r="169" spans="1:15" s="65" customFormat="1" ht="12" x14ac:dyDescent="0.2">
      <c r="A169" s="67">
        <v>7</v>
      </c>
      <c r="B169" s="95">
        <v>5</v>
      </c>
      <c r="C169" s="163">
        <f t="shared" si="61"/>
        <v>12</v>
      </c>
      <c r="D169" s="164">
        <f t="shared" si="48"/>
        <v>186</v>
      </c>
      <c r="E169" s="77">
        <f>D169/A169</f>
        <v>26.571428571428573</v>
      </c>
      <c r="F169" s="188">
        <v>0.2</v>
      </c>
      <c r="G169" s="189">
        <f t="shared" si="62"/>
        <v>40</v>
      </c>
      <c r="H169" s="73">
        <f t="shared" si="63"/>
        <v>8</v>
      </c>
      <c r="I169" s="74">
        <f t="shared" si="64"/>
        <v>226</v>
      </c>
      <c r="J169" s="166">
        <f t="shared" si="65"/>
        <v>18.833333333333332</v>
      </c>
      <c r="K169" s="167">
        <f t="shared" si="66"/>
        <v>7.7380952380952408</v>
      </c>
      <c r="L169" s="168">
        <f t="shared" si="67"/>
        <v>0.29121863799283165</v>
      </c>
      <c r="M169" s="169">
        <f t="shared" si="68"/>
        <v>92.85714285714289</v>
      </c>
      <c r="O169" s="66"/>
    </row>
    <row r="170" spans="1:15" s="65" customFormat="1" ht="12" x14ac:dyDescent="0.2">
      <c r="A170" s="67">
        <v>8</v>
      </c>
      <c r="B170" s="95">
        <v>5</v>
      </c>
      <c r="C170" s="163">
        <f t="shared" si="61"/>
        <v>13</v>
      </c>
      <c r="D170" s="164">
        <f t="shared" si="48"/>
        <v>186</v>
      </c>
      <c r="E170" s="77">
        <f t="shared" ref="E170:E214" si="71">D170/A170</f>
        <v>23.25</v>
      </c>
      <c r="F170" s="188">
        <v>0.2</v>
      </c>
      <c r="G170" s="189">
        <f t="shared" si="62"/>
        <v>40</v>
      </c>
      <c r="H170" s="73">
        <f t="shared" si="63"/>
        <v>8</v>
      </c>
      <c r="I170" s="74">
        <f t="shared" si="64"/>
        <v>226</v>
      </c>
      <c r="J170" s="166">
        <f t="shared" si="65"/>
        <v>17.384615384615383</v>
      </c>
      <c r="K170" s="167">
        <f t="shared" si="66"/>
        <v>5.8653846153846168</v>
      </c>
      <c r="L170" s="168">
        <f t="shared" si="67"/>
        <v>0.25227460711331684</v>
      </c>
      <c r="M170" s="169">
        <f t="shared" si="68"/>
        <v>76.250000000000014</v>
      </c>
      <c r="O170" s="66"/>
    </row>
    <row r="171" spans="1:15" s="65" customFormat="1" ht="12" x14ac:dyDescent="0.2">
      <c r="A171" s="67">
        <v>9</v>
      </c>
      <c r="B171" s="95">
        <v>5</v>
      </c>
      <c r="C171" s="163">
        <f t="shared" si="61"/>
        <v>14</v>
      </c>
      <c r="D171" s="164">
        <f t="shared" si="48"/>
        <v>186</v>
      </c>
      <c r="E171" s="77">
        <f t="shared" si="71"/>
        <v>20.666666666666668</v>
      </c>
      <c r="F171" s="188">
        <v>0.2</v>
      </c>
      <c r="G171" s="189">
        <f t="shared" si="62"/>
        <v>40</v>
      </c>
      <c r="H171" s="73">
        <f t="shared" si="63"/>
        <v>8</v>
      </c>
      <c r="I171" s="74">
        <f t="shared" si="64"/>
        <v>226</v>
      </c>
      <c r="J171" s="166">
        <f t="shared" si="65"/>
        <v>16.142857142857142</v>
      </c>
      <c r="K171" s="167">
        <f t="shared" si="66"/>
        <v>4.5238095238095255</v>
      </c>
      <c r="L171" s="168">
        <f t="shared" si="67"/>
        <v>0.21889400921658997</v>
      </c>
      <c r="M171" s="169">
        <f t="shared" si="68"/>
        <v>63.333333333333357</v>
      </c>
      <c r="O171" s="66"/>
    </row>
    <row r="172" spans="1:15" s="65" customFormat="1" ht="12.75" thickBot="1" x14ac:dyDescent="0.25">
      <c r="A172" s="192">
        <v>10</v>
      </c>
      <c r="B172" s="114">
        <v>5</v>
      </c>
      <c r="C172" s="180">
        <f t="shared" si="61"/>
        <v>15</v>
      </c>
      <c r="D172" s="181">
        <f t="shared" si="48"/>
        <v>186</v>
      </c>
      <c r="E172" s="123">
        <f t="shared" si="71"/>
        <v>18.600000000000001</v>
      </c>
      <c r="F172" s="193">
        <v>0.2</v>
      </c>
      <c r="G172" s="194">
        <f t="shared" si="62"/>
        <v>40</v>
      </c>
      <c r="H172" s="119">
        <f t="shared" si="63"/>
        <v>8</v>
      </c>
      <c r="I172" s="120">
        <f t="shared" si="64"/>
        <v>226</v>
      </c>
      <c r="J172" s="184">
        <f t="shared" si="65"/>
        <v>15.066666666666666</v>
      </c>
      <c r="K172" s="185">
        <f t="shared" si="66"/>
        <v>3.533333333333335</v>
      </c>
      <c r="L172" s="186">
        <f t="shared" si="67"/>
        <v>0.18996415770609332</v>
      </c>
      <c r="M172" s="187">
        <f t="shared" si="68"/>
        <v>53.000000000000028</v>
      </c>
      <c r="O172" s="66"/>
    </row>
    <row r="173" spans="1:15" s="65" customFormat="1" ht="12" x14ac:dyDescent="0.2">
      <c r="A173" s="67">
        <v>5</v>
      </c>
      <c r="B173" s="68">
        <v>1</v>
      </c>
      <c r="C173" s="163">
        <f t="shared" si="61"/>
        <v>6</v>
      </c>
      <c r="D173" s="164">
        <f t="shared" si="48"/>
        <v>186</v>
      </c>
      <c r="E173" s="77">
        <f t="shared" ref="E173:E184" si="72">D173/A173</f>
        <v>37.200000000000003</v>
      </c>
      <c r="F173" s="188">
        <v>0.25</v>
      </c>
      <c r="G173" s="189">
        <f t="shared" ref="G173:G202" si="73">F173*$D$8</f>
        <v>50</v>
      </c>
      <c r="H173" s="73">
        <f t="shared" ref="H173:H202" si="74">G173/B173</f>
        <v>50</v>
      </c>
      <c r="I173" s="74">
        <f t="shared" ref="I173:I202" si="75">D173+G173</f>
        <v>236</v>
      </c>
      <c r="J173" s="166">
        <f t="shared" ref="J173:J202" si="76">I173/C173</f>
        <v>39.333333333333336</v>
      </c>
      <c r="K173" s="167">
        <f t="shared" ref="K173:K202" si="77">E173-J173</f>
        <v>-2.1333333333333329</v>
      </c>
      <c r="L173" s="168">
        <f t="shared" ref="L173:L202" si="78">1-(J173/E173)</f>
        <v>-5.7347670250895932E-2</v>
      </c>
      <c r="M173" s="169">
        <f t="shared" ref="M173:M202" si="79">K173*C173</f>
        <v>-12.799999999999997</v>
      </c>
      <c r="O173" s="66"/>
    </row>
    <row r="174" spans="1:15" s="65" customFormat="1" ht="12" x14ac:dyDescent="0.2">
      <c r="A174" s="67">
        <v>6</v>
      </c>
      <c r="B174" s="68">
        <v>1</v>
      </c>
      <c r="C174" s="163">
        <f t="shared" si="61"/>
        <v>7</v>
      </c>
      <c r="D174" s="164">
        <f t="shared" si="48"/>
        <v>186</v>
      </c>
      <c r="E174" s="77">
        <f t="shared" si="72"/>
        <v>31</v>
      </c>
      <c r="F174" s="188">
        <v>0.25</v>
      </c>
      <c r="G174" s="189">
        <f t="shared" si="73"/>
        <v>50</v>
      </c>
      <c r="H174" s="73">
        <f t="shared" si="74"/>
        <v>50</v>
      </c>
      <c r="I174" s="74">
        <f t="shared" si="75"/>
        <v>236</v>
      </c>
      <c r="J174" s="166">
        <f t="shared" si="76"/>
        <v>33.714285714285715</v>
      </c>
      <c r="K174" s="167">
        <f t="shared" si="77"/>
        <v>-2.7142857142857153</v>
      </c>
      <c r="L174" s="168">
        <f t="shared" si="78"/>
        <v>-8.7557603686635899E-2</v>
      </c>
      <c r="M174" s="169">
        <f t="shared" si="79"/>
        <v>-19.000000000000007</v>
      </c>
      <c r="O174" s="66"/>
    </row>
    <row r="175" spans="1:15" s="65" customFormat="1" ht="12" x14ac:dyDescent="0.2">
      <c r="A175" s="67">
        <v>7</v>
      </c>
      <c r="B175" s="68">
        <v>1</v>
      </c>
      <c r="C175" s="163">
        <f t="shared" si="61"/>
        <v>8</v>
      </c>
      <c r="D175" s="164">
        <f t="shared" si="48"/>
        <v>186</v>
      </c>
      <c r="E175" s="77">
        <f t="shared" si="72"/>
        <v>26.571428571428573</v>
      </c>
      <c r="F175" s="188">
        <v>0.25</v>
      </c>
      <c r="G175" s="189">
        <f t="shared" si="73"/>
        <v>50</v>
      </c>
      <c r="H175" s="73">
        <f t="shared" si="74"/>
        <v>50</v>
      </c>
      <c r="I175" s="74">
        <f t="shared" si="75"/>
        <v>236</v>
      </c>
      <c r="J175" s="166">
        <f t="shared" si="76"/>
        <v>29.5</v>
      </c>
      <c r="K175" s="167">
        <f t="shared" si="77"/>
        <v>-2.928571428571427</v>
      </c>
      <c r="L175" s="168">
        <f t="shared" si="78"/>
        <v>-0.11021505376344076</v>
      </c>
      <c r="M175" s="169">
        <f t="shared" si="79"/>
        <v>-23.428571428571416</v>
      </c>
      <c r="O175" s="66"/>
    </row>
    <row r="176" spans="1:15" s="65" customFormat="1" ht="12" x14ac:dyDescent="0.2">
      <c r="A176" s="67">
        <v>8</v>
      </c>
      <c r="B176" s="68">
        <v>1</v>
      </c>
      <c r="C176" s="163">
        <f t="shared" si="61"/>
        <v>9</v>
      </c>
      <c r="D176" s="164">
        <f t="shared" si="48"/>
        <v>186</v>
      </c>
      <c r="E176" s="77">
        <f t="shared" si="72"/>
        <v>23.25</v>
      </c>
      <c r="F176" s="188">
        <v>0.25</v>
      </c>
      <c r="G176" s="189">
        <f t="shared" si="73"/>
        <v>50</v>
      </c>
      <c r="H176" s="73">
        <f t="shared" si="74"/>
        <v>50</v>
      </c>
      <c r="I176" s="74">
        <f t="shared" si="75"/>
        <v>236</v>
      </c>
      <c r="J176" s="166">
        <f t="shared" si="76"/>
        <v>26.222222222222221</v>
      </c>
      <c r="K176" s="167">
        <f t="shared" si="77"/>
        <v>-2.9722222222222214</v>
      </c>
      <c r="L176" s="168">
        <f t="shared" si="78"/>
        <v>-0.12783751493428919</v>
      </c>
      <c r="M176" s="169">
        <f t="shared" si="79"/>
        <v>-26.749999999999993</v>
      </c>
      <c r="O176" s="66"/>
    </row>
    <row r="177" spans="1:15" s="65" customFormat="1" ht="12" x14ac:dyDescent="0.2">
      <c r="A177" s="67">
        <v>9</v>
      </c>
      <c r="B177" s="68">
        <v>1</v>
      </c>
      <c r="C177" s="163">
        <f t="shared" si="61"/>
        <v>10</v>
      </c>
      <c r="D177" s="164">
        <f t="shared" si="48"/>
        <v>186</v>
      </c>
      <c r="E177" s="77">
        <f t="shared" si="72"/>
        <v>20.666666666666668</v>
      </c>
      <c r="F177" s="188">
        <v>0.25</v>
      </c>
      <c r="G177" s="189">
        <f t="shared" si="73"/>
        <v>50</v>
      </c>
      <c r="H177" s="73">
        <f t="shared" si="74"/>
        <v>50</v>
      </c>
      <c r="I177" s="74">
        <f t="shared" si="75"/>
        <v>236</v>
      </c>
      <c r="J177" s="166">
        <f t="shared" si="76"/>
        <v>23.6</v>
      </c>
      <c r="K177" s="167">
        <f t="shared" si="77"/>
        <v>-2.9333333333333336</v>
      </c>
      <c r="L177" s="168">
        <f t="shared" si="78"/>
        <v>-0.14193548387096766</v>
      </c>
      <c r="M177" s="169">
        <f t="shared" si="79"/>
        <v>-29.333333333333336</v>
      </c>
      <c r="O177" s="66"/>
    </row>
    <row r="178" spans="1:15" s="65" customFormat="1" ht="12" x14ac:dyDescent="0.2">
      <c r="A178" s="78">
        <v>10</v>
      </c>
      <c r="B178" s="79">
        <v>1</v>
      </c>
      <c r="C178" s="170">
        <f t="shared" si="61"/>
        <v>11</v>
      </c>
      <c r="D178" s="171">
        <f t="shared" si="48"/>
        <v>186</v>
      </c>
      <c r="E178" s="88">
        <f t="shared" si="72"/>
        <v>18.600000000000001</v>
      </c>
      <c r="F178" s="190">
        <v>0.25</v>
      </c>
      <c r="G178" s="191">
        <f t="shared" si="73"/>
        <v>50</v>
      </c>
      <c r="H178" s="84">
        <f t="shared" si="74"/>
        <v>50</v>
      </c>
      <c r="I178" s="85">
        <f t="shared" si="75"/>
        <v>236</v>
      </c>
      <c r="J178" s="173">
        <f t="shared" si="76"/>
        <v>21.454545454545453</v>
      </c>
      <c r="K178" s="174">
        <f t="shared" si="77"/>
        <v>-2.8545454545454518</v>
      </c>
      <c r="L178" s="175">
        <f t="shared" si="78"/>
        <v>-0.15347018572825011</v>
      </c>
      <c r="M178" s="176">
        <f t="shared" si="79"/>
        <v>-31.39999999999997</v>
      </c>
      <c r="O178" s="66"/>
    </row>
    <row r="179" spans="1:15" s="65" customFormat="1" ht="12" x14ac:dyDescent="0.2">
      <c r="A179" s="67">
        <v>5</v>
      </c>
      <c r="B179" s="89">
        <v>2</v>
      </c>
      <c r="C179" s="163">
        <f t="shared" si="61"/>
        <v>7</v>
      </c>
      <c r="D179" s="164">
        <f t="shared" si="48"/>
        <v>186</v>
      </c>
      <c r="E179" s="77">
        <f t="shared" si="72"/>
        <v>37.200000000000003</v>
      </c>
      <c r="F179" s="188">
        <v>0.25</v>
      </c>
      <c r="G179" s="189">
        <f t="shared" si="73"/>
        <v>50</v>
      </c>
      <c r="H179" s="73">
        <f t="shared" si="74"/>
        <v>25</v>
      </c>
      <c r="I179" s="74">
        <f t="shared" si="75"/>
        <v>236</v>
      </c>
      <c r="J179" s="166">
        <f t="shared" si="76"/>
        <v>33.714285714285715</v>
      </c>
      <c r="K179" s="167">
        <f t="shared" si="77"/>
        <v>3.4857142857142875</v>
      </c>
      <c r="L179" s="168">
        <f t="shared" si="78"/>
        <v>9.3701996927803455E-2</v>
      </c>
      <c r="M179" s="169">
        <f t="shared" si="79"/>
        <v>24.400000000000013</v>
      </c>
      <c r="O179" s="66"/>
    </row>
    <row r="180" spans="1:15" s="65" customFormat="1" ht="12" x14ac:dyDescent="0.2">
      <c r="A180" s="67">
        <v>6</v>
      </c>
      <c r="B180" s="89">
        <v>2</v>
      </c>
      <c r="C180" s="163">
        <f t="shared" si="61"/>
        <v>8</v>
      </c>
      <c r="D180" s="164">
        <f t="shared" si="48"/>
        <v>186</v>
      </c>
      <c r="E180" s="77">
        <f t="shared" si="72"/>
        <v>31</v>
      </c>
      <c r="F180" s="188">
        <v>0.25</v>
      </c>
      <c r="G180" s="189">
        <f t="shared" si="73"/>
        <v>50</v>
      </c>
      <c r="H180" s="73">
        <f t="shared" si="74"/>
        <v>25</v>
      </c>
      <c r="I180" s="74">
        <f t="shared" si="75"/>
        <v>236</v>
      </c>
      <c r="J180" s="166">
        <f t="shared" si="76"/>
        <v>29.5</v>
      </c>
      <c r="K180" s="167">
        <f t="shared" si="77"/>
        <v>1.5</v>
      </c>
      <c r="L180" s="168">
        <f t="shared" si="78"/>
        <v>4.8387096774193505E-2</v>
      </c>
      <c r="M180" s="169">
        <f t="shared" si="79"/>
        <v>12</v>
      </c>
      <c r="O180" s="66"/>
    </row>
    <row r="181" spans="1:15" s="65" customFormat="1" ht="12" x14ac:dyDescent="0.2">
      <c r="A181" s="67">
        <v>7</v>
      </c>
      <c r="B181" s="89">
        <v>2</v>
      </c>
      <c r="C181" s="163">
        <f t="shared" si="61"/>
        <v>9</v>
      </c>
      <c r="D181" s="164">
        <f t="shared" si="48"/>
        <v>186</v>
      </c>
      <c r="E181" s="77">
        <f t="shared" si="72"/>
        <v>26.571428571428573</v>
      </c>
      <c r="F181" s="188">
        <v>0.25</v>
      </c>
      <c r="G181" s="189">
        <f t="shared" si="73"/>
        <v>50</v>
      </c>
      <c r="H181" s="73">
        <f t="shared" si="74"/>
        <v>25</v>
      </c>
      <c r="I181" s="74">
        <f t="shared" si="75"/>
        <v>236</v>
      </c>
      <c r="J181" s="166">
        <f t="shared" si="76"/>
        <v>26.222222222222221</v>
      </c>
      <c r="K181" s="167">
        <f t="shared" si="77"/>
        <v>0.34920634920635152</v>
      </c>
      <c r="L181" s="168">
        <f t="shared" si="78"/>
        <v>1.31421744324971E-2</v>
      </c>
      <c r="M181" s="169">
        <f t="shared" si="79"/>
        <v>3.1428571428571637</v>
      </c>
      <c r="O181" s="66"/>
    </row>
    <row r="182" spans="1:15" s="65" customFormat="1" ht="12" x14ac:dyDescent="0.2">
      <c r="A182" s="67">
        <v>8</v>
      </c>
      <c r="B182" s="89">
        <v>2</v>
      </c>
      <c r="C182" s="163">
        <f t="shared" si="61"/>
        <v>10</v>
      </c>
      <c r="D182" s="164">
        <f t="shared" si="48"/>
        <v>186</v>
      </c>
      <c r="E182" s="77">
        <f t="shared" si="72"/>
        <v>23.25</v>
      </c>
      <c r="F182" s="188">
        <v>0.25</v>
      </c>
      <c r="G182" s="189">
        <f t="shared" si="73"/>
        <v>50</v>
      </c>
      <c r="H182" s="73">
        <f t="shared" si="74"/>
        <v>25</v>
      </c>
      <c r="I182" s="74">
        <f t="shared" si="75"/>
        <v>236</v>
      </c>
      <c r="J182" s="166">
        <f t="shared" si="76"/>
        <v>23.6</v>
      </c>
      <c r="K182" s="167">
        <f t="shared" si="77"/>
        <v>-0.35000000000000142</v>
      </c>
      <c r="L182" s="168">
        <f t="shared" si="78"/>
        <v>-1.5053763440860291E-2</v>
      </c>
      <c r="M182" s="169">
        <f t="shared" si="79"/>
        <v>-3.5000000000000142</v>
      </c>
      <c r="O182" s="66"/>
    </row>
    <row r="183" spans="1:15" s="65" customFormat="1" ht="12" x14ac:dyDescent="0.2">
      <c r="A183" s="67">
        <v>9</v>
      </c>
      <c r="B183" s="89">
        <v>2</v>
      </c>
      <c r="C183" s="163">
        <f t="shared" si="61"/>
        <v>11</v>
      </c>
      <c r="D183" s="164">
        <f t="shared" si="48"/>
        <v>186</v>
      </c>
      <c r="E183" s="77">
        <f t="shared" si="72"/>
        <v>20.666666666666668</v>
      </c>
      <c r="F183" s="188">
        <v>0.25</v>
      </c>
      <c r="G183" s="189">
        <f t="shared" si="73"/>
        <v>50</v>
      </c>
      <c r="H183" s="73">
        <f t="shared" si="74"/>
        <v>25</v>
      </c>
      <c r="I183" s="74">
        <f t="shared" si="75"/>
        <v>236</v>
      </c>
      <c r="J183" s="166">
        <f t="shared" si="76"/>
        <v>21.454545454545453</v>
      </c>
      <c r="K183" s="167">
        <f t="shared" si="77"/>
        <v>-0.7878787878787854</v>
      </c>
      <c r="L183" s="168">
        <f t="shared" si="78"/>
        <v>-3.8123167155425186E-2</v>
      </c>
      <c r="M183" s="169">
        <f t="shared" si="79"/>
        <v>-8.6666666666666394</v>
      </c>
      <c r="O183" s="66"/>
    </row>
    <row r="184" spans="1:15" s="65" customFormat="1" ht="12" x14ac:dyDescent="0.2">
      <c r="A184" s="78">
        <v>10</v>
      </c>
      <c r="B184" s="90">
        <v>2</v>
      </c>
      <c r="C184" s="170">
        <f t="shared" si="61"/>
        <v>12</v>
      </c>
      <c r="D184" s="171">
        <f t="shared" si="48"/>
        <v>186</v>
      </c>
      <c r="E184" s="88">
        <f t="shared" si="72"/>
        <v>18.600000000000001</v>
      </c>
      <c r="F184" s="190">
        <v>0.25</v>
      </c>
      <c r="G184" s="191">
        <f t="shared" si="73"/>
        <v>50</v>
      </c>
      <c r="H184" s="84">
        <f t="shared" si="74"/>
        <v>25</v>
      </c>
      <c r="I184" s="85">
        <f t="shared" si="75"/>
        <v>236</v>
      </c>
      <c r="J184" s="173">
        <f t="shared" si="76"/>
        <v>19.666666666666668</v>
      </c>
      <c r="K184" s="174">
        <f t="shared" si="77"/>
        <v>-1.0666666666666664</v>
      </c>
      <c r="L184" s="175">
        <f t="shared" si="78"/>
        <v>-5.7347670250895932E-2</v>
      </c>
      <c r="M184" s="176">
        <f t="shared" si="79"/>
        <v>-12.799999999999997</v>
      </c>
      <c r="O184" s="66"/>
    </row>
    <row r="185" spans="1:15" s="65" customFormat="1" ht="12" x14ac:dyDescent="0.2">
      <c r="A185" s="67">
        <v>5</v>
      </c>
      <c r="B185" s="91">
        <v>3</v>
      </c>
      <c r="C185" s="163">
        <f t="shared" si="61"/>
        <v>8</v>
      </c>
      <c r="D185" s="164">
        <f t="shared" si="48"/>
        <v>186</v>
      </c>
      <c r="E185" s="77">
        <f>D185/A185</f>
        <v>37.200000000000003</v>
      </c>
      <c r="F185" s="188">
        <v>0.25</v>
      </c>
      <c r="G185" s="189">
        <f t="shared" si="73"/>
        <v>50</v>
      </c>
      <c r="H185" s="73">
        <f t="shared" si="74"/>
        <v>16.666666666666668</v>
      </c>
      <c r="I185" s="74">
        <f t="shared" si="75"/>
        <v>236</v>
      </c>
      <c r="J185" s="166">
        <f t="shared" si="76"/>
        <v>29.5</v>
      </c>
      <c r="K185" s="167">
        <f t="shared" si="77"/>
        <v>7.7000000000000028</v>
      </c>
      <c r="L185" s="168">
        <f t="shared" si="78"/>
        <v>0.206989247311828</v>
      </c>
      <c r="M185" s="169">
        <f t="shared" si="79"/>
        <v>61.600000000000023</v>
      </c>
      <c r="O185" s="66"/>
    </row>
    <row r="186" spans="1:15" s="65" customFormat="1" ht="12" x14ac:dyDescent="0.2">
      <c r="A186" s="67">
        <v>6</v>
      </c>
      <c r="B186" s="91">
        <v>3</v>
      </c>
      <c r="C186" s="163">
        <f t="shared" si="61"/>
        <v>9</v>
      </c>
      <c r="D186" s="164">
        <f t="shared" si="48"/>
        <v>186</v>
      </c>
      <c r="E186" s="77">
        <f>D186/A186</f>
        <v>31</v>
      </c>
      <c r="F186" s="188">
        <v>0.25</v>
      </c>
      <c r="G186" s="189">
        <f t="shared" si="73"/>
        <v>50</v>
      </c>
      <c r="H186" s="73">
        <f t="shared" si="74"/>
        <v>16.666666666666668</v>
      </c>
      <c r="I186" s="74">
        <f t="shared" si="75"/>
        <v>236</v>
      </c>
      <c r="J186" s="166">
        <f t="shared" si="76"/>
        <v>26.222222222222221</v>
      </c>
      <c r="K186" s="167">
        <f t="shared" si="77"/>
        <v>4.7777777777777786</v>
      </c>
      <c r="L186" s="168">
        <f t="shared" si="78"/>
        <v>0.15412186379928317</v>
      </c>
      <c r="M186" s="169">
        <f t="shared" si="79"/>
        <v>43.000000000000007</v>
      </c>
      <c r="O186" s="66"/>
    </row>
    <row r="187" spans="1:15" s="65" customFormat="1" ht="12" x14ac:dyDescent="0.2">
      <c r="A187" s="67">
        <v>7</v>
      </c>
      <c r="B187" s="91">
        <v>3</v>
      </c>
      <c r="C187" s="163">
        <f t="shared" si="61"/>
        <v>10</v>
      </c>
      <c r="D187" s="164">
        <f t="shared" si="48"/>
        <v>186</v>
      </c>
      <c r="E187" s="77">
        <f>D187/A187</f>
        <v>26.571428571428573</v>
      </c>
      <c r="F187" s="188">
        <v>0.25</v>
      </c>
      <c r="G187" s="189">
        <f t="shared" si="73"/>
        <v>50</v>
      </c>
      <c r="H187" s="73">
        <f t="shared" si="74"/>
        <v>16.666666666666668</v>
      </c>
      <c r="I187" s="74">
        <f t="shared" si="75"/>
        <v>236</v>
      </c>
      <c r="J187" s="166">
        <f t="shared" si="76"/>
        <v>23.6</v>
      </c>
      <c r="K187" s="167">
        <f t="shared" si="77"/>
        <v>2.9714285714285715</v>
      </c>
      <c r="L187" s="168">
        <f t="shared" si="78"/>
        <v>0.1118279569892473</v>
      </c>
      <c r="M187" s="169">
        <f t="shared" si="79"/>
        <v>29.714285714285715</v>
      </c>
      <c r="O187" s="66"/>
    </row>
    <row r="188" spans="1:15" s="65" customFormat="1" ht="12" x14ac:dyDescent="0.2">
      <c r="A188" s="67">
        <v>8</v>
      </c>
      <c r="B188" s="91">
        <v>3</v>
      </c>
      <c r="C188" s="163">
        <f t="shared" si="61"/>
        <v>11</v>
      </c>
      <c r="D188" s="164">
        <f t="shared" si="48"/>
        <v>186</v>
      </c>
      <c r="E188" s="77">
        <f t="shared" ref="E188:E190" si="80">D188/A188</f>
        <v>23.25</v>
      </c>
      <c r="F188" s="188">
        <v>0.25</v>
      </c>
      <c r="G188" s="189">
        <f t="shared" si="73"/>
        <v>50</v>
      </c>
      <c r="H188" s="73">
        <f t="shared" si="74"/>
        <v>16.666666666666668</v>
      </c>
      <c r="I188" s="74">
        <f t="shared" si="75"/>
        <v>236</v>
      </c>
      <c r="J188" s="166">
        <f t="shared" si="76"/>
        <v>21.454545454545453</v>
      </c>
      <c r="K188" s="167">
        <f t="shared" si="77"/>
        <v>1.7954545454545467</v>
      </c>
      <c r="L188" s="168">
        <f t="shared" si="78"/>
        <v>7.7223851417399847E-2</v>
      </c>
      <c r="M188" s="169">
        <f t="shared" si="79"/>
        <v>19.750000000000014</v>
      </c>
      <c r="O188" s="66"/>
    </row>
    <row r="189" spans="1:15" s="65" customFormat="1" ht="12" x14ac:dyDescent="0.2">
      <c r="A189" s="67">
        <v>9</v>
      </c>
      <c r="B189" s="91">
        <v>3</v>
      </c>
      <c r="C189" s="163">
        <f t="shared" si="61"/>
        <v>12</v>
      </c>
      <c r="D189" s="164">
        <f t="shared" si="48"/>
        <v>186</v>
      </c>
      <c r="E189" s="77">
        <f t="shared" si="80"/>
        <v>20.666666666666668</v>
      </c>
      <c r="F189" s="188">
        <v>0.25</v>
      </c>
      <c r="G189" s="189">
        <f t="shared" si="73"/>
        <v>50</v>
      </c>
      <c r="H189" s="73">
        <f t="shared" si="74"/>
        <v>16.666666666666668</v>
      </c>
      <c r="I189" s="74">
        <f t="shared" si="75"/>
        <v>236</v>
      </c>
      <c r="J189" s="166">
        <f t="shared" si="76"/>
        <v>19.666666666666668</v>
      </c>
      <c r="K189" s="167">
        <f t="shared" si="77"/>
        <v>1</v>
      </c>
      <c r="L189" s="168">
        <f t="shared" si="78"/>
        <v>4.8387096774193505E-2</v>
      </c>
      <c r="M189" s="169">
        <f t="shared" si="79"/>
        <v>12</v>
      </c>
      <c r="O189" s="66"/>
    </row>
    <row r="190" spans="1:15" s="65" customFormat="1" ht="12" x14ac:dyDescent="0.2">
      <c r="A190" s="78">
        <v>10</v>
      </c>
      <c r="B190" s="92">
        <v>3</v>
      </c>
      <c r="C190" s="170">
        <f t="shared" si="61"/>
        <v>13</v>
      </c>
      <c r="D190" s="171">
        <f t="shared" si="48"/>
        <v>186</v>
      </c>
      <c r="E190" s="88">
        <f t="shared" si="80"/>
        <v>18.600000000000001</v>
      </c>
      <c r="F190" s="190">
        <v>0.25</v>
      </c>
      <c r="G190" s="191">
        <f t="shared" si="73"/>
        <v>50</v>
      </c>
      <c r="H190" s="84">
        <f t="shared" si="74"/>
        <v>16.666666666666668</v>
      </c>
      <c r="I190" s="85">
        <f t="shared" si="75"/>
        <v>236</v>
      </c>
      <c r="J190" s="173">
        <f t="shared" si="76"/>
        <v>18.153846153846153</v>
      </c>
      <c r="K190" s="174">
        <f t="shared" si="77"/>
        <v>0.44615384615384812</v>
      </c>
      <c r="L190" s="175">
        <f t="shared" si="78"/>
        <v>2.3986765922249909E-2</v>
      </c>
      <c r="M190" s="176">
        <f t="shared" si="79"/>
        <v>5.8000000000000256</v>
      </c>
      <c r="O190" s="66"/>
    </row>
    <row r="191" spans="1:15" s="65" customFormat="1" ht="12" x14ac:dyDescent="0.2">
      <c r="A191" s="67">
        <v>5</v>
      </c>
      <c r="B191" s="93">
        <v>4</v>
      </c>
      <c r="C191" s="163">
        <f t="shared" si="61"/>
        <v>9</v>
      </c>
      <c r="D191" s="164">
        <f t="shared" si="48"/>
        <v>186</v>
      </c>
      <c r="E191" s="77">
        <f>D191/A191</f>
        <v>37.200000000000003</v>
      </c>
      <c r="F191" s="188">
        <v>0.25</v>
      </c>
      <c r="G191" s="189">
        <f t="shared" si="73"/>
        <v>50</v>
      </c>
      <c r="H191" s="73">
        <f t="shared" si="74"/>
        <v>12.5</v>
      </c>
      <c r="I191" s="74">
        <f t="shared" si="75"/>
        <v>236</v>
      </c>
      <c r="J191" s="166">
        <f t="shared" si="76"/>
        <v>26.222222222222221</v>
      </c>
      <c r="K191" s="167">
        <f t="shared" si="77"/>
        <v>10.977777777777781</v>
      </c>
      <c r="L191" s="168">
        <f t="shared" si="78"/>
        <v>0.29510155316606934</v>
      </c>
      <c r="M191" s="169">
        <f t="shared" si="79"/>
        <v>98.80000000000004</v>
      </c>
      <c r="O191" s="66"/>
    </row>
    <row r="192" spans="1:15" s="65" customFormat="1" ht="12" x14ac:dyDescent="0.2">
      <c r="A192" s="67">
        <v>6</v>
      </c>
      <c r="B192" s="93">
        <v>4</v>
      </c>
      <c r="C192" s="163">
        <f t="shared" si="61"/>
        <v>10</v>
      </c>
      <c r="D192" s="164">
        <f t="shared" si="48"/>
        <v>186</v>
      </c>
      <c r="E192" s="77">
        <f>D192/A192</f>
        <v>31</v>
      </c>
      <c r="F192" s="188">
        <v>0.25</v>
      </c>
      <c r="G192" s="189">
        <f t="shared" si="73"/>
        <v>50</v>
      </c>
      <c r="H192" s="73">
        <f t="shared" si="74"/>
        <v>12.5</v>
      </c>
      <c r="I192" s="74">
        <f t="shared" si="75"/>
        <v>236</v>
      </c>
      <c r="J192" s="166">
        <f t="shared" si="76"/>
        <v>23.6</v>
      </c>
      <c r="K192" s="167">
        <f t="shared" si="77"/>
        <v>7.3999999999999986</v>
      </c>
      <c r="L192" s="168">
        <f t="shared" si="78"/>
        <v>0.23870967741935478</v>
      </c>
      <c r="M192" s="169">
        <f t="shared" si="79"/>
        <v>73.999999999999986</v>
      </c>
      <c r="O192" s="66"/>
    </row>
    <row r="193" spans="1:15" s="65" customFormat="1" ht="12" x14ac:dyDescent="0.2">
      <c r="A193" s="67">
        <v>7</v>
      </c>
      <c r="B193" s="93">
        <v>4</v>
      </c>
      <c r="C193" s="163">
        <f t="shared" si="61"/>
        <v>11</v>
      </c>
      <c r="D193" s="164">
        <f t="shared" si="48"/>
        <v>186</v>
      </c>
      <c r="E193" s="77">
        <f>D193/A193</f>
        <v>26.571428571428573</v>
      </c>
      <c r="F193" s="188">
        <v>0.25</v>
      </c>
      <c r="G193" s="189">
        <f t="shared" si="73"/>
        <v>50</v>
      </c>
      <c r="H193" s="73">
        <f t="shared" si="74"/>
        <v>12.5</v>
      </c>
      <c r="I193" s="74">
        <f t="shared" si="75"/>
        <v>236</v>
      </c>
      <c r="J193" s="166">
        <f t="shared" si="76"/>
        <v>21.454545454545453</v>
      </c>
      <c r="K193" s="167">
        <f t="shared" si="77"/>
        <v>5.1168831168831197</v>
      </c>
      <c r="L193" s="168">
        <f t="shared" si="78"/>
        <v>0.19257086999022488</v>
      </c>
      <c r="M193" s="169">
        <f t="shared" si="79"/>
        <v>56.28571428571432</v>
      </c>
      <c r="O193" s="66"/>
    </row>
    <row r="194" spans="1:15" s="65" customFormat="1" ht="12" x14ac:dyDescent="0.2">
      <c r="A194" s="67">
        <v>8</v>
      </c>
      <c r="B194" s="93">
        <v>4</v>
      </c>
      <c r="C194" s="163">
        <f t="shared" si="61"/>
        <v>12</v>
      </c>
      <c r="D194" s="164">
        <f t="shared" si="48"/>
        <v>186</v>
      </c>
      <c r="E194" s="77">
        <f t="shared" ref="E194:E196" si="81">D194/A194</f>
        <v>23.25</v>
      </c>
      <c r="F194" s="188">
        <v>0.25</v>
      </c>
      <c r="G194" s="189">
        <f t="shared" si="73"/>
        <v>50</v>
      </c>
      <c r="H194" s="73">
        <f t="shared" si="74"/>
        <v>12.5</v>
      </c>
      <c r="I194" s="74">
        <f t="shared" si="75"/>
        <v>236</v>
      </c>
      <c r="J194" s="166">
        <f t="shared" si="76"/>
        <v>19.666666666666668</v>
      </c>
      <c r="K194" s="167">
        <f t="shared" si="77"/>
        <v>3.5833333333333321</v>
      </c>
      <c r="L194" s="168">
        <f t="shared" si="78"/>
        <v>0.15412186379928305</v>
      </c>
      <c r="M194" s="169">
        <f t="shared" si="79"/>
        <v>42.999999999999986</v>
      </c>
      <c r="O194" s="66"/>
    </row>
    <row r="195" spans="1:15" s="65" customFormat="1" ht="12" x14ac:dyDescent="0.2">
      <c r="A195" s="67">
        <v>9</v>
      </c>
      <c r="B195" s="93">
        <v>4</v>
      </c>
      <c r="C195" s="163">
        <f t="shared" si="61"/>
        <v>13</v>
      </c>
      <c r="D195" s="164">
        <f t="shared" si="48"/>
        <v>186</v>
      </c>
      <c r="E195" s="77">
        <f t="shared" si="81"/>
        <v>20.666666666666668</v>
      </c>
      <c r="F195" s="188">
        <v>0.25</v>
      </c>
      <c r="G195" s="189">
        <f t="shared" si="73"/>
        <v>50</v>
      </c>
      <c r="H195" s="73">
        <f t="shared" si="74"/>
        <v>12.5</v>
      </c>
      <c r="I195" s="74">
        <f t="shared" si="75"/>
        <v>236</v>
      </c>
      <c r="J195" s="166">
        <f t="shared" si="76"/>
        <v>18.153846153846153</v>
      </c>
      <c r="K195" s="167">
        <f t="shared" si="77"/>
        <v>2.5128205128205146</v>
      </c>
      <c r="L195" s="168">
        <f t="shared" si="78"/>
        <v>0.12158808933002485</v>
      </c>
      <c r="M195" s="169">
        <f t="shared" si="79"/>
        <v>32.666666666666686</v>
      </c>
      <c r="O195" s="66"/>
    </row>
    <row r="196" spans="1:15" s="65" customFormat="1" ht="12" x14ac:dyDescent="0.2">
      <c r="A196" s="78">
        <v>10</v>
      </c>
      <c r="B196" s="94">
        <v>4</v>
      </c>
      <c r="C196" s="170">
        <f t="shared" si="61"/>
        <v>14</v>
      </c>
      <c r="D196" s="171">
        <f t="shared" si="48"/>
        <v>186</v>
      </c>
      <c r="E196" s="88">
        <f t="shared" si="81"/>
        <v>18.600000000000001</v>
      </c>
      <c r="F196" s="190">
        <v>0.25</v>
      </c>
      <c r="G196" s="191">
        <f t="shared" si="73"/>
        <v>50</v>
      </c>
      <c r="H196" s="84">
        <f t="shared" si="74"/>
        <v>12.5</v>
      </c>
      <c r="I196" s="85">
        <f t="shared" si="75"/>
        <v>236</v>
      </c>
      <c r="J196" s="173">
        <f t="shared" si="76"/>
        <v>16.857142857142858</v>
      </c>
      <c r="K196" s="174">
        <f t="shared" si="77"/>
        <v>1.7428571428571438</v>
      </c>
      <c r="L196" s="175">
        <f t="shared" si="78"/>
        <v>9.3701996927803455E-2</v>
      </c>
      <c r="M196" s="176">
        <f t="shared" si="79"/>
        <v>24.400000000000013</v>
      </c>
      <c r="O196" s="66"/>
    </row>
    <row r="197" spans="1:15" s="65" customFormat="1" ht="12" x14ac:dyDescent="0.2">
      <c r="A197" s="67">
        <v>5</v>
      </c>
      <c r="B197" s="95">
        <v>5</v>
      </c>
      <c r="C197" s="163">
        <f t="shared" si="61"/>
        <v>10</v>
      </c>
      <c r="D197" s="164">
        <f t="shared" si="48"/>
        <v>186</v>
      </c>
      <c r="E197" s="77">
        <f>D197/A197</f>
        <v>37.200000000000003</v>
      </c>
      <c r="F197" s="188">
        <v>0.25</v>
      </c>
      <c r="G197" s="189">
        <f t="shared" si="73"/>
        <v>50</v>
      </c>
      <c r="H197" s="73">
        <f t="shared" si="74"/>
        <v>10</v>
      </c>
      <c r="I197" s="74">
        <f t="shared" si="75"/>
        <v>236</v>
      </c>
      <c r="J197" s="166">
        <f t="shared" si="76"/>
        <v>23.6</v>
      </c>
      <c r="K197" s="167">
        <f t="shared" si="77"/>
        <v>13.600000000000001</v>
      </c>
      <c r="L197" s="168">
        <f t="shared" si="78"/>
        <v>0.36559139784946237</v>
      </c>
      <c r="M197" s="169">
        <f t="shared" si="79"/>
        <v>136</v>
      </c>
      <c r="O197" s="66"/>
    </row>
    <row r="198" spans="1:15" s="65" customFormat="1" ht="12" x14ac:dyDescent="0.2">
      <c r="A198" s="67">
        <v>6</v>
      </c>
      <c r="B198" s="95">
        <v>5</v>
      </c>
      <c r="C198" s="163">
        <f t="shared" si="61"/>
        <v>11</v>
      </c>
      <c r="D198" s="164">
        <f t="shared" si="48"/>
        <v>186</v>
      </c>
      <c r="E198" s="77">
        <f>D198/A198</f>
        <v>31</v>
      </c>
      <c r="F198" s="188">
        <v>0.25</v>
      </c>
      <c r="G198" s="189">
        <f t="shared" si="73"/>
        <v>50</v>
      </c>
      <c r="H198" s="73">
        <f t="shared" si="74"/>
        <v>10</v>
      </c>
      <c r="I198" s="74">
        <f t="shared" si="75"/>
        <v>236</v>
      </c>
      <c r="J198" s="166">
        <f t="shared" si="76"/>
        <v>21.454545454545453</v>
      </c>
      <c r="K198" s="167">
        <f t="shared" si="77"/>
        <v>9.5454545454545467</v>
      </c>
      <c r="L198" s="168">
        <f t="shared" si="78"/>
        <v>0.30791788856304991</v>
      </c>
      <c r="M198" s="169">
        <f t="shared" si="79"/>
        <v>105.00000000000001</v>
      </c>
      <c r="O198" s="66"/>
    </row>
    <row r="199" spans="1:15" s="65" customFormat="1" ht="12" x14ac:dyDescent="0.2">
      <c r="A199" s="67">
        <v>7</v>
      </c>
      <c r="B199" s="95">
        <v>5</v>
      </c>
      <c r="C199" s="163">
        <f t="shared" si="61"/>
        <v>12</v>
      </c>
      <c r="D199" s="164">
        <f t="shared" si="48"/>
        <v>186</v>
      </c>
      <c r="E199" s="77">
        <f>D199/A199</f>
        <v>26.571428571428573</v>
      </c>
      <c r="F199" s="188">
        <v>0.25</v>
      </c>
      <c r="G199" s="189">
        <f t="shared" si="73"/>
        <v>50</v>
      </c>
      <c r="H199" s="73">
        <f t="shared" si="74"/>
        <v>10</v>
      </c>
      <c r="I199" s="74">
        <f t="shared" si="75"/>
        <v>236</v>
      </c>
      <c r="J199" s="166">
        <f t="shared" si="76"/>
        <v>19.666666666666668</v>
      </c>
      <c r="K199" s="167">
        <f t="shared" si="77"/>
        <v>6.9047619047619051</v>
      </c>
      <c r="L199" s="168">
        <f t="shared" si="78"/>
        <v>0.25985663082437271</v>
      </c>
      <c r="M199" s="169">
        <f t="shared" si="79"/>
        <v>82.857142857142861</v>
      </c>
      <c r="O199" s="66"/>
    </row>
    <row r="200" spans="1:15" s="65" customFormat="1" ht="12" x14ac:dyDescent="0.2">
      <c r="A200" s="67">
        <v>8</v>
      </c>
      <c r="B200" s="95">
        <v>5</v>
      </c>
      <c r="C200" s="163">
        <f t="shared" si="61"/>
        <v>13</v>
      </c>
      <c r="D200" s="164">
        <f t="shared" si="48"/>
        <v>186</v>
      </c>
      <c r="E200" s="77">
        <f t="shared" ref="E200:E202" si="82">D200/A200</f>
        <v>23.25</v>
      </c>
      <c r="F200" s="188">
        <v>0.25</v>
      </c>
      <c r="G200" s="189">
        <f t="shared" si="73"/>
        <v>50</v>
      </c>
      <c r="H200" s="73">
        <f t="shared" si="74"/>
        <v>10</v>
      </c>
      <c r="I200" s="74">
        <f t="shared" si="75"/>
        <v>236</v>
      </c>
      <c r="J200" s="166">
        <f t="shared" si="76"/>
        <v>18.153846153846153</v>
      </c>
      <c r="K200" s="167">
        <f t="shared" si="77"/>
        <v>5.0961538461538467</v>
      </c>
      <c r="L200" s="168">
        <f t="shared" si="78"/>
        <v>0.2191894127377999</v>
      </c>
      <c r="M200" s="169">
        <f t="shared" si="79"/>
        <v>66.25</v>
      </c>
      <c r="O200" s="66"/>
    </row>
    <row r="201" spans="1:15" s="65" customFormat="1" ht="12" x14ac:dyDescent="0.2">
      <c r="A201" s="67">
        <v>9</v>
      </c>
      <c r="B201" s="95">
        <v>5</v>
      </c>
      <c r="C201" s="163">
        <f t="shared" si="61"/>
        <v>14</v>
      </c>
      <c r="D201" s="164">
        <f t="shared" si="48"/>
        <v>186</v>
      </c>
      <c r="E201" s="77">
        <f t="shared" si="82"/>
        <v>20.666666666666668</v>
      </c>
      <c r="F201" s="188">
        <v>0.25</v>
      </c>
      <c r="G201" s="189">
        <f t="shared" si="73"/>
        <v>50</v>
      </c>
      <c r="H201" s="73">
        <f t="shared" si="74"/>
        <v>10</v>
      </c>
      <c r="I201" s="74">
        <f t="shared" si="75"/>
        <v>236</v>
      </c>
      <c r="J201" s="166">
        <f t="shared" si="76"/>
        <v>16.857142857142858</v>
      </c>
      <c r="K201" s="167">
        <f t="shared" si="77"/>
        <v>3.8095238095238102</v>
      </c>
      <c r="L201" s="168">
        <f t="shared" si="78"/>
        <v>0.18433179723502302</v>
      </c>
      <c r="M201" s="169">
        <f t="shared" si="79"/>
        <v>53.333333333333343</v>
      </c>
      <c r="O201" s="66"/>
    </row>
    <row r="202" spans="1:15" s="65" customFormat="1" ht="12.75" thickBot="1" x14ac:dyDescent="0.25">
      <c r="A202" s="192">
        <v>10</v>
      </c>
      <c r="B202" s="114">
        <v>5</v>
      </c>
      <c r="C202" s="180">
        <f t="shared" si="61"/>
        <v>15</v>
      </c>
      <c r="D202" s="181">
        <f t="shared" si="48"/>
        <v>186</v>
      </c>
      <c r="E202" s="123">
        <f t="shared" si="82"/>
        <v>18.600000000000001</v>
      </c>
      <c r="F202" s="193">
        <v>0.25</v>
      </c>
      <c r="G202" s="194">
        <f t="shared" si="73"/>
        <v>50</v>
      </c>
      <c r="H202" s="119">
        <f t="shared" si="74"/>
        <v>10</v>
      </c>
      <c r="I202" s="120">
        <f t="shared" si="75"/>
        <v>236</v>
      </c>
      <c r="J202" s="184">
        <f t="shared" si="76"/>
        <v>15.733333333333333</v>
      </c>
      <c r="K202" s="185">
        <f t="shared" si="77"/>
        <v>2.8666666666666689</v>
      </c>
      <c r="L202" s="186">
        <f t="shared" si="78"/>
        <v>0.15412186379928328</v>
      </c>
      <c r="M202" s="187">
        <f t="shared" si="79"/>
        <v>43.000000000000036</v>
      </c>
      <c r="O202" s="66"/>
    </row>
    <row r="203" spans="1:15" s="65" customFormat="1" ht="12" x14ac:dyDescent="0.2">
      <c r="A203" s="67">
        <v>5</v>
      </c>
      <c r="B203" s="68">
        <v>1</v>
      </c>
      <c r="C203" s="163">
        <f t="shared" ref="C203:C232" si="83">A203+B203</f>
        <v>6</v>
      </c>
      <c r="D203" s="164">
        <f t="shared" si="48"/>
        <v>186</v>
      </c>
      <c r="E203" s="77">
        <f t="shared" si="71"/>
        <v>37.200000000000003</v>
      </c>
      <c r="F203" s="188">
        <v>0.3</v>
      </c>
      <c r="G203" s="189">
        <f t="shared" si="62"/>
        <v>60</v>
      </c>
      <c r="H203" s="73">
        <f t="shared" si="63"/>
        <v>60</v>
      </c>
      <c r="I203" s="74">
        <f t="shared" si="64"/>
        <v>246</v>
      </c>
      <c r="J203" s="166">
        <f t="shared" si="65"/>
        <v>41</v>
      </c>
      <c r="K203" s="167">
        <f t="shared" si="66"/>
        <v>-3.7999999999999972</v>
      </c>
      <c r="L203" s="168">
        <f t="shared" si="67"/>
        <v>-0.10215053763440851</v>
      </c>
      <c r="M203" s="169">
        <f t="shared" si="68"/>
        <v>-22.799999999999983</v>
      </c>
      <c r="O203" s="66"/>
    </row>
    <row r="204" spans="1:15" s="65" customFormat="1" ht="12" x14ac:dyDescent="0.2">
      <c r="A204" s="67">
        <v>6</v>
      </c>
      <c r="B204" s="68">
        <v>1</v>
      </c>
      <c r="C204" s="163">
        <f t="shared" si="83"/>
        <v>7</v>
      </c>
      <c r="D204" s="164">
        <f t="shared" si="48"/>
        <v>186</v>
      </c>
      <c r="E204" s="77">
        <f t="shared" si="71"/>
        <v>31</v>
      </c>
      <c r="F204" s="188">
        <v>0.3</v>
      </c>
      <c r="G204" s="189">
        <f t="shared" si="62"/>
        <v>60</v>
      </c>
      <c r="H204" s="73">
        <f t="shared" si="63"/>
        <v>60</v>
      </c>
      <c r="I204" s="74">
        <f t="shared" si="64"/>
        <v>246</v>
      </c>
      <c r="J204" s="166">
        <f t="shared" si="65"/>
        <v>35.142857142857146</v>
      </c>
      <c r="K204" s="167">
        <f t="shared" si="66"/>
        <v>-4.1428571428571459</v>
      </c>
      <c r="L204" s="168">
        <f t="shared" si="67"/>
        <v>-0.1336405529953919</v>
      </c>
      <c r="M204" s="169">
        <f t="shared" si="68"/>
        <v>-29.000000000000021</v>
      </c>
      <c r="O204" s="66"/>
    </row>
    <row r="205" spans="1:15" s="65" customFormat="1" ht="12" x14ac:dyDescent="0.2">
      <c r="A205" s="67">
        <v>7</v>
      </c>
      <c r="B205" s="68">
        <v>1</v>
      </c>
      <c r="C205" s="163">
        <f t="shared" si="83"/>
        <v>8</v>
      </c>
      <c r="D205" s="164">
        <f t="shared" si="48"/>
        <v>186</v>
      </c>
      <c r="E205" s="77">
        <f t="shared" si="71"/>
        <v>26.571428571428573</v>
      </c>
      <c r="F205" s="188">
        <v>0.3</v>
      </c>
      <c r="G205" s="189">
        <f t="shared" si="62"/>
        <v>60</v>
      </c>
      <c r="H205" s="73">
        <f t="shared" si="63"/>
        <v>60</v>
      </c>
      <c r="I205" s="74">
        <f t="shared" si="64"/>
        <v>246</v>
      </c>
      <c r="J205" s="166">
        <f t="shared" si="65"/>
        <v>30.75</v>
      </c>
      <c r="K205" s="167">
        <f t="shared" si="66"/>
        <v>-4.178571428571427</v>
      </c>
      <c r="L205" s="168">
        <f t="shared" si="67"/>
        <v>-0.157258064516129</v>
      </c>
      <c r="M205" s="169">
        <f t="shared" si="68"/>
        <v>-33.428571428571416</v>
      </c>
      <c r="O205" s="66"/>
    </row>
    <row r="206" spans="1:15" s="65" customFormat="1" ht="12" x14ac:dyDescent="0.2">
      <c r="A206" s="67">
        <v>8</v>
      </c>
      <c r="B206" s="68">
        <v>1</v>
      </c>
      <c r="C206" s="163">
        <f t="shared" si="83"/>
        <v>9</v>
      </c>
      <c r="D206" s="164">
        <f t="shared" si="48"/>
        <v>186</v>
      </c>
      <c r="E206" s="77">
        <f t="shared" si="71"/>
        <v>23.25</v>
      </c>
      <c r="F206" s="188">
        <v>0.3</v>
      </c>
      <c r="G206" s="189">
        <f t="shared" si="62"/>
        <v>60</v>
      </c>
      <c r="H206" s="73">
        <f t="shared" si="63"/>
        <v>60</v>
      </c>
      <c r="I206" s="74">
        <f t="shared" si="64"/>
        <v>246</v>
      </c>
      <c r="J206" s="166">
        <f t="shared" si="65"/>
        <v>27.333333333333332</v>
      </c>
      <c r="K206" s="167">
        <f t="shared" si="66"/>
        <v>-4.0833333333333321</v>
      </c>
      <c r="L206" s="168">
        <f t="shared" si="67"/>
        <v>-0.17562724014336917</v>
      </c>
      <c r="M206" s="169">
        <f t="shared" si="68"/>
        <v>-36.749999999999986</v>
      </c>
      <c r="O206" s="66"/>
    </row>
    <row r="207" spans="1:15" s="65" customFormat="1" ht="12" x14ac:dyDescent="0.2">
      <c r="A207" s="67">
        <v>9</v>
      </c>
      <c r="B207" s="68">
        <v>1</v>
      </c>
      <c r="C207" s="163">
        <f t="shared" si="83"/>
        <v>10</v>
      </c>
      <c r="D207" s="164">
        <f t="shared" si="48"/>
        <v>186</v>
      </c>
      <c r="E207" s="77">
        <f t="shared" si="71"/>
        <v>20.666666666666668</v>
      </c>
      <c r="F207" s="188">
        <v>0.3</v>
      </c>
      <c r="G207" s="189">
        <f t="shared" si="62"/>
        <v>60</v>
      </c>
      <c r="H207" s="73">
        <f t="shared" si="63"/>
        <v>60</v>
      </c>
      <c r="I207" s="74">
        <f t="shared" si="64"/>
        <v>246</v>
      </c>
      <c r="J207" s="166">
        <f t="shared" si="65"/>
        <v>24.6</v>
      </c>
      <c r="K207" s="167">
        <f t="shared" si="66"/>
        <v>-3.9333333333333336</v>
      </c>
      <c r="L207" s="168">
        <f t="shared" si="67"/>
        <v>-0.19032258064516139</v>
      </c>
      <c r="M207" s="169">
        <f t="shared" si="68"/>
        <v>-39.333333333333336</v>
      </c>
      <c r="O207" s="66"/>
    </row>
    <row r="208" spans="1:15" s="65" customFormat="1" ht="12" x14ac:dyDescent="0.2">
      <c r="A208" s="78">
        <v>10</v>
      </c>
      <c r="B208" s="79">
        <v>1</v>
      </c>
      <c r="C208" s="170">
        <f t="shared" si="83"/>
        <v>11</v>
      </c>
      <c r="D208" s="171">
        <f t="shared" si="48"/>
        <v>186</v>
      </c>
      <c r="E208" s="88">
        <f t="shared" si="71"/>
        <v>18.600000000000001</v>
      </c>
      <c r="F208" s="190">
        <v>0.3</v>
      </c>
      <c r="G208" s="191">
        <f t="shared" si="62"/>
        <v>60</v>
      </c>
      <c r="H208" s="84">
        <f t="shared" si="63"/>
        <v>60</v>
      </c>
      <c r="I208" s="85">
        <f t="shared" si="64"/>
        <v>246</v>
      </c>
      <c r="J208" s="173">
        <f t="shared" si="65"/>
        <v>22.363636363636363</v>
      </c>
      <c r="K208" s="174">
        <f t="shared" si="66"/>
        <v>-3.7636363636363619</v>
      </c>
      <c r="L208" s="175">
        <f t="shared" si="67"/>
        <v>-0.2023460410557183</v>
      </c>
      <c r="M208" s="176">
        <f t="shared" si="68"/>
        <v>-41.399999999999977</v>
      </c>
      <c r="O208" s="66"/>
    </row>
    <row r="209" spans="1:15" s="65" customFormat="1" ht="12" x14ac:dyDescent="0.2">
      <c r="A209" s="67">
        <v>5</v>
      </c>
      <c r="B209" s="89">
        <v>2</v>
      </c>
      <c r="C209" s="163">
        <f t="shared" si="83"/>
        <v>7</v>
      </c>
      <c r="D209" s="164">
        <f t="shared" si="48"/>
        <v>186</v>
      </c>
      <c r="E209" s="77">
        <f t="shared" si="71"/>
        <v>37.200000000000003</v>
      </c>
      <c r="F209" s="188">
        <v>0.3</v>
      </c>
      <c r="G209" s="189">
        <f t="shared" si="62"/>
        <v>60</v>
      </c>
      <c r="H209" s="73">
        <f t="shared" si="63"/>
        <v>30</v>
      </c>
      <c r="I209" s="74">
        <f t="shared" si="64"/>
        <v>246</v>
      </c>
      <c r="J209" s="166">
        <f t="shared" si="65"/>
        <v>35.142857142857146</v>
      </c>
      <c r="K209" s="167">
        <f t="shared" si="66"/>
        <v>2.0571428571428569</v>
      </c>
      <c r="L209" s="168">
        <f t="shared" si="67"/>
        <v>5.5299539170506895E-2</v>
      </c>
      <c r="M209" s="169">
        <f t="shared" si="68"/>
        <v>14.399999999999999</v>
      </c>
      <c r="O209" s="66"/>
    </row>
    <row r="210" spans="1:15" s="65" customFormat="1" ht="12" x14ac:dyDescent="0.2">
      <c r="A210" s="67">
        <v>6</v>
      </c>
      <c r="B210" s="89">
        <v>2</v>
      </c>
      <c r="C210" s="163">
        <f t="shared" si="83"/>
        <v>8</v>
      </c>
      <c r="D210" s="164">
        <f t="shared" si="48"/>
        <v>186</v>
      </c>
      <c r="E210" s="77">
        <f t="shared" si="71"/>
        <v>31</v>
      </c>
      <c r="F210" s="188">
        <v>0.3</v>
      </c>
      <c r="G210" s="189">
        <f t="shared" si="62"/>
        <v>60</v>
      </c>
      <c r="H210" s="73">
        <f t="shared" si="63"/>
        <v>30</v>
      </c>
      <c r="I210" s="74">
        <f t="shared" si="64"/>
        <v>246</v>
      </c>
      <c r="J210" s="166">
        <f t="shared" si="65"/>
        <v>30.75</v>
      </c>
      <c r="K210" s="167">
        <f t="shared" si="66"/>
        <v>0.25</v>
      </c>
      <c r="L210" s="168">
        <f t="shared" si="67"/>
        <v>8.0645161290322509E-3</v>
      </c>
      <c r="M210" s="169">
        <f t="shared" si="68"/>
        <v>2</v>
      </c>
      <c r="O210" s="66"/>
    </row>
    <row r="211" spans="1:15" s="65" customFormat="1" ht="12" x14ac:dyDescent="0.2">
      <c r="A211" s="67">
        <v>7</v>
      </c>
      <c r="B211" s="89">
        <v>2</v>
      </c>
      <c r="C211" s="163">
        <f t="shared" si="83"/>
        <v>9</v>
      </c>
      <c r="D211" s="164">
        <f t="shared" si="48"/>
        <v>186</v>
      </c>
      <c r="E211" s="77">
        <f t="shared" si="71"/>
        <v>26.571428571428573</v>
      </c>
      <c r="F211" s="188">
        <v>0.3</v>
      </c>
      <c r="G211" s="189">
        <f t="shared" si="62"/>
        <v>60</v>
      </c>
      <c r="H211" s="73">
        <f t="shared" si="63"/>
        <v>30</v>
      </c>
      <c r="I211" s="74">
        <f t="shared" si="64"/>
        <v>246</v>
      </c>
      <c r="J211" s="166">
        <f t="shared" si="65"/>
        <v>27.333333333333332</v>
      </c>
      <c r="K211" s="167">
        <f t="shared" si="66"/>
        <v>-0.7619047619047592</v>
      </c>
      <c r="L211" s="168">
        <f t="shared" si="67"/>
        <v>-2.8673835125447855E-2</v>
      </c>
      <c r="M211" s="169">
        <f t="shared" si="68"/>
        <v>-6.8571428571428328</v>
      </c>
      <c r="O211" s="66"/>
    </row>
    <row r="212" spans="1:15" s="65" customFormat="1" ht="12" x14ac:dyDescent="0.2">
      <c r="A212" s="67">
        <v>8</v>
      </c>
      <c r="B212" s="89">
        <v>2</v>
      </c>
      <c r="C212" s="163">
        <f t="shared" si="83"/>
        <v>10</v>
      </c>
      <c r="D212" s="164">
        <f t="shared" si="48"/>
        <v>186</v>
      </c>
      <c r="E212" s="77">
        <f t="shared" si="71"/>
        <v>23.25</v>
      </c>
      <c r="F212" s="188">
        <v>0.3</v>
      </c>
      <c r="G212" s="189">
        <f t="shared" si="62"/>
        <v>60</v>
      </c>
      <c r="H212" s="73">
        <f t="shared" si="63"/>
        <v>30</v>
      </c>
      <c r="I212" s="74">
        <f t="shared" si="64"/>
        <v>246</v>
      </c>
      <c r="J212" s="166">
        <f t="shared" si="65"/>
        <v>24.6</v>
      </c>
      <c r="K212" s="167">
        <f t="shared" si="66"/>
        <v>-1.3500000000000014</v>
      </c>
      <c r="L212" s="168">
        <f t="shared" si="67"/>
        <v>-5.8064516129032295E-2</v>
      </c>
      <c r="M212" s="169">
        <f t="shared" si="68"/>
        <v>-13.500000000000014</v>
      </c>
      <c r="O212" s="66"/>
    </row>
    <row r="213" spans="1:15" s="65" customFormat="1" ht="12" x14ac:dyDescent="0.2">
      <c r="A213" s="67">
        <v>9</v>
      </c>
      <c r="B213" s="89">
        <v>2</v>
      </c>
      <c r="C213" s="163">
        <f t="shared" si="83"/>
        <v>11</v>
      </c>
      <c r="D213" s="164">
        <f t="shared" si="48"/>
        <v>186</v>
      </c>
      <c r="E213" s="77">
        <f t="shared" si="71"/>
        <v>20.666666666666668</v>
      </c>
      <c r="F213" s="188">
        <v>0.3</v>
      </c>
      <c r="G213" s="189">
        <f t="shared" si="62"/>
        <v>60</v>
      </c>
      <c r="H213" s="73">
        <f t="shared" si="63"/>
        <v>30</v>
      </c>
      <c r="I213" s="74">
        <f t="shared" si="64"/>
        <v>246</v>
      </c>
      <c r="J213" s="166">
        <f t="shared" si="65"/>
        <v>22.363636363636363</v>
      </c>
      <c r="K213" s="167">
        <f t="shared" si="66"/>
        <v>-1.6969696969696955</v>
      </c>
      <c r="L213" s="168">
        <f t="shared" si="67"/>
        <v>-8.2111436950146555E-2</v>
      </c>
      <c r="M213" s="169">
        <f t="shared" si="68"/>
        <v>-18.66666666666665</v>
      </c>
      <c r="O213" s="66"/>
    </row>
    <row r="214" spans="1:15" s="65" customFormat="1" ht="12" x14ac:dyDescent="0.2">
      <c r="A214" s="78">
        <v>10</v>
      </c>
      <c r="B214" s="90">
        <v>2</v>
      </c>
      <c r="C214" s="170">
        <f t="shared" si="83"/>
        <v>12</v>
      </c>
      <c r="D214" s="171">
        <f t="shared" si="48"/>
        <v>186</v>
      </c>
      <c r="E214" s="88">
        <f t="shared" si="71"/>
        <v>18.600000000000001</v>
      </c>
      <c r="F214" s="190">
        <v>0.3</v>
      </c>
      <c r="G214" s="191">
        <f t="shared" si="62"/>
        <v>60</v>
      </c>
      <c r="H214" s="84">
        <f t="shared" si="63"/>
        <v>30</v>
      </c>
      <c r="I214" s="85">
        <f t="shared" si="64"/>
        <v>246</v>
      </c>
      <c r="J214" s="173">
        <f t="shared" si="65"/>
        <v>20.5</v>
      </c>
      <c r="K214" s="174">
        <f t="shared" si="66"/>
        <v>-1.8999999999999986</v>
      </c>
      <c r="L214" s="175">
        <f t="shared" si="67"/>
        <v>-0.10215053763440851</v>
      </c>
      <c r="M214" s="176">
        <f t="shared" si="68"/>
        <v>-22.799999999999983</v>
      </c>
      <c r="O214" s="66"/>
    </row>
    <row r="215" spans="1:15" s="65" customFormat="1" ht="12" x14ac:dyDescent="0.2">
      <c r="A215" s="67">
        <v>5</v>
      </c>
      <c r="B215" s="91">
        <v>3</v>
      </c>
      <c r="C215" s="163">
        <f t="shared" si="83"/>
        <v>8</v>
      </c>
      <c r="D215" s="164">
        <f t="shared" si="48"/>
        <v>186</v>
      </c>
      <c r="E215" s="77">
        <f>D215/A215</f>
        <v>37.200000000000003</v>
      </c>
      <c r="F215" s="188">
        <v>0.3</v>
      </c>
      <c r="G215" s="189">
        <f t="shared" ref="G215:G244" si="84">F215*$D$8</f>
        <v>60</v>
      </c>
      <c r="H215" s="73">
        <f t="shared" ref="H215:H244" si="85">G215/B215</f>
        <v>20</v>
      </c>
      <c r="I215" s="74">
        <f t="shared" ref="I215:I244" si="86">D215+G215</f>
        <v>246</v>
      </c>
      <c r="J215" s="166">
        <f t="shared" ref="J215:J244" si="87">I215/C215</f>
        <v>30.75</v>
      </c>
      <c r="K215" s="167">
        <f t="shared" ref="K215:K244" si="88">E215-J215</f>
        <v>6.4500000000000028</v>
      </c>
      <c r="L215" s="168">
        <f t="shared" ref="L215:L244" si="89">1-(J215/E215)</f>
        <v>0.17338709677419362</v>
      </c>
      <c r="M215" s="169">
        <f t="shared" ref="M215:M244" si="90">K215*C215</f>
        <v>51.600000000000023</v>
      </c>
      <c r="O215" s="66"/>
    </row>
    <row r="216" spans="1:15" s="65" customFormat="1" ht="12" x14ac:dyDescent="0.2">
      <c r="A216" s="67">
        <v>6</v>
      </c>
      <c r="B216" s="91">
        <v>3</v>
      </c>
      <c r="C216" s="163">
        <f t="shared" si="83"/>
        <v>9</v>
      </c>
      <c r="D216" s="164">
        <f t="shared" si="48"/>
        <v>186</v>
      </c>
      <c r="E216" s="77">
        <f>D216/A216</f>
        <v>31</v>
      </c>
      <c r="F216" s="188">
        <v>0.3</v>
      </c>
      <c r="G216" s="189">
        <f t="shared" si="84"/>
        <v>60</v>
      </c>
      <c r="H216" s="73">
        <f t="shared" si="85"/>
        <v>20</v>
      </c>
      <c r="I216" s="74">
        <f t="shared" si="86"/>
        <v>246</v>
      </c>
      <c r="J216" s="166">
        <f t="shared" si="87"/>
        <v>27.333333333333332</v>
      </c>
      <c r="K216" s="167">
        <f t="shared" si="88"/>
        <v>3.6666666666666679</v>
      </c>
      <c r="L216" s="168">
        <f t="shared" si="89"/>
        <v>0.11827956989247312</v>
      </c>
      <c r="M216" s="169">
        <f t="shared" si="90"/>
        <v>33.000000000000014</v>
      </c>
      <c r="O216" s="66"/>
    </row>
    <row r="217" spans="1:15" s="65" customFormat="1" ht="12" x14ac:dyDescent="0.2">
      <c r="A217" s="67">
        <v>7</v>
      </c>
      <c r="B217" s="91">
        <v>3</v>
      </c>
      <c r="C217" s="163">
        <f t="shared" si="83"/>
        <v>10</v>
      </c>
      <c r="D217" s="164">
        <f t="shared" si="48"/>
        <v>186</v>
      </c>
      <c r="E217" s="77">
        <f>D217/A217</f>
        <v>26.571428571428573</v>
      </c>
      <c r="F217" s="188">
        <v>0.3</v>
      </c>
      <c r="G217" s="189">
        <f t="shared" si="84"/>
        <v>60</v>
      </c>
      <c r="H217" s="73">
        <f t="shared" si="85"/>
        <v>20</v>
      </c>
      <c r="I217" s="74">
        <f t="shared" si="86"/>
        <v>246</v>
      </c>
      <c r="J217" s="166">
        <f t="shared" si="87"/>
        <v>24.6</v>
      </c>
      <c r="K217" s="167">
        <f t="shared" si="88"/>
        <v>1.9714285714285715</v>
      </c>
      <c r="L217" s="168">
        <f t="shared" si="89"/>
        <v>7.4193548387096797E-2</v>
      </c>
      <c r="M217" s="169">
        <f t="shared" si="90"/>
        <v>19.714285714285715</v>
      </c>
      <c r="O217" s="66"/>
    </row>
    <row r="218" spans="1:15" s="65" customFormat="1" ht="12" x14ac:dyDescent="0.2">
      <c r="A218" s="67">
        <v>8</v>
      </c>
      <c r="B218" s="91">
        <v>3</v>
      </c>
      <c r="C218" s="163">
        <f t="shared" si="83"/>
        <v>11</v>
      </c>
      <c r="D218" s="164">
        <f t="shared" si="48"/>
        <v>186</v>
      </c>
      <c r="E218" s="77">
        <f t="shared" ref="E218:E220" si="91">D218/A218</f>
        <v>23.25</v>
      </c>
      <c r="F218" s="188">
        <v>0.3</v>
      </c>
      <c r="G218" s="189">
        <f t="shared" si="84"/>
        <v>60</v>
      </c>
      <c r="H218" s="73">
        <f t="shared" si="85"/>
        <v>20</v>
      </c>
      <c r="I218" s="74">
        <f t="shared" si="86"/>
        <v>246</v>
      </c>
      <c r="J218" s="166">
        <f t="shared" si="87"/>
        <v>22.363636363636363</v>
      </c>
      <c r="K218" s="167">
        <f t="shared" si="88"/>
        <v>0.88636363636363669</v>
      </c>
      <c r="L218" s="168">
        <f t="shared" si="89"/>
        <v>3.8123167155425186E-2</v>
      </c>
      <c r="M218" s="169">
        <f t="shared" si="90"/>
        <v>9.7500000000000036</v>
      </c>
      <c r="O218" s="66"/>
    </row>
    <row r="219" spans="1:15" s="65" customFormat="1" ht="12" x14ac:dyDescent="0.2">
      <c r="A219" s="67">
        <v>9</v>
      </c>
      <c r="B219" s="91">
        <v>3</v>
      </c>
      <c r="C219" s="163">
        <f t="shared" si="83"/>
        <v>12</v>
      </c>
      <c r="D219" s="164">
        <f t="shared" si="48"/>
        <v>186</v>
      </c>
      <c r="E219" s="77">
        <f t="shared" si="91"/>
        <v>20.666666666666668</v>
      </c>
      <c r="F219" s="188">
        <v>0.3</v>
      </c>
      <c r="G219" s="189">
        <f t="shared" si="84"/>
        <v>60</v>
      </c>
      <c r="H219" s="73">
        <f t="shared" si="85"/>
        <v>20</v>
      </c>
      <c r="I219" s="74">
        <f t="shared" si="86"/>
        <v>246</v>
      </c>
      <c r="J219" s="166">
        <f t="shared" si="87"/>
        <v>20.5</v>
      </c>
      <c r="K219" s="167">
        <f t="shared" si="88"/>
        <v>0.16666666666666785</v>
      </c>
      <c r="L219" s="168">
        <f t="shared" si="89"/>
        <v>8.0645161290323619E-3</v>
      </c>
      <c r="M219" s="169">
        <f t="shared" si="90"/>
        <v>2.0000000000000142</v>
      </c>
      <c r="O219" s="66"/>
    </row>
    <row r="220" spans="1:15" s="65" customFormat="1" ht="12" x14ac:dyDescent="0.2">
      <c r="A220" s="78">
        <v>10</v>
      </c>
      <c r="B220" s="92">
        <v>3</v>
      </c>
      <c r="C220" s="170">
        <f t="shared" si="83"/>
        <v>13</v>
      </c>
      <c r="D220" s="171">
        <f t="shared" si="48"/>
        <v>186</v>
      </c>
      <c r="E220" s="88">
        <f t="shared" si="91"/>
        <v>18.600000000000001</v>
      </c>
      <c r="F220" s="190">
        <v>0.3</v>
      </c>
      <c r="G220" s="191">
        <f t="shared" si="84"/>
        <v>60</v>
      </c>
      <c r="H220" s="84">
        <f t="shared" si="85"/>
        <v>20</v>
      </c>
      <c r="I220" s="85">
        <f t="shared" si="86"/>
        <v>246</v>
      </c>
      <c r="J220" s="173">
        <f t="shared" si="87"/>
        <v>18.923076923076923</v>
      </c>
      <c r="K220" s="174">
        <f t="shared" si="88"/>
        <v>-0.32307692307692193</v>
      </c>
      <c r="L220" s="175">
        <f t="shared" si="89"/>
        <v>-1.7369727047146233E-2</v>
      </c>
      <c r="M220" s="176">
        <f t="shared" si="90"/>
        <v>-4.1999999999999851</v>
      </c>
      <c r="O220" s="66"/>
    </row>
    <row r="221" spans="1:15" s="65" customFormat="1" ht="12" x14ac:dyDescent="0.2">
      <c r="A221" s="67">
        <v>5</v>
      </c>
      <c r="B221" s="93">
        <v>4</v>
      </c>
      <c r="C221" s="163">
        <f t="shared" si="83"/>
        <v>9</v>
      </c>
      <c r="D221" s="164">
        <f t="shared" si="48"/>
        <v>186</v>
      </c>
      <c r="E221" s="77">
        <f>D221/A221</f>
        <v>37.200000000000003</v>
      </c>
      <c r="F221" s="188">
        <v>0.3</v>
      </c>
      <c r="G221" s="189">
        <f t="shared" si="84"/>
        <v>60</v>
      </c>
      <c r="H221" s="73">
        <f t="shared" si="85"/>
        <v>15</v>
      </c>
      <c r="I221" s="74">
        <f t="shared" si="86"/>
        <v>246</v>
      </c>
      <c r="J221" s="166">
        <f t="shared" si="87"/>
        <v>27.333333333333332</v>
      </c>
      <c r="K221" s="167">
        <f t="shared" si="88"/>
        <v>9.8666666666666707</v>
      </c>
      <c r="L221" s="168">
        <f t="shared" si="89"/>
        <v>0.26523297491039433</v>
      </c>
      <c r="M221" s="169">
        <f t="shared" si="90"/>
        <v>88.80000000000004</v>
      </c>
      <c r="O221" s="66"/>
    </row>
    <row r="222" spans="1:15" s="65" customFormat="1" ht="12" x14ac:dyDescent="0.2">
      <c r="A222" s="67">
        <v>6</v>
      </c>
      <c r="B222" s="93">
        <v>4</v>
      </c>
      <c r="C222" s="163">
        <f t="shared" si="83"/>
        <v>10</v>
      </c>
      <c r="D222" s="164">
        <f t="shared" si="48"/>
        <v>186</v>
      </c>
      <c r="E222" s="77">
        <f>D222/A222</f>
        <v>31</v>
      </c>
      <c r="F222" s="188">
        <v>0.3</v>
      </c>
      <c r="G222" s="189">
        <f t="shared" si="84"/>
        <v>60</v>
      </c>
      <c r="H222" s="73">
        <f t="shared" si="85"/>
        <v>15</v>
      </c>
      <c r="I222" s="74">
        <f t="shared" si="86"/>
        <v>246</v>
      </c>
      <c r="J222" s="166">
        <f t="shared" si="87"/>
        <v>24.6</v>
      </c>
      <c r="K222" s="167">
        <f t="shared" si="88"/>
        <v>6.3999999999999986</v>
      </c>
      <c r="L222" s="168">
        <f t="shared" si="89"/>
        <v>0.20645161290322578</v>
      </c>
      <c r="M222" s="169">
        <f t="shared" si="90"/>
        <v>63.999999999999986</v>
      </c>
      <c r="O222" s="66"/>
    </row>
    <row r="223" spans="1:15" s="65" customFormat="1" ht="12" x14ac:dyDescent="0.2">
      <c r="A223" s="67">
        <v>7</v>
      </c>
      <c r="B223" s="93">
        <v>4</v>
      </c>
      <c r="C223" s="163">
        <f t="shared" si="83"/>
        <v>11</v>
      </c>
      <c r="D223" s="164">
        <f t="shared" si="48"/>
        <v>186</v>
      </c>
      <c r="E223" s="77">
        <f>D223/A223</f>
        <v>26.571428571428573</v>
      </c>
      <c r="F223" s="188">
        <v>0.3</v>
      </c>
      <c r="G223" s="189">
        <f t="shared" si="84"/>
        <v>60</v>
      </c>
      <c r="H223" s="73">
        <f t="shared" si="85"/>
        <v>15</v>
      </c>
      <c r="I223" s="74">
        <f t="shared" si="86"/>
        <v>246</v>
      </c>
      <c r="J223" s="166">
        <f t="shared" si="87"/>
        <v>22.363636363636363</v>
      </c>
      <c r="K223" s="167">
        <f t="shared" si="88"/>
        <v>4.2077922077922096</v>
      </c>
      <c r="L223" s="168">
        <f t="shared" si="89"/>
        <v>0.15835777126099715</v>
      </c>
      <c r="M223" s="169">
        <f t="shared" si="90"/>
        <v>46.285714285714306</v>
      </c>
      <c r="O223" s="66"/>
    </row>
    <row r="224" spans="1:15" s="65" customFormat="1" ht="12" x14ac:dyDescent="0.2">
      <c r="A224" s="67">
        <v>8</v>
      </c>
      <c r="B224" s="93">
        <v>4</v>
      </c>
      <c r="C224" s="163">
        <f t="shared" si="83"/>
        <v>12</v>
      </c>
      <c r="D224" s="164">
        <f t="shared" si="48"/>
        <v>186</v>
      </c>
      <c r="E224" s="77">
        <f t="shared" ref="E224:E226" si="92">D224/A224</f>
        <v>23.25</v>
      </c>
      <c r="F224" s="188">
        <v>0.3</v>
      </c>
      <c r="G224" s="189">
        <f t="shared" si="84"/>
        <v>60</v>
      </c>
      <c r="H224" s="73">
        <f t="shared" si="85"/>
        <v>15</v>
      </c>
      <c r="I224" s="74">
        <f t="shared" si="86"/>
        <v>246</v>
      </c>
      <c r="J224" s="166">
        <f t="shared" si="87"/>
        <v>20.5</v>
      </c>
      <c r="K224" s="167">
        <f t="shared" si="88"/>
        <v>2.75</v>
      </c>
      <c r="L224" s="168">
        <f t="shared" si="89"/>
        <v>0.11827956989247312</v>
      </c>
      <c r="M224" s="169">
        <f t="shared" si="90"/>
        <v>33</v>
      </c>
      <c r="O224" s="66"/>
    </row>
    <row r="225" spans="1:15" s="65" customFormat="1" ht="12" x14ac:dyDescent="0.2">
      <c r="A225" s="67">
        <v>9</v>
      </c>
      <c r="B225" s="93">
        <v>4</v>
      </c>
      <c r="C225" s="163">
        <f t="shared" si="83"/>
        <v>13</v>
      </c>
      <c r="D225" s="164">
        <f t="shared" si="48"/>
        <v>186</v>
      </c>
      <c r="E225" s="77">
        <f t="shared" si="92"/>
        <v>20.666666666666668</v>
      </c>
      <c r="F225" s="188">
        <v>0.3</v>
      </c>
      <c r="G225" s="189">
        <f t="shared" si="84"/>
        <v>60</v>
      </c>
      <c r="H225" s="73">
        <f t="shared" si="85"/>
        <v>15</v>
      </c>
      <c r="I225" s="74">
        <f t="shared" si="86"/>
        <v>246</v>
      </c>
      <c r="J225" s="166">
        <f t="shared" si="87"/>
        <v>18.923076923076923</v>
      </c>
      <c r="K225" s="167">
        <f t="shared" si="88"/>
        <v>1.7435897435897445</v>
      </c>
      <c r="L225" s="168">
        <f t="shared" si="89"/>
        <v>8.4367245657568257E-2</v>
      </c>
      <c r="M225" s="169">
        <f t="shared" si="90"/>
        <v>22.666666666666679</v>
      </c>
      <c r="O225" s="66"/>
    </row>
    <row r="226" spans="1:15" s="65" customFormat="1" ht="12" x14ac:dyDescent="0.2">
      <c r="A226" s="78">
        <v>10</v>
      </c>
      <c r="B226" s="94">
        <v>4</v>
      </c>
      <c r="C226" s="170">
        <f t="shared" si="83"/>
        <v>14</v>
      </c>
      <c r="D226" s="171">
        <f t="shared" si="48"/>
        <v>186</v>
      </c>
      <c r="E226" s="88">
        <f t="shared" si="92"/>
        <v>18.600000000000001</v>
      </c>
      <c r="F226" s="190">
        <v>0.3</v>
      </c>
      <c r="G226" s="191">
        <f t="shared" si="84"/>
        <v>60</v>
      </c>
      <c r="H226" s="84">
        <f t="shared" si="85"/>
        <v>15</v>
      </c>
      <c r="I226" s="85">
        <f t="shared" si="86"/>
        <v>246</v>
      </c>
      <c r="J226" s="173">
        <f t="shared" si="87"/>
        <v>17.571428571428573</v>
      </c>
      <c r="K226" s="174">
        <f t="shared" si="88"/>
        <v>1.0285714285714285</v>
      </c>
      <c r="L226" s="175">
        <f t="shared" si="89"/>
        <v>5.5299539170506895E-2</v>
      </c>
      <c r="M226" s="176">
        <f t="shared" si="90"/>
        <v>14.399999999999999</v>
      </c>
      <c r="O226" s="66"/>
    </row>
    <row r="227" spans="1:15" s="65" customFormat="1" ht="12" x14ac:dyDescent="0.2">
      <c r="A227" s="67">
        <v>5</v>
      </c>
      <c r="B227" s="95">
        <v>5</v>
      </c>
      <c r="C227" s="163">
        <f t="shared" si="83"/>
        <v>10</v>
      </c>
      <c r="D227" s="164">
        <f t="shared" si="48"/>
        <v>186</v>
      </c>
      <c r="E227" s="77">
        <f>D227/A227</f>
        <v>37.200000000000003</v>
      </c>
      <c r="F227" s="188">
        <v>0.3</v>
      </c>
      <c r="G227" s="189">
        <f t="shared" si="84"/>
        <v>60</v>
      </c>
      <c r="H227" s="73">
        <f t="shared" si="85"/>
        <v>12</v>
      </c>
      <c r="I227" s="74">
        <f t="shared" si="86"/>
        <v>246</v>
      </c>
      <c r="J227" s="166">
        <f t="shared" si="87"/>
        <v>24.6</v>
      </c>
      <c r="K227" s="167">
        <f t="shared" si="88"/>
        <v>12.600000000000001</v>
      </c>
      <c r="L227" s="168">
        <f t="shared" si="89"/>
        <v>0.33870967741935487</v>
      </c>
      <c r="M227" s="169">
        <f t="shared" si="90"/>
        <v>126.00000000000001</v>
      </c>
      <c r="O227" s="66"/>
    </row>
    <row r="228" spans="1:15" s="65" customFormat="1" ht="12" x14ac:dyDescent="0.2">
      <c r="A228" s="67">
        <v>6</v>
      </c>
      <c r="B228" s="95">
        <v>5</v>
      </c>
      <c r="C228" s="163">
        <f t="shared" si="83"/>
        <v>11</v>
      </c>
      <c r="D228" s="164">
        <f t="shared" si="48"/>
        <v>186</v>
      </c>
      <c r="E228" s="77">
        <f>D228/A228</f>
        <v>31</v>
      </c>
      <c r="F228" s="188">
        <v>0.3</v>
      </c>
      <c r="G228" s="189">
        <f t="shared" si="84"/>
        <v>60</v>
      </c>
      <c r="H228" s="73">
        <f t="shared" si="85"/>
        <v>12</v>
      </c>
      <c r="I228" s="74">
        <f t="shared" si="86"/>
        <v>246</v>
      </c>
      <c r="J228" s="166">
        <f t="shared" si="87"/>
        <v>22.363636363636363</v>
      </c>
      <c r="K228" s="167">
        <f t="shared" si="88"/>
        <v>8.6363636363636367</v>
      </c>
      <c r="L228" s="168">
        <f t="shared" si="89"/>
        <v>0.27859237536656889</v>
      </c>
      <c r="M228" s="169">
        <f t="shared" si="90"/>
        <v>95</v>
      </c>
      <c r="O228" s="66"/>
    </row>
    <row r="229" spans="1:15" s="65" customFormat="1" ht="12" x14ac:dyDescent="0.2">
      <c r="A229" s="67">
        <v>7</v>
      </c>
      <c r="B229" s="95">
        <v>5</v>
      </c>
      <c r="C229" s="163">
        <f t="shared" si="83"/>
        <v>12</v>
      </c>
      <c r="D229" s="164">
        <f t="shared" si="48"/>
        <v>186</v>
      </c>
      <c r="E229" s="77">
        <f>D229/A229</f>
        <v>26.571428571428573</v>
      </c>
      <c r="F229" s="188">
        <v>0.3</v>
      </c>
      <c r="G229" s="189">
        <f t="shared" si="84"/>
        <v>60</v>
      </c>
      <c r="H229" s="73">
        <f t="shared" si="85"/>
        <v>12</v>
      </c>
      <c r="I229" s="74">
        <f t="shared" si="86"/>
        <v>246</v>
      </c>
      <c r="J229" s="166">
        <f t="shared" si="87"/>
        <v>20.5</v>
      </c>
      <c r="K229" s="167">
        <f t="shared" si="88"/>
        <v>6.071428571428573</v>
      </c>
      <c r="L229" s="168">
        <f t="shared" si="89"/>
        <v>0.228494623655914</v>
      </c>
      <c r="M229" s="169">
        <f t="shared" si="90"/>
        <v>72.857142857142875</v>
      </c>
      <c r="O229" s="66"/>
    </row>
    <row r="230" spans="1:15" s="65" customFormat="1" ht="12" x14ac:dyDescent="0.2">
      <c r="A230" s="67">
        <v>8</v>
      </c>
      <c r="B230" s="95">
        <v>5</v>
      </c>
      <c r="C230" s="163">
        <f t="shared" si="83"/>
        <v>13</v>
      </c>
      <c r="D230" s="164">
        <f t="shared" si="48"/>
        <v>186</v>
      </c>
      <c r="E230" s="77">
        <f t="shared" ref="E230:E244" si="93">D230/A230</f>
        <v>23.25</v>
      </c>
      <c r="F230" s="188">
        <v>0.3</v>
      </c>
      <c r="G230" s="189">
        <f t="shared" si="84"/>
        <v>60</v>
      </c>
      <c r="H230" s="73">
        <f t="shared" si="85"/>
        <v>12</v>
      </c>
      <c r="I230" s="74">
        <f t="shared" si="86"/>
        <v>246</v>
      </c>
      <c r="J230" s="166">
        <f t="shared" si="87"/>
        <v>18.923076923076923</v>
      </c>
      <c r="K230" s="167">
        <f t="shared" si="88"/>
        <v>4.3269230769230766</v>
      </c>
      <c r="L230" s="168">
        <f t="shared" si="89"/>
        <v>0.18610421836228286</v>
      </c>
      <c r="M230" s="169">
        <f t="shared" si="90"/>
        <v>56.25</v>
      </c>
      <c r="O230" s="66"/>
    </row>
    <row r="231" spans="1:15" s="65" customFormat="1" ht="12" x14ac:dyDescent="0.2">
      <c r="A231" s="67">
        <v>9</v>
      </c>
      <c r="B231" s="95">
        <v>5</v>
      </c>
      <c r="C231" s="163">
        <f t="shared" si="83"/>
        <v>14</v>
      </c>
      <c r="D231" s="164">
        <f t="shared" si="48"/>
        <v>186</v>
      </c>
      <c r="E231" s="77">
        <f t="shared" si="93"/>
        <v>20.666666666666668</v>
      </c>
      <c r="F231" s="188">
        <v>0.3</v>
      </c>
      <c r="G231" s="189">
        <f t="shared" si="84"/>
        <v>60</v>
      </c>
      <c r="H231" s="73">
        <f t="shared" si="85"/>
        <v>12</v>
      </c>
      <c r="I231" s="74">
        <f t="shared" si="86"/>
        <v>246</v>
      </c>
      <c r="J231" s="166">
        <f t="shared" si="87"/>
        <v>17.571428571428573</v>
      </c>
      <c r="K231" s="167">
        <f t="shared" si="88"/>
        <v>3.0952380952380949</v>
      </c>
      <c r="L231" s="168">
        <f t="shared" si="89"/>
        <v>0.14976958525345618</v>
      </c>
      <c r="M231" s="169">
        <f t="shared" si="90"/>
        <v>43.333333333333329</v>
      </c>
      <c r="O231" s="66"/>
    </row>
    <row r="232" spans="1:15" s="65" customFormat="1" ht="12.75" thickBot="1" x14ac:dyDescent="0.25">
      <c r="A232" s="192">
        <v>10</v>
      </c>
      <c r="B232" s="114">
        <v>5</v>
      </c>
      <c r="C232" s="180">
        <f t="shared" si="83"/>
        <v>15</v>
      </c>
      <c r="D232" s="181">
        <f t="shared" si="48"/>
        <v>186</v>
      </c>
      <c r="E232" s="123">
        <f t="shared" si="93"/>
        <v>18.600000000000001</v>
      </c>
      <c r="F232" s="193">
        <v>0.3</v>
      </c>
      <c r="G232" s="194">
        <f t="shared" si="84"/>
        <v>60</v>
      </c>
      <c r="H232" s="119">
        <f t="shared" si="85"/>
        <v>12</v>
      </c>
      <c r="I232" s="120">
        <f t="shared" si="86"/>
        <v>246</v>
      </c>
      <c r="J232" s="184">
        <f t="shared" si="87"/>
        <v>16.399999999999999</v>
      </c>
      <c r="K232" s="185">
        <f t="shared" si="88"/>
        <v>2.2000000000000028</v>
      </c>
      <c r="L232" s="186">
        <f t="shared" si="89"/>
        <v>0.11827956989247324</v>
      </c>
      <c r="M232" s="187">
        <f t="shared" si="90"/>
        <v>33.000000000000043</v>
      </c>
      <c r="O232" s="66"/>
    </row>
    <row r="233" spans="1:15" s="65" customFormat="1" ht="12" x14ac:dyDescent="0.2">
      <c r="A233" s="67">
        <v>5</v>
      </c>
      <c r="B233" s="68">
        <v>1</v>
      </c>
      <c r="C233" s="163">
        <f t="shared" ref="C233:C262" si="94">A233+B233</f>
        <v>6</v>
      </c>
      <c r="D233" s="164">
        <f t="shared" si="48"/>
        <v>186</v>
      </c>
      <c r="E233" s="77">
        <f t="shared" si="93"/>
        <v>37.200000000000003</v>
      </c>
      <c r="F233" s="188">
        <v>0.4</v>
      </c>
      <c r="G233" s="189">
        <f t="shared" si="84"/>
        <v>80</v>
      </c>
      <c r="H233" s="73">
        <f t="shared" si="85"/>
        <v>80</v>
      </c>
      <c r="I233" s="74">
        <f t="shared" si="86"/>
        <v>266</v>
      </c>
      <c r="J233" s="166">
        <f t="shared" si="87"/>
        <v>44.333333333333336</v>
      </c>
      <c r="K233" s="167">
        <f t="shared" si="88"/>
        <v>-7.1333333333333329</v>
      </c>
      <c r="L233" s="168">
        <f t="shared" si="89"/>
        <v>-0.19175627240143367</v>
      </c>
      <c r="M233" s="169">
        <f t="shared" si="90"/>
        <v>-42.8</v>
      </c>
      <c r="O233" s="66"/>
    </row>
    <row r="234" spans="1:15" s="65" customFormat="1" ht="12" x14ac:dyDescent="0.2">
      <c r="A234" s="67">
        <v>6</v>
      </c>
      <c r="B234" s="68">
        <v>1</v>
      </c>
      <c r="C234" s="163">
        <f t="shared" si="94"/>
        <v>7</v>
      </c>
      <c r="D234" s="164">
        <f t="shared" ref="D234:D262" si="95">$D$8-$D$9</f>
        <v>186</v>
      </c>
      <c r="E234" s="77">
        <f t="shared" si="93"/>
        <v>31</v>
      </c>
      <c r="F234" s="188">
        <v>0.4</v>
      </c>
      <c r="G234" s="189">
        <f t="shared" si="84"/>
        <v>80</v>
      </c>
      <c r="H234" s="73">
        <f t="shared" si="85"/>
        <v>80</v>
      </c>
      <c r="I234" s="74">
        <f t="shared" si="86"/>
        <v>266</v>
      </c>
      <c r="J234" s="166">
        <f t="shared" si="87"/>
        <v>38</v>
      </c>
      <c r="K234" s="167">
        <f t="shared" si="88"/>
        <v>-7</v>
      </c>
      <c r="L234" s="168">
        <f t="shared" si="89"/>
        <v>-0.22580645161290325</v>
      </c>
      <c r="M234" s="169">
        <f t="shared" si="90"/>
        <v>-49</v>
      </c>
      <c r="O234" s="66"/>
    </row>
    <row r="235" spans="1:15" s="65" customFormat="1" ht="12" x14ac:dyDescent="0.2">
      <c r="A235" s="67">
        <v>7</v>
      </c>
      <c r="B235" s="68">
        <v>1</v>
      </c>
      <c r="C235" s="163">
        <f t="shared" si="94"/>
        <v>8</v>
      </c>
      <c r="D235" s="164">
        <f t="shared" si="95"/>
        <v>186</v>
      </c>
      <c r="E235" s="77">
        <f t="shared" si="93"/>
        <v>26.571428571428573</v>
      </c>
      <c r="F235" s="188">
        <v>0.4</v>
      </c>
      <c r="G235" s="189">
        <f t="shared" si="84"/>
        <v>80</v>
      </c>
      <c r="H235" s="73">
        <f t="shared" si="85"/>
        <v>80</v>
      </c>
      <c r="I235" s="74">
        <f t="shared" si="86"/>
        <v>266</v>
      </c>
      <c r="J235" s="166">
        <f t="shared" si="87"/>
        <v>33.25</v>
      </c>
      <c r="K235" s="167">
        <f t="shared" si="88"/>
        <v>-6.678571428571427</v>
      </c>
      <c r="L235" s="168">
        <f t="shared" si="89"/>
        <v>-0.25134408602150526</v>
      </c>
      <c r="M235" s="169">
        <f t="shared" si="90"/>
        <v>-53.428571428571416</v>
      </c>
      <c r="O235" s="66"/>
    </row>
    <row r="236" spans="1:15" s="65" customFormat="1" ht="12" x14ac:dyDescent="0.2">
      <c r="A236" s="67">
        <v>8</v>
      </c>
      <c r="B236" s="68">
        <v>1</v>
      </c>
      <c r="C236" s="163">
        <f t="shared" si="94"/>
        <v>9</v>
      </c>
      <c r="D236" s="164">
        <f t="shared" si="95"/>
        <v>186</v>
      </c>
      <c r="E236" s="77">
        <f t="shared" si="93"/>
        <v>23.25</v>
      </c>
      <c r="F236" s="188">
        <v>0.4</v>
      </c>
      <c r="G236" s="189">
        <f t="shared" si="84"/>
        <v>80</v>
      </c>
      <c r="H236" s="73">
        <f t="shared" si="85"/>
        <v>80</v>
      </c>
      <c r="I236" s="74">
        <f t="shared" si="86"/>
        <v>266</v>
      </c>
      <c r="J236" s="166">
        <f t="shared" si="87"/>
        <v>29.555555555555557</v>
      </c>
      <c r="K236" s="167">
        <f t="shared" si="88"/>
        <v>-6.3055555555555571</v>
      </c>
      <c r="L236" s="168">
        <f t="shared" si="89"/>
        <v>-0.27120669056152935</v>
      </c>
      <c r="M236" s="169">
        <f t="shared" si="90"/>
        <v>-56.750000000000014</v>
      </c>
      <c r="O236" s="66"/>
    </row>
    <row r="237" spans="1:15" s="65" customFormat="1" ht="12" x14ac:dyDescent="0.2">
      <c r="A237" s="67">
        <v>9</v>
      </c>
      <c r="B237" s="68">
        <v>1</v>
      </c>
      <c r="C237" s="163">
        <f t="shared" si="94"/>
        <v>10</v>
      </c>
      <c r="D237" s="164">
        <f t="shared" si="95"/>
        <v>186</v>
      </c>
      <c r="E237" s="77">
        <f t="shared" si="93"/>
        <v>20.666666666666668</v>
      </c>
      <c r="F237" s="188">
        <v>0.4</v>
      </c>
      <c r="G237" s="189">
        <f t="shared" si="84"/>
        <v>80</v>
      </c>
      <c r="H237" s="73">
        <f t="shared" si="85"/>
        <v>80</v>
      </c>
      <c r="I237" s="74">
        <f t="shared" si="86"/>
        <v>266</v>
      </c>
      <c r="J237" s="166">
        <f t="shared" si="87"/>
        <v>26.6</v>
      </c>
      <c r="K237" s="167">
        <f t="shared" si="88"/>
        <v>-5.9333333333333336</v>
      </c>
      <c r="L237" s="168">
        <f t="shared" si="89"/>
        <v>-0.2870967741935484</v>
      </c>
      <c r="M237" s="169">
        <f t="shared" si="90"/>
        <v>-59.333333333333336</v>
      </c>
      <c r="O237" s="66"/>
    </row>
    <row r="238" spans="1:15" s="65" customFormat="1" ht="12" x14ac:dyDescent="0.2">
      <c r="A238" s="78">
        <v>10</v>
      </c>
      <c r="B238" s="79">
        <v>1</v>
      </c>
      <c r="C238" s="170">
        <f t="shared" si="94"/>
        <v>11</v>
      </c>
      <c r="D238" s="171">
        <f t="shared" si="95"/>
        <v>186</v>
      </c>
      <c r="E238" s="88">
        <f t="shared" si="93"/>
        <v>18.600000000000001</v>
      </c>
      <c r="F238" s="190">
        <v>0.4</v>
      </c>
      <c r="G238" s="191">
        <f t="shared" si="84"/>
        <v>80</v>
      </c>
      <c r="H238" s="84">
        <f t="shared" si="85"/>
        <v>80</v>
      </c>
      <c r="I238" s="85">
        <f t="shared" si="86"/>
        <v>266</v>
      </c>
      <c r="J238" s="173">
        <f t="shared" si="87"/>
        <v>24.181818181818183</v>
      </c>
      <c r="K238" s="174">
        <f t="shared" si="88"/>
        <v>-5.581818181818182</v>
      </c>
      <c r="L238" s="175">
        <f t="shared" si="89"/>
        <v>-0.30009775171065489</v>
      </c>
      <c r="M238" s="176">
        <f t="shared" si="90"/>
        <v>-61.400000000000006</v>
      </c>
      <c r="O238" s="66"/>
    </row>
    <row r="239" spans="1:15" s="65" customFormat="1" ht="12" x14ac:dyDescent="0.2">
      <c r="A239" s="67">
        <v>5</v>
      </c>
      <c r="B239" s="89">
        <v>2</v>
      </c>
      <c r="C239" s="163">
        <f t="shared" si="94"/>
        <v>7</v>
      </c>
      <c r="D239" s="164">
        <f t="shared" si="95"/>
        <v>186</v>
      </c>
      <c r="E239" s="77">
        <f t="shared" si="93"/>
        <v>37.200000000000003</v>
      </c>
      <c r="F239" s="188">
        <v>0.4</v>
      </c>
      <c r="G239" s="189">
        <f t="shared" si="84"/>
        <v>80</v>
      </c>
      <c r="H239" s="73">
        <f t="shared" si="85"/>
        <v>40</v>
      </c>
      <c r="I239" s="74">
        <f t="shared" si="86"/>
        <v>266</v>
      </c>
      <c r="J239" s="166">
        <f t="shared" si="87"/>
        <v>38</v>
      </c>
      <c r="K239" s="167">
        <f t="shared" si="88"/>
        <v>-0.79999999999999716</v>
      </c>
      <c r="L239" s="168">
        <f t="shared" si="89"/>
        <v>-2.1505376344086002E-2</v>
      </c>
      <c r="M239" s="169">
        <f t="shared" si="90"/>
        <v>-5.5999999999999801</v>
      </c>
      <c r="O239" s="66"/>
    </row>
    <row r="240" spans="1:15" s="65" customFormat="1" ht="12" x14ac:dyDescent="0.2">
      <c r="A240" s="67">
        <v>6</v>
      </c>
      <c r="B240" s="89">
        <v>2</v>
      </c>
      <c r="C240" s="163">
        <f t="shared" si="94"/>
        <v>8</v>
      </c>
      <c r="D240" s="164">
        <f t="shared" si="95"/>
        <v>186</v>
      </c>
      <c r="E240" s="77">
        <f t="shared" si="93"/>
        <v>31</v>
      </c>
      <c r="F240" s="188">
        <v>0.4</v>
      </c>
      <c r="G240" s="189">
        <f t="shared" si="84"/>
        <v>80</v>
      </c>
      <c r="H240" s="73">
        <f t="shared" si="85"/>
        <v>40</v>
      </c>
      <c r="I240" s="74">
        <f t="shared" si="86"/>
        <v>266</v>
      </c>
      <c r="J240" s="166">
        <f t="shared" si="87"/>
        <v>33.25</v>
      </c>
      <c r="K240" s="167">
        <f t="shared" si="88"/>
        <v>-2.25</v>
      </c>
      <c r="L240" s="168">
        <f t="shared" si="89"/>
        <v>-7.2580645161290258E-2</v>
      </c>
      <c r="M240" s="169">
        <f t="shared" si="90"/>
        <v>-18</v>
      </c>
      <c r="O240" s="66"/>
    </row>
    <row r="241" spans="1:15" s="65" customFormat="1" ht="12" x14ac:dyDescent="0.2">
      <c r="A241" s="67">
        <v>7</v>
      </c>
      <c r="B241" s="89">
        <v>2</v>
      </c>
      <c r="C241" s="163">
        <f t="shared" si="94"/>
        <v>9</v>
      </c>
      <c r="D241" s="164">
        <f t="shared" si="95"/>
        <v>186</v>
      </c>
      <c r="E241" s="77">
        <f t="shared" si="93"/>
        <v>26.571428571428573</v>
      </c>
      <c r="F241" s="188">
        <v>0.4</v>
      </c>
      <c r="G241" s="189">
        <f t="shared" si="84"/>
        <v>80</v>
      </c>
      <c r="H241" s="73">
        <f t="shared" si="85"/>
        <v>40</v>
      </c>
      <c r="I241" s="74">
        <f t="shared" si="86"/>
        <v>266</v>
      </c>
      <c r="J241" s="166">
        <f t="shared" si="87"/>
        <v>29.555555555555557</v>
      </c>
      <c r="K241" s="167">
        <f t="shared" si="88"/>
        <v>-2.9841269841269842</v>
      </c>
      <c r="L241" s="168">
        <f t="shared" si="89"/>
        <v>-0.11230585424133821</v>
      </c>
      <c r="M241" s="169">
        <f t="shared" si="90"/>
        <v>-26.857142857142858</v>
      </c>
      <c r="O241" s="66"/>
    </row>
    <row r="242" spans="1:15" s="65" customFormat="1" ht="12" x14ac:dyDescent="0.2">
      <c r="A242" s="67">
        <v>8</v>
      </c>
      <c r="B242" s="89">
        <v>2</v>
      </c>
      <c r="C242" s="163">
        <f t="shared" si="94"/>
        <v>10</v>
      </c>
      <c r="D242" s="164">
        <f t="shared" si="95"/>
        <v>186</v>
      </c>
      <c r="E242" s="77">
        <f t="shared" si="93"/>
        <v>23.25</v>
      </c>
      <c r="F242" s="188">
        <v>0.4</v>
      </c>
      <c r="G242" s="189">
        <f t="shared" si="84"/>
        <v>80</v>
      </c>
      <c r="H242" s="73">
        <f t="shared" si="85"/>
        <v>40</v>
      </c>
      <c r="I242" s="74">
        <f t="shared" si="86"/>
        <v>266</v>
      </c>
      <c r="J242" s="166">
        <f t="shared" si="87"/>
        <v>26.6</v>
      </c>
      <c r="K242" s="167">
        <f t="shared" si="88"/>
        <v>-3.3500000000000014</v>
      </c>
      <c r="L242" s="168">
        <f t="shared" si="89"/>
        <v>-0.1440860215053763</v>
      </c>
      <c r="M242" s="169">
        <f t="shared" si="90"/>
        <v>-33.500000000000014</v>
      </c>
      <c r="O242" s="66"/>
    </row>
    <row r="243" spans="1:15" s="65" customFormat="1" ht="12" x14ac:dyDescent="0.2">
      <c r="A243" s="67">
        <v>9</v>
      </c>
      <c r="B243" s="89">
        <v>2</v>
      </c>
      <c r="C243" s="163">
        <f t="shared" si="94"/>
        <v>11</v>
      </c>
      <c r="D243" s="164">
        <f t="shared" si="95"/>
        <v>186</v>
      </c>
      <c r="E243" s="77">
        <f t="shared" si="93"/>
        <v>20.666666666666668</v>
      </c>
      <c r="F243" s="188">
        <v>0.4</v>
      </c>
      <c r="G243" s="189">
        <f t="shared" si="84"/>
        <v>80</v>
      </c>
      <c r="H243" s="73">
        <f t="shared" si="85"/>
        <v>40</v>
      </c>
      <c r="I243" s="74">
        <f t="shared" si="86"/>
        <v>266</v>
      </c>
      <c r="J243" s="166">
        <f t="shared" si="87"/>
        <v>24.181818181818183</v>
      </c>
      <c r="K243" s="167">
        <f t="shared" si="88"/>
        <v>-3.5151515151515156</v>
      </c>
      <c r="L243" s="168">
        <f t="shared" si="89"/>
        <v>-0.17008797653958951</v>
      </c>
      <c r="M243" s="169">
        <f t="shared" si="90"/>
        <v>-38.666666666666671</v>
      </c>
      <c r="O243" s="66"/>
    </row>
    <row r="244" spans="1:15" s="65" customFormat="1" ht="12" x14ac:dyDescent="0.2">
      <c r="A244" s="78">
        <v>10</v>
      </c>
      <c r="B244" s="90">
        <v>2</v>
      </c>
      <c r="C244" s="170">
        <f t="shared" si="94"/>
        <v>12</v>
      </c>
      <c r="D244" s="171">
        <f t="shared" si="95"/>
        <v>186</v>
      </c>
      <c r="E244" s="88">
        <f t="shared" si="93"/>
        <v>18.600000000000001</v>
      </c>
      <c r="F244" s="190">
        <v>0.4</v>
      </c>
      <c r="G244" s="191">
        <f t="shared" si="84"/>
        <v>80</v>
      </c>
      <c r="H244" s="84">
        <f t="shared" si="85"/>
        <v>40</v>
      </c>
      <c r="I244" s="85">
        <f t="shared" si="86"/>
        <v>266</v>
      </c>
      <c r="J244" s="173">
        <f t="shared" si="87"/>
        <v>22.166666666666668</v>
      </c>
      <c r="K244" s="174">
        <f t="shared" si="88"/>
        <v>-3.5666666666666664</v>
      </c>
      <c r="L244" s="175">
        <f t="shared" si="89"/>
        <v>-0.19175627240143367</v>
      </c>
      <c r="M244" s="176">
        <f t="shared" si="90"/>
        <v>-42.8</v>
      </c>
      <c r="O244" s="66"/>
    </row>
    <row r="245" spans="1:15" s="65" customFormat="1" ht="12" x14ac:dyDescent="0.2">
      <c r="A245" s="67">
        <v>5</v>
      </c>
      <c r="B245" s="91">
        <v>3</v>
      </c>
      <c r="C245" s="163">
        <f t="shared" si="94"/>
        <v>8</v>
      </c>
      <c r="D245" s="164">
        <f t="shared" si="95"/>
        <v>186</v>
      </c>
      <c r="E245" s="77">
        <f>D245/A245</f>
        <v>37.200000000000003</v>
      </c>
      <c r="F245" s="188">
        <v>0.4</v>
      </c>
      <c r="G245" s="189">
        <f t="shared" ref="G245:G262" si="96">F245*$D$8</f>
        <v>80</v>
      </c>
      <c r="H245" s="73">
        <f t="shared" ref="H245:H262" si="97">G245/B245</f>
        <v>26.666666666666668</v>
      </c>
      <c r="I245" s="74">
        <f t="shared" ref="I245:I262" si="98">D245+G245</f>
        <v>266</v>
      </c>
      <c r="J245" s="166">
        <f t="shared" ref="J245:J262" si="99">I245/C245</f>
        <v>33.25</v>
      </c>
      <c r="K245" s="167">
        <f t="shared" ref="K245:K262" si="100">E245-J245</f>
        <v>3.9500000000000028</v>
      </c>
      <c r="L245" s="168">
        <f t="shared" ref="L245:L262" si="101">1-(J245/E245)</f>
        <v>0.10618279569892475</v>
      </c>
      <c r="M245" s="169">
        <f t="shared" ref="M245:M262" si="102">K245*C245</f>
        <v>31.600000000000023</v>
      </c>
      <c r="O245" s="66"/>
    </row>
    <row r="246" spans="1:15" s="65" customFormat="1" ht="12" x14ac:dyDescent="0.2">
      <c r="A246" s="67">
        <v>6</v>
      </c>
      <c r="B246" s="91">
        <v>3</v>
      </c>
      <c r="C246" s="163">
        <f t="shared" si="94"/>
        <v>9</v>
      </c>
      <c r="D246" s="164">
        <f t="shared" si="95"/>
        <v>186</v>
      </c>
      <c r="E246" s="77">
        <f>D246/A246</f>
        <v>31</v>
      </c>
      <c r="F246" s="188">
        <v>0.4</v>
      </c>
      <c r="G246" s="189">
        <f t="shared" si="96"/>
        <v>80</v>
      </c>
      <c r="H246" s="73">
        <f t="shared" si="97"/>
        <v>26.666666666666668</v>
      </c>
      <c r="I246" s="74">
        <f t="shared" si="98"/>
        <v>266</v>
      </c>
      <c r="J246" s="166">
        <f t="shared" si="99"/>
        <v>29.555555555555557</v>
      </c>
      <c r="K246" s="167">
        <f t="shared" si="100"/>
        <v>1.4444444444444429</v>
      </c>
      <c r="L246" s="168">
        <f t="shared" si="101"/>
        <v>4.6594982078853042E-2</v>
      </c>
      <c r="M246" s="169">
        <f t="shared" si="102"/>
        <v>12.999999999999986</v>
      </c>
      <c r="O246" s="66"/>
    </row>
    <row r="247" spans="1:15" s="65" customFormat="1" ht="12" x14ac:dyDescent="0.2">
      <c r="A247" s="67">
        <v>7</v>
      </c>
      <c r="B247" s="91">
        <v>3</v>
      </c>
      <c r="C247" s="163">
        <f t="shared" si="94"/>
        <v>10</v>
      </c>
      <c r="D247" s="164">
        <f t="shared" si="95"/>
        <v>186</v>
      </c>
      <c r="E247" s="77">
        <f>D247/A247</f>
        <v>26.571428571428573</v>
      </c>
      <c r="F247" s="188">
        <v>0.4</v>
      </c>
      <c r="G247" s="189">
        <f t="shared" si="96"/>
        <v>80</v>
      </c>
      <c r="H247" s="73">
        <f t="shared" si="97"/>
        <v>26.666666666666668</v>
      </c>
      <c r="I247" s="74">
        <f t="shared" si="98"/>
        <v>266</v>
      </c>
      <c r="J247" s="166">
        <f t="shared" si="99"/>
        <v>26.6</v>
      </c>
      <c r="K247" s="167">
        <f t="shared" si="100"/>
        <v>-2.857142857142847E-2</v>
      </c>
      <c r="L247" s="168">
        <f t="shared" si="101"/>
        <v>-1.0752688172042113E-3</v>
      </c>
      <c r="M247" s="169">
        <f t="shared" si="102"/>
        <v>-0.2857142857142847</v>
      </c>
      <c r="O247" s="66"/>
    </row>
    <row r="248" spans="1:15" s="65" customFormat="1" ht="12" x14ac:dyDescent="0.2">
      <c r="A248" s="67">
        <v>8</v>
      </c>
      <c r="B248" s="91">
        <v>3</v>
      </c>
      <c r="C248" s="163">
        <f t="shared" si="94"/>
        <v>11</v>
      </c>
      <c r="D248" s="164">
        <f t="shared" si="95"/>
        <v>186</v>
      </c>
      <c r="E248" s="77">
        <f t="shared" ref="E248:E250" si="103">D248/A248</f>
        <v>23.25</v>
      </c>
      <c r="F248" s="188">
        <v>0.4</v>
      </c>
      <c r="G248" s="189">
        <f t="shared" si="96"/>
        <v>80</v>
      </c>
      <c r="H248" s="73">
        <f t="shared" si="97"/>
        <v>26.666666666666668</v>
      </c>
      <c r="I248" s="74">
        <f t="shared" si="98"/>
        <v>266</v>
      </c>
      <c r="J248" s="166">
        <f t="shared" si="99"/>
        <v>24.181818181818183</v>
      </c>
      <c r="K248" s="167">
        <f t="shared" si="100"/>
        <v>-0.93181818181818343</v>
      </c>
      <c r="L248" s="168">
        <f t="shared" si="101"/>
        <v>-4.0078201368523914E-2</v>
      </c>
      <c r="M248" s="169">
        <f t="shared" si="102"/>
        <v>-10.250000000000018</v>
      </c>
      <c r="O248" s="66"/>
    </row>
    <row r="249" spans="1:15" s="65" customFormat="1" ht="12" x14ac:dyDescent="0.2">
      <c r="A249" s="67">
        <v>9</v>
      </c>
      <c r="B249" s="91">
        <v>3</v>
      </c>
      <c r="C249" s="163">
        <f t="shared" si="94"/>
        <v>12</v>
      </c>
      <c r="D249" s="164">
        <f t="shared" si="95"/>
        <v>186</v>
      </c>
      <c r="E249" s="77">
        <f t="shared" si="103"/>
        <v>20.666666666666668</v>
      </c>
      <c r="F249" s="188">
        <v>0.4</v>
      </c>
      <c r="G249" s="189">
        <f t="shared" si="96"/>
        <v>80</v>
      </c>
      <c r="H249" s="73">
        <f t="shared" si="97"/>
        <v>26.666666666666668</v>
      </c>
      <c r="I249" s="74">
        <f t="shared" si="98"/>
        <v>266</v>
      </c>
      <c r="J249" s="166">
        <f t="shared" si="99"/>
        <v>22.166666666666668</v>
      </c>
      <c r="K249" s="167">
        <f t="shared" si="100"/>
        <v>-1.5</v>
      </c>
      <c r="L249" s="168">
        <f t="shared" si="101"/>
        <v>-7.2580645161290258E-2</v>
      </c>
      <c r="M249" s="169">
        <f t="shared" si="102"/>
        <v>-18</v>
      </c>
      <c r="O249" s="66"/>
    </row>
    <row r="250" spans="1:15" s="65" customFormat="1" ht="12" x14ac:dyDescent="0.2">
      <c r="A250" s="78">
        <v>10</v>
      </c>
      <c r="B250" s="92">
        <v>3</v>
      </c>
      <c r="C250" s="170">
        <f t="shared" si="94"/>
        <v>13</v>
      </c>
      <c r="D250" s="171">
        <f t="shared" si="95"/>
        <v>186</v>
      </c>
      <c r="E250" s="88">
        <f t="shared" si="103"/>
        <v>18.600000000000001</v>
      </c>
      <c r="F250" s="190">
        <v>0.4</v>
      </c>
      <c r="G250" s="191">
        <f t="shared" si="96"/>
        <v>80</v>
      </c>
      <c r="H250" s="84">
        <f t="shared" si="97"/>
        <v>26.666666666666668</v>
      </c>
      <c r="I250" s="85">
        <f t="shared" si="98"/>
        <v>266</v>
      </c>
      <c r="J250" s="173">
        <f t="shared" si="99"/>
        <v>20.46153846153846</v>
      </c>
      <c r="K250" s="174">
        <f t="shared" si="100"/>
        <v>-1.8615384615384585</v>
      </c>
      <c r="L250" s="175">
        <f t="shared" si="101"/>
        <v>-0.10008271298593852</v>
      </c>
      <c r="M250" s="176">
        <f t="shared" si="102"/>
        <v>-24.19999999999996</v>
      </c>
      <c r="O250" s="66"/>
    </row>
    <row r="251" spans="1:15" s="65" customFormat="1" ht="12" x14ac:dyDescent="0.2">
      <c r="A251" s="67">
        <v>5</v>
      </c>
      <c r="B251" s="93">
        <v>4</v>
      </c>
      <c r="C251" s="163">
        <f t="shared" si="94"/>
        <v>9</v>
      </c>
      <c r="D251" s="164">
        <f t="shared" si="95"/>
        <v>186</v>
      </c>
      <c r="E251" s="77">
        <f>D251/A251</f>
        <v>37.200000000000003</v>
      </c>
      <c r="F251" s="188">
        <v>0.4</v>
      </c>
      <c r="G251" s="189">
        <f t="shared" si="96"/>
        <v>80</v>
      </c>
      <c r="H251" s="73">
        <f t="shared" si="97"/>
        <v>20</v>
      </c>
      <c r="I251" s="74">
        <f t="shared" si="98"/>
        <v>266</v>
      </c>
      <c r="J251" s="166">
        <f t="shared" si="99"/>
        <v>29.555555555555557</v>
      </c>
      <c r="K251" s="167">
        <f t="shared" si="100"/>
        <v>7.6444444444444457</v>
      </c>
      <c r="L251" s="168">
        <f t="shared" si="101"/>
        <v>0.20549581839904418</v>
      </c>
      <c r="M251" s="169">
        <f t="shared" si="102"/>
        <v>68.800000000000011</v>
      </c>
      <c r="O251" s="66"/>
    </row>
    <row r="252" spans="1:15" s="65" customFormat="1" ht="12" x14ac:dyDescent="0.2">
      <c r="A252" s="67">
        <v>6</v>
      </c>
      <c r="B252" s="93">
        <v>4</v>
      </c>
      <c r="C252" s="163">
        <f t="shared" si="94"/>
        <v>10</v>
      </c>
      <c r="D252" s="164">
        <f t="shared" si="95"/>
        <v>186</v>
      </c>
      <c r="E252" s="77">
        <f>D252/A252</f>
        <v>31</v>
      </c>
      <c r="F252" s="188">
        <v>0.4</v>
      </c>
      <c r="G252" s="189">
        <f t="shared" si="96"/>
        <v>80</v>
      </c>
      <c r="H252" s="73">
        <f t="shared" si="97"/>
        <v>20</v>
      </c>
      <c r="I252" s="74">
        <f t="shared" si="98"/>
        <v>266</v>
      </c>
      <c r="J252" s="166">
        <f t="shared" si="99"/>
        <v>26.6</v>
      </c>
      <c r="K252" s="167">
        <f t="shared" si="100"/>
        <v>4.3999999999999986</v>
      </c>
      <c r="L252" s="168">
        <f t="shared" si="101"/>
        <v>0.14193548387096766</v>
      </c>
      <c r="M252" s="169">
        <f t="shared" si="102"/>
        <v>43.999999999999986</v>
      </c>
      <c r="O252" s="66"/>
    </row>
    <row r="253" spans="1:15" s="65" customFormat="1" ht="12" x14ac:dyDescent="0.2">
      <c r="A253" s="67">
        <v>7</v>
      </c>
      <c r="B253" s="93">
        <v>4</v>
      </c>
      <c r="C253" s="163">
        <f t="shared" si="94"/>
        <v>11</v>
      </c>
      <c r="D253" s="164">
        <f t="shared" si="95"/>
        <v>186</v>
      </c>
      <c r="E253" s="77">
        <f>D253/A253</f>
        <v>26.571428571428573</v>
      </c>
      <c r="F253" s="188">
        <v>0.4</v>
      </c>
      <c r="G253" s="189">
        <f t="shared" si="96"/>
        <v>80</v>
      </c>
      <c r="H253" s="73">
        <f t="shared" si="97"/>
        <v>20</v>
      </c>
      <c r="I253" s="74">
        <f t="shared" si="98"/>
        <v>266</v>
      </c>
      <c r="J253" s="166">
        <f t="shared" si="99"/>
        <v>24.181818181818183</v>
      </c>
      <c r="K253" s="167">
        <f t="shared" si="100"/>
        <v>2.3896103896103895</v>
      </c>
      <c r="L253" s="168">
        <f t="shared" si="101"/>
        <v>8.9931573802541576E-2</v>
      </c>
      <c r="M253" s="169">
        <f t="shared" si="102"/>
        <v>26.285714285714285</v>
      </c>
      <c r="O253" s="66"/>
    </row>
    <row r="254" spans="1:15" s="65" customFormat="1" ht="12" x14ac:dyDescent="0.2">
      <c r="A254" s="67">
        <v>8</v>
      </c>
      <c r="B254" s="93">
        <v>4</v>
      </c>
      <c r="C254" s="163">
        <f t="shared" si="94"/>
        <v>12</v>
      </c>
      <c r="D254" s="164">
        <f t="shared" si="95"/>
        <v>186</v>
      </c>
      <c r="E254" s="77">
        <f t="shared" ref="E254:E256" si="104">D254/A254</f>
        <v>23.25</v>
      </c>
      <c r="F254" s="188">
        <v>0.4</v>
      </c>
      <c r="G254" s="189">
        <f t="shared" si="96"/>
        <v>80</v>
      </c>
      <c r="H254" s="73">
        <f t="shared" si="97"/>
        <v>20</v>
      </c>
      <c r="I254" s="74">
        <f t="shared" si="98"/>
        <v>266</v>
      </c>
      <c r="J254" s="166">
        <f t="shared" si="99"/>
        <v>22.166666666666668</v>
      </c>
      <c r="K254" s="167">
        <f t="shared" si="100"/>
        <v>1.0833333333333321</v>
      </c>
      <c r="L254" s="168">
        <f t="shared" si="101"/>
        <v>4.6594982078853042E-2</v>
      </c>
      <c r="M254" s="169">
        <f t="shared" si="102"/>
        <v>12.999999999999986</v>
      </c>
      <c r="O254" s="66"/>
    </row>
    <row r="255" spans="1:15" s="65" customFormat="1" ht="12" x14ac:dyDescent="0.2">
      <c r="A255" s="67">
        <v>9</v>
      </c>
      <c r="B255" s="93">
        <v>4</v>
      </c>
      <c r="C255" s="163">
        <f t="shared" si="94"/>
        <v>13</v>
      </c>
      <c r="D255" s="164">
        <f t="shared" si="95"/>
        <v>186</v>
      </c>
      <c r="E255" s="77">
        <f t="shared" si="104"/>
        <v>20.666666666666668</v>
      </c>
      <c r="F255" s="188">
        <v>0.4</v>
      </c>
      <c r="G255" s="189">
        <f t="shared" si="96"/>
        <v>80</v>
      </c>
      <c r="H255" s="73">
        <f t="shared" si="97"/>
        <v>20</v>
      </c>
      <c r="I255" s="74">
        <f t="shared" si="98"/>
        <v>266</v>
      </c>
      <c r="J255" s="166">
        <f t="shared" si="99"/>
        <v>20.46153846153846</v>
      </c>
      <c r="K255" s="167">
        <f t="shared" si="100"/>
        <v>0.20512820512820795</v>
      </c>
      <c r="L255" s="168">
        <f t="shared" si="101"/>
        <v>9.9255583126551805E-3</v>
      </c>
      <c r="M255" s="169">
        <f t="shared" si="102"/>
        <v>2.6666666666667034</v>
      </c>
      <c r="O255" s="66"/>
    </row>
    <row r="256" spans="1:15" s="65" customFormat="1" ht="12" x14ac:dyDescent="0.2">
      <c r="A256" s="78">
        <v>10</v>
      </c>
      <c r="B256" s="94">
        <v>4</v>
      </c>
      <c r="C256" s="170">
        <f t="shared" si="94"/>
        <v>14</v>
      </c>
      <c r="D256" s="171">
        <f t="shared" si="95"/>
        <v>186</v>
      </c>
      <c r="E256" s="88">
        <f t="shared" si="104"/>
        <v>18.600000000000001</v>
      </c>
      <c r="F256" s="190">
        <v>0.4</v>
      </c>
      <c r="G256" s="191">
        <f t="shared" si="96"/>
        <v>80</v>
      </c>
      <c r="H256" s="84">
        <f t="shared" si="97"/>
        <v>20</v>
      </c>
      <c r="I256" s="85">
        <f t="shared" si="98"/>
        <v>266</v>
      </c>
      <c r="J256" s="173">
        <f t="shared" si="99"/>
        <v>19</v>
      </c>
      <c r="K256" s="174">
        <f t="shared" si="100"/>
        <v>-0.39999999999999858</v>
      </c>
      <c r="L256" s="175">
        <f t="shared" si="101"/>
        <v>-2.1505376344086002E-2</v>
      </c>
      <c r="M256" s="176">
        <f t="shared" si="102"/>
        <v>-5.5999999999999801</v>
      </c>
      <c r="O256" s="66"/>
    </row>
    <row r="257" spans="1:15" s="65" customFormat="1" ht="12" x14ac:dyDescent="0.2">
      <c r="A257" s="67">
        <v>5</v>
      </c>
      <c r="B257" s="95">
        <v>5</v>
      </c>
      <c r="C257" s="163">
        <f t="shared" si="94"/>
        <v>10</v>
      </c>
      <c r="D257" s="164">
        <f t="shared" si="95"/>
        <v>186</v>
      </c>
      <c r="E257" s="77">
        <f>D257/A257</f>
        <v>37.200000000000003</v>
      </c>
      <c r="F257" s="188">
        <v>0.4</v>
      </c>
      <c r="G257" s="189">
        <f t="shared" si="96"/>
        <v>80</v>
      </c>
      <c r="H257" s="73">
        <f t="shared" si="97"/>
        <v>16</v>
      </c>
      <c r="I257" s="74">
        <f t="shared" si="98"/>
        <v>266</v>
      </c>
      <c r="J257" s="166">
        <f t="shared" si="99"/>
        <v>26.6</v>
      </c>
      <c r="K257" s="167">
        <f t="shared" si="100"/>
        <v>10.600000000000001</v>
      </c>
      <c r="L257" s="168">
        <f t="shared" si="101"/>
        <v>0.28494623655913975</v>
      </c>
      <c r="M257" s="169">
        <f t="shared" si="102"/>
        <v>106.00000000000001</v>
      </c>
      <c r="O257" s="66"/>
    </row>
    <row r="258" spans="1:15" s="65" customFormat="1" ht="12" x14ac:dyDescent="0.2">
      <c r="A258" s="67">
        <v>6</v>
      </c>
      <c r="B258" s="95">
        <v>5</v>
      </c>
      <c r="C258" s="163">
        <f t="shared" si="94"/>
        <v>11</v>
      </c>
      <c r="D258" s="164">
        <f t="shared" si="95"/>
        <v>186</v>
      </c>
      <c r="E258" s="77">
        <f>D258/A258</f>
        <v>31</v>
      </c>
      <c r="F258" s="188">
        <v>0.4</v>
      </c>
      <c r="G258" s="189">
        <f t="shared" si="96"/>
        <v>80</v>
      </c>
      <c r="H258" s="73">
        <f t="shared" si="97"/>
        <v>16</v>
      </c>
      <c r="I258" s="74">
        <f t="shared" si="98"/>
        <v>266</v>
      </c>
      <c r="J258" s="166">
        <f t="shared" si="99"/>
        <v>24.181818181818183</v>
      </c>
      <c r="K258" s="167">
        <f t="shared" si="100"/>
        <v>6.8181818181818166</v>
      </c>
      <c r="L258" s="168">
        <f t="shared" si="101"/>
        <v>0.21994134897360695</v>
      </c>
      <c r="M258" s="169">
        <f t="shared" si="102"/>
        <v>74.999999999999986</v>
      </c>
      <c r="O258" s="66"/>
    </row>
    <row r="259" spans="1:15" s="65" customFormat="1" ht="12" x14ac:dyDescent="0.2">
      <c r="A259" s="67">
        <v>7</v>
      </c>
      <c r="B259" s="95">
        <v>5</v>
      </c>
      <c r="C259" s="163">
        <f t="shared" si="94"/>
        <v>12</v>
      </c>
      <c r="D259" s="164">
        <f t="shared" si="95"/>
        <v>186</v>
      </c>
      <c r="E259" s="77">
        <f>D259/A259</f>
        <v>26.571428571428573</v>
      </c>
      <c r="F259" s="188">
        <v>0.4</v>
      </c>
      <c r="G259" s="189">
        <f t="shared" si="96"/>
        <v>80</v>
      </c>
      <c r="H259" s="73">
        <f t="shared" si="97"/>
        <v>16</v>
      </c>
      <c r="I259" s="74">
        <f t="shared" si="98"/>
        <v>266</v>
      </c>
      <c r="J259" s="166">
        <f t="shared" si="99"/>
        <v>22.166666666666668</v>
      </c>
      <c r="K259" s="167">
        <f t="shared" si="100"/>
        <v>4.4047619047619051</v>
      </c>
      <c r="L259" s="168">
        <f t="shared" si="101"/>
        <v>0.16577060931899645</v>
      </c>
      <c r="M259" s="169">
        <f t="shared" si="102"/>
        <v>52.857142857142861</v>
      </c>
      <c r="O259" s="66"/>
    </row>
    <row r="260" spans="1:15" s="65" customFormat="1" ht="12" x14ac:dyDescent="0.2">
      <c r="A260" s="67">
        <v>8</v>
      </c>
      <c r="B260" s="95">
        <v>5</v>
      </c>
      <c r="C260" s="163">
        <f t="shared" si="94"/>
        <v>13</v>
      </c>
      <c r="D260" s="164">
        <f t="shared" si="95"/>
        <v>186</v>
      </c>
      <c r="E260" s="77">
        <f t="shared" ref="E260:E262" si="105">D260/A260</f>
        <v>23.25</v>
      </c>
      <c r="F260" s="188">
        <v>0.4</v>
      </c>
      <c r="G260" s="189">
        <f t="shared" si="96"/>
        <v>80</v>
      </c>
      <c r="H260" s="73">
        <f t="shared" si="97"/>
        <v>16</v>
      </c>
      <c r="I260" s="74">
        <f t="shared" si="98"/>
        <v>266</v>
      </c>
      <c r="J260" s="166">
        <f t="shared" si="99"/>
        <v>20.46153846153846</v>
      </c>
      <c r="K260" s="167">
        <f t="shared" si="100"/>
        <v>2.7884615384615401</v>
      </c>
      <c r="L260" s="168">
        <f t="shared" si="101"/>
        <v>0.11993382961124899</v>
      </c>
      <c r="M260" s="169">
        <f t="shared" si="102"/>
        <v>36.250000000000021</v>
      </c>
      <c r="O260" s="66"/>
    </row>
    <row r="261" spans="1:15" s="65" customFormat="1" ht="12" x14ac:dyDescent="0.2">
      <c r="A261" s="67">
        <v>9</v>
      </c>
      <c r="B261" s="95">
        <v>5</v>
      </c>
      <c r="C261" s="163">
        <f t="shared" si="94"/>
        <v>14</v>
      </c>
      <c r="D261" s="164">
        <f t="shared" si="95"/>
        <v>186</v>
      </c>
      <c r="E261" s="77">
        <f t="shared" si="105"/>
        <v>20.666666666666668</v>
      </c>
      <c r="F261" s="188">
        <v>0.4</v>
      </c>
      <c r="G261" s="189">
        <f t="shared" si="96"/>
        <v>80</v>
      </c>
      <c r="H261" s="73">
        <f t="shared" si="97"/>
        <v>16</v>
      </c>
      <c r="I261" s="74">
        <f t="shared" si="98"/>
        <v>266</v>
      </c>
      <c r="J261" s="166">
        <f t="shared" si="99"/>
        <v>19</v>
      </c>
      <c r="K261" s="167">
        <f t="shared" si="100"/>
        <v>1.6666666666666679</v>
      </c>
      <c r="L261" s="168">
        <f t="shared" si="101"/>
        <v>8.064516129032262E-2</v>
      </c>
      <c r="M261" s="169">
        <f t="shared" si="102"/>
        <v>23.33333333333335</v>
      </c>
      <c r="O261" s="66"/>
    </row>
    <row r="262" spans="1:15" s="65" customFormat="1" ht="12.75" thickBot="1" x14ac:dyDescent="0.25">
      <c r="A262" s="192">
        <v>10</v>
      </c>
      <c r="B262" s="114">
        <v>5</v>
      </c>
      <c r="C262" s="180">
        <f t="shared" si="94"/>
        <v>15</v>
      </c>
      <c r="D262" s="181">
        <f t="shared" si="95"/>
        <v>186</v>
      </c>
      <c r="E262" s="123">
        <f t="shared" si="105"/>
        <v>18.600000000000001</v>
      </c>
      <c r="F262" s="193">
        <v>0.4</v>
      </c>
      <c r="G262" s="194">
        <f t="shared" si="96"/>
        <v>80</v>
      </c>
      <c r="H262" s="119">
        <f t="shared" si="97"/>
        <v>16</v>
      </c>
      <c r="I262" s="120">
        <f t="shared" si="98"/>
        <v>266</v>
      </c>
      <c r="J262" s="184">
        <f t="shared" si="99"/>
        <v>17.733333333333334</v>
      </c>
      <c r="K262" s="185">
        <f t="shared" si="100"/>
        <v>0.86666666666666714</v>
      </c>
      <c r="L262" s="186">
        <f t="shared" si="101"/>
        <v>4.6594982078853042E-2</v>
      </c>
      <c r="M262" s="187">
        <f t="shared" si="102"/>
        <v>13.000000000000007</v>
      </c>
      <c r="O262" s="66"/>
    </row>
    <row r="263" spans="1:15" s="65" customFormat="1" ht="12" x14ac:dyDescent="0.2">
      <c r="D263" s="195"/>
      <c r="E263" s="195"/>
      <c r="F263" s="196"/>
      <c r="G263" s="197"/>
      <c r="H263" s="197"/>
      <c r="I263" s="197"/>
      <c r="J263" s="198"/>
      <c r="K263" s="198"/>
      <c r="L263" s="199"/>
      <c r="M263" s="200"/>
      <c r="O263" s="66"/>
    </row>
    <row r="264" spans="1:15" s="65" customFormat="1" ht="12" x14ac:dyDescent="0.2">
      <c r="D264" s="195"/>
      <c r="E264" s="195"/>
      <c r="F264" s="196"/>
      <c r="G264" s="197"/>
      <c r="H264" s="197"/>
      <c r="I264" s="197"/>
      <c r="J264" s="198"/>
      <c r="K264" s="198"/>
      <c r="L264" s="199"/>
      <c r="M264" s="200"/>
      <c r="O264" s="66"/>
    </row>
    <row r="265" spans="1:15" s="65" customFormat="1" ht="12" x14ac:dyDescent="0.2">
      <c r="D265" s="195"/>
      <c r="E265" s="195"/>
      <c r="F265" s="196"/>
      <c r="G265" s="197"/>
      <c r="H265" s="197"/>
      <c r="I265" s="197"/>
      <c r="J265" s="198"/>
      <c r="K265" s="198"/>
      <c r="L265" s="199"/>
      <c r="M265" s="200"/>
      <c r="O265" s="66"/>
    </row>
    <row r="266" spans="1:15" s="65" customFormat="1" ht="12" x14ac:dyDescent="0.2">
      <c r="D266" s="195"/>
      <c r="E266" s="195"/>
      <c r="F266" s="196"/>
      <c r="G266" s="197"/>
      <c r="H266" s="197"/>
      <c r="I266" s="197"/>
      <c r="J266" s="198"/>
      <c r="K266" s="198"/>
      <c r="L266" s="199"/>
      <c r="M266" s="200"/>
      <c r="O266" s="66"/>
    </row>
    <row r="267" spans="1:15" s="65" customFormat="1" ht="12" x14ac:dyDescent="0.2">
      <c r="D267" s="195"/>
      <c r="E267" s="195"/>
      <c r="F267" s="196"/>
      <c r="G267" s="197"/>
      <c r="H267" s="197"/>
      <c r="I267" s="197"/>
      <c r="J267" s="198"/>
      <c r="K267" s="198"/>
      <c r="L267" s="199"/>
      <c r="M267" s="200"/>
      <c r="O267" s="66"/>
    </row>
    <row r="268" spans="1:15" s="65" customFormat="1" ht="12" x14ac:dyDescent="0.2">
      <c r="D268" s="195"/>
      <c r="E268" s="195"/>
      <c r="F268" s="196"/>
      <c r="G268" s="197"/>
      <c r="H268" s="197"/>
      <c r="I268" s="197"/>
      <c r="J268" s="198"/>
      <c r="K268" s="198"/>
      <c r="L268" s="199"/>
      <c r="M268" s="200"/>
      <c r="O268" s="66"/>
    </row>
    <row r="269" spans="1:15" s="65" customFormat="1" ht="12" x14ac:dyDescent="0.2">
      <c r="D269" s="195"/>
      <c r="E269" s="195"/>
      <c r="F269" s="196"/>
      <c r="G269" s="197"/>
      <c r="H269" s="197"/>
      <c r="I269" s="197"/>
      <c r="J269" s="198"/>
      <c r="K269" s="198"/>
      <c r="L269" s="199"/>
      <c r="M269" s="200"/>
      <c r="O269" s="66"/>
    </row>
    <row r="270" spans="1:15" s="65" customFormat="1" ht="12" x14ac:dyDescent="0.2">
      <c r="D270" s="195"/>
      <c r="E270" s="195"/>
      <c r="F270" s="196"/>
      <c r="G270" s="197"/>
      <c r="H270" s="197"/>
      <c r="I270" s="197"/>
      <c r="J270" s="198"/>
      <c r="K270" s="198"/>
      <c r="L270" s="199"/>
      <c r="M270" s="200"/>
      <c r="O270" s="66"/>
    </row>
    <row r="271" spans="1:15" s="65" customFormat="1" ht="12" x14ac:dyDescent="0.2">
      <c r="D271" s="195"/>
      <c r="E271" s="195"/>
      <c r="F271" s="196"/>
      <c r="G271" s="197"/>
      <c r="H271" s="197"/>
      <c r="I271" s="197"/>
      <c r="J271" s="198"/>
      <c r="K271" s="198"/>
      <c r="L271" s="199"/>
      <c r="M271" s="200"/>
      <c r="O271" s="66"/>
    </row>
    <row r="272" spans="1:15" s="65" customFormat="1" ht="12" x14ac:dyDescent="0.2">
      <c r="D272" s="195"/>
      <c r="E272" s="195"/>
      <c r="F272" s="196"/>
      <c r="G272" s="197"/>
      <c r="H272" s="197"/>
      <c r="I272" s="197"/>
      <c r="J272" s="198"/>
      <c r="K272" s="198"/>
      <c r="L272" s="199"/>
      <c r="M272" s="200"/>
      <c r="O272" s="66"/>
    </row>
    <row r="273" spans="4:15" s="65" customFormat="1" ht="12" x14ac:dyDescent="0.2">
      <c r="D273" s="195"/>
      <c r="E273" s="195"/>
      <c r="F273" s="196"/>
      <c r="G273" s="197"/>
      <c r="H273" s="197"/>
      <c r="I273" s="197"/>
      <c r="J273" s="198"/>
      <c r="K273" s="198"/>
      <c r="L273" s="199"/>
      <c r="M273" s="200"/>
      <c r="O273" s="66"/>
    </row>
    <row r="274" spans="4:15" s="65" customFormat="1" ht="12" x14ac:dyDescent="0.2">
      <c r="D274" s="195"/>
      <c r="E274" s="195"/>
      <c r="F274" s="196"/>
      <c r="G274" s="197"/>
      <c r="H274" s="197"/>
      <c r="I274" s="197"/>
      <c r="J274" s="198"/>
      <c r="K274" s="198"/>
      <c r="L274" s="199"/>
      <c r="M274" s="200"/>
      <c r="O274" s="66"/>
    </row>
    <row r="275" spans="4:15" s="65" customFormat="1" ht="12" x14ac:dyDescent="0.2">
      <c r="D275" s="195"/>
      <c r="E275" s="195"/>
      <c r="F275" s="196"/>
      <c r="G275" s="197"/>
      <c r="H275" s="197"/>
      <c r="I275" s="197"/>
      <c r="J275" s="198"/>
      <c r="K275" s="198"/>
      <c r="L275" s="199"/>
      <c r="M275" s="200"/>
      <c r="O275" s="66"/>
    </row>
    <row r="276" spans="4:15" s="65" customFormat="1" ht="12" x14ac:dyDescent="0.2">
      <c r="D276" s="195"/>
      <c r="E276" s="195"/>
      <c r="F276" s="196"/>
      <c r="G276" s="197"/>
      <c r="H276" s="197"/>
      <c r="I276" s="197"/>
      <c r="J276" s="198"/>
      <c r="K276" s="198"/>
      <c r="L276" s="199"/>
      <c r="M276" s="200"/>
      <c r="O276" s="66"/>
    </row>
    <row r="277" spans="4:15" s="65" customFormat="1" ht="12" x14ac:dyDescent="0.2">
      <c r="D277" s="195"/>
      <c r="E277" s="195"/>
      <c r="F277" s="196"/>
      <c r="G277" s="197"/>
      <c r="H277" s="197"/>
      <c r="I277" s="197"/>
      <c r="J277" s="198"/>
      <c r="K277" s="198"/>
      <c r="L277" s="199"/>
      <c r="M277" s="200"/>
      <c r="O277" s="66"/>
    </row>
    <row r="278" spans="4:15" s="65" customFormat="1" ht="12" x14ac:dyDescent="0.2">
      <c r="D278" s="195"/>
      <c r="E278" s="195"/>
      <c r="F278" s="196"/>
      <c r="G278" s="197"/>
      <c r="H278" s="197"/>
      <c r="I278" s="197"/>
      <c r="J278" s="198"/>
      <c r="K278" s="198"/>
      <c r="L278" s="199"/>
      <c r="M278" s="200"/>
      <c r="O278" s="66"/>
    </row>
    <row r="279" spans="4:15" s="65" customFormat="1" ht="12" x14ac:dyDescent="0.2">
      <c r="D279" s="195"/>
      <c r="E279" s="195"/>
      <c r="F279" s="196"/>
      <c r="G279" s="197"/>
      <c r="H279" s="197"/>
      <c r="I279" s="197"/>
      <c r="J279" s="198"/>
      <c r="K279" s="198"/>
      <c r="L279" s="199"/>
      <c r="M279" s="200"/>
      <c r="O279" s="66"/>
    </row>
    <row r="280" spans="4:15" s="65" customFormat="1" ht="12" x14ac:dyDescent="0.2">
      <c r="D280" s="195"/>
      <c r="E280" s="195"/>
      <c r="F280" s="196"/>
      <c r="G280" s="197"/>
      <c r="H280" s="197"/>
      <c r="I280" s="197"/>
      <c r="J280" s="198"/>
      <c r="K280" s="198"/>
      <c r="L280" s="199"/>
      <c r="M280" s="200"/>
      <c r="O280" s="66"/>
    </row>
    <row r="281" spans="4:15" s="65" customFormat="1" ht="12" x14ac:dyDescent="0.2">
      <c r="D281" s="195"/>
      <c r="E281" s="195"/>
      <c r="F281" s="196"/>
      <c r="G281" s="197"/>
      <c r="H281" s="197"/>
      <c r="I281" s="197"/>
      <c r="J281" s="198"/>
      <c r="K281" s="198"/>
      <c r="L281" s="199"/>
      <c r="M281" s="200"/>
      <c r="O281" s="66"/>
    </row>
    <row r="282" spans="4:15" s="65" customFormat="1" ht="12" x14ac:dyDescent="0.2">
      <c r="D282" s="195"/>
      <c r="E282" s="195"/>
      <c r="F282" s="196"/>
      <c r="G282" s="197"/>
      <c r="H282" s="197"/>
      <c r="I282" s="197"/>
      <c r="J282" s="198"/>
      <c r="K282" s="198"/>
      <c r="L282" s="199"/>
      <c r="M282" s="200"/>
      <c r="O282" s="66"/>
    </row>
    <row r="283" spans="4:15" s="65" customFormat="1" ht="12" x14ac:dyDescent="0.2">
      <c r="D283" s="195"/>
      <c r="E283" s="195"/>
      <c r="F283" s="196"/>
      <c r="G283" s="197"/>
      <c r="H283" s="197"/>
      <c r="I283" s="197"/>
      <c r="J283" s="198"/>
      <c r="K283" s="198"/>
      <c r="L283" s="199"/>
      <c r="M283" s="200"/>
      <c r="O283" s="66"/>
    </row>
    <row r="284" spans="4:15" s="65" customFormat="1" ht="12" x14ac:dyDescent="0.2">
      <c r="D284" s="195"/>
      <c r="E284" s="195"/>
      <c r="F284" s="196"/>
      <c r="G284" s="197"/>
      <c r="H284" s="197"/>
      <c r="I284" s="197"/>
      <c r="J284" s="198"/>
      <c r="K284" s="198"/>
      <c r="L284" s="199"/>
      <c r="M284" s="200"/>
      <c r="O284" s="66"/>
    </row>
    <row r="285" spans="4:15" s="65" customFormat="1" ht="12" x14ac:dyDescent="0.2">
      <c r="D285" s="195"/>
      <c r="E285" s="195"/>
      <c r="F285" s="196"/>
      <c r="G285" s="197"/>
      <c r="H285" s="197"/>
      <c r="I285" s="197"/>
      <c r="J285" s="198"/>
      <c r="K285" s="198"/>
      <c r="L285" s="199"/>
      <c r="M285" s="200"/>
      <c r="O285" s="66"/>
    </row>
    <row r="286" spans="4:15" s="65" customFormat="1" ht="12" x14ac:dyDescent="0.2">
      <c r="D286" s="195"/>
      <c r="E286" s="195"/>
      <c r="F286" s="196"/>
      <c r="G286" s="197"/>
      <c r="H286" s="197"/>
      <c r="I286" s="197"/>
      <c r="J286" s="198"/>
      <c r="K286" s="198"/>
      <c r="L286" s="199"/>
      <c r="M286" s="200"/>
      <c r="O286" s="66"/>
    </row>
    <row r="287" spans="4:15" s="65" customFormat="1" ht="12" x14ac:dyDescent="0.2">
      <c r="D287" s="195"/>
      <c r="E287" s="195"/>
      <c r="F287" s="196"/>
      <c r="G287" s="197"/>
      <c r="H287" s="197"/>
      <c r="I287" s="197"/>
      <c r="J287" s="198"/>
      <c r="K287" s="198"/>
      <c r="L287" s="199"/>
      <c r="M287" s="200"/>
      <c r="O287" s="66"/>
    </row>
    <row r="288" spans="4:15" s="65" customFormat="1" ht="12" x14ac:dyDescent="0.2">
      <c r="D288" s="195"/>
      <c r="E288" s="195"/>
      <c r="F288" s="196"/>
      <c r="G288" s="197"/>
      <c r="H288" s="197"/>
      <c r="I288" s="197"/>
      <c r="J288" s="198"/>
      <c r="K288" s="198"/>
      <c r="L288" s="199"/>
      <c r="M288" s="200"/>
      <c r="O288" s="66"/>
    </row>
    <row r="289" spans="4:15" s="65" customFormat="1" ht="12" x14ac:dyDescent="0.2">
      <c r="D289" s="195"/>
      <c r="E289" s="195"/>
      <c r="F289" s="196"/>
      <c r="G289" s="197"/>
      <c r="H289" s="197"/>
      <c r="I289" s="197"/>
      <c r="J289" s="198"/>
      <c r="K289" s="198"/>
      <c r="L289" s="199"/>
      <c r="M289" s="200"/>
      <c r="O289" s="66"/>
    </row>
    <row r="290" spans="4:15" s="65" customFormat="1" ht="12" x14ac:dyDescent="0.2">
      <c r="D290" s="195"/>
      <c r="E290" s="195"/>
      <c r="F290" s="196"/>
      <c r="G290" s="197"/>
      <c r="H290" s="197"/>
      <c r="I290" s="197"/>
      <c r="J290" s="198"/>
      <c r="K290" s="198"/>
      <c r="L290" s="199"/>
      <c r="M290" s="200"/>
      <c r="O290" s="66"/>
    </row>
    <row r="291" spans="4:15" s="65" customFormat="1" ht="12" x14ac:dyDescent="0.2">
      <c r="D291" s="195"/>
      <c r="E291" s="195"/>
      <c r="F291" s="196"/>
      <c r="G291" s="197"/>
      <c r="H291" s="197"/>
      <c r="I291" s="197"/>
      <c r="J291" s="198"/>
      <c r="K291" s="198"/>
      <c r="L291" s="199"/>
      <c r="M291" s="200"/>
      <c r="O291" s="66"/>
    </row>
    <row r="292" spans="4:15" s="65" customFormat="1" ht="12" x14ac:dyDescent="0.2">
      <c r="D292" s="195"/>
      <c r="E292" s="195"/>
      <c r="F292" s="196"/>
      <c r="G292" s="197"/>
      <c r="H292" s="197"/>
      <c r="I292" s="197"/>
      <c r="J292" s="198"/>
      <c r="K292" s="198"/>
      <c r="L292" s="199"/>
      <c r="M292" s="200"/>
      <c r="O292" s="66"/>
    </row>
    <row r="293" spans="4:15" s="65" customFormat="1" ht="12" x14ac:dyDescent="0.2">
      <c r="D293" s="195"/>
      <c r="E293" s="195"/>
      <c r="F293" s="196"/>
      <c r="G293" s="197"/>
      <c r="H293" s="197"/>
      <c r="I293" s="197"/>
      <c r="J293" s="198"/>
      <c r="K293" s="198"/>
      <c r="L293" s="199"/>
      <c r="M293" s="200"/>
      <c r="O293" s="66"/>
    </row>
    <row r="294" spans="4:15" s="65" customFormat="1" ht="12" x14ac:dyDescent="0.2">
      <c r="D294" s="195"/>
      <c r="E294" s="195"/>
      <c r="F294" s="196"/>
      <c r="G294" s="197"/>
      <c r="H294" s="197"/>
      <c r="I294" s="197"/>
      <c r="J294" s="198"/>
      <c r="K294" s="198"/>
      <c r="L294" s="199"/>
      <c r="M294" s="200"/>
      <c r="O294" s="66"/>
    </row>
    <row r="295" spans="4:15" s="65" customFormat="1" ht="12" x14ac:dyDescent="0.2">
      <c r="D295" s="195"/>
      <c r="E295" s="195"/>
      <c r="F295" s="196"/>
      <c r="G295" s="197"/>
      <c r="H295" s="197"/>
      <c r="I295" s="197"/>
      <c r="J295" s="198"/>
      <c r="K295" s="198"/>
      <c r="L295" s="199"/>
      <c r="M295" s="200"/>
      <c r="O295" s="66"/>
    </row>
    <row r="296" spans="4:15" s="65" customFormat="1" ht="12" x14ac:dyDescent="0.2">
      <c r="D296" s="195"/>
      <c r="E296" s="195"/>
      <c r="F296" s="196"/>
      <c r="G296" s="197"/>
      <c r="H296" s="197"/>
      <c r="I296" s="197"/>
      <c r="J296" s="198"/>
      <c r="K296" s="198"/>
      <c r="L296" s="199"/>
      <c r="M296" s="200"/>
      <c r="O296" s="66"/>
    </row>
    <row r="297" spans="4:15" s="65" customFormat="1" ht="12" x14ac:dyDescent="0.2">
      <c r="D297" s="195"/>
      <c r="E297" s="195"/>
      <c r="F297" s="196"/>
      <c r="G297" s="197"/>
      <c r="H297" s="197"/>
      <c r="I297" s="197"/>
      <c r="J297" s="198"/>
      <c r="K297" s="198"/>
      <c r="L297" s="199"/>
      <c r="M297" s="200"/>
      <c r="O297" s="66"/>
    </row>
    <row r="298" spans="4:15" s="65" customFormat="1" ht="12" x14ac:dyDescent="0.2">
      <c r="D298" s="195"/>
      <c r="E298" s="195"/>
      <c r="F298" s="196"/>
      <c r="G298" s="197"/>
      <c r="H298" s="197"/>
      <c r="I298" s="197"/>
      <c r="J298" s="198"/>
      <c r="K298" s="198"/>
      <c r="L298" s="199"/>
      <c r="M298" s="200"/>
      <c r="O298" s="66"/>
    </row>
    <row r="299" spans="4:15" s="65" customFormat="1" ht="12" x14ac:dyDescent="0.2">
      <c r="D299" s="195"/>
      <c r="E299" s="195"/>
      <c r="F299" s="196"/>
      <c r="G299" s="197"/>
      <c r="H299" s="197"/>
      <c r="I299" s="197"/>
      <c r="J299" s="198"/>
      <c r="K299" s="198"/>
      <c r="L299" s="199"/>
      <c r="M299" s="200"/>
      <c r="O299" s="66"/>
    </row>
    <row r="300" spans="4:15" s="65" customFormat="1" ht="12" x14ac:dyDescent="0.2">
      <c r="D300" s="195"/>
      <c r="E300" s="195"/>
      <c r="F300" s="196"/>
      <c r="G300" s="197"/>
      <c r="H300" s="197"/>
      <c r="I300" s="197"/>
      <c r="J300" s="198"/>
      <c r="K300" s="198"/>
      <c r="L300" s="199"/>
      <c r="M300" s="200"/>
      <c r="O300" s="66"/>
    </row>
    <row r="301" spans="4:15" s="65" customFormat="1" ht="12" x14ac:dyDescent="0.2">
      <c r="D301" s="195"/>
      <c r="E301" s="195"/>
      <c r="F301" s="196"/>
      <c r="G301" s="197"/>
      <c r="H301" s="197"/>
      <c r="I301" s="197"/>
      <c r="J301" s="198"/>
      <c r="K301" s="198"/>
      <c r="L301" s="199"/>
      <c r="M301" s="200"/>
      <c r="O301" s="66"/>
    </row>
    <row r="302" spans="4:15" s="65" customFormat="1" ht="12" x14ac:dyDescent="0.2">
      <c r="D302" s="195"/>
      <c r="E302" s="195"/>
      <c r="F302" s="196"/>
      <c r="G302" s="197"/>
      <c r="H302" s="197"/>
      <c r="I302" s="197"/>
      <c r="J302" s="198"/>
      <c r="K302" s="198"/>
      <c r="L302" s="199"/>
      <c r="M302" s="200"/>
      <c r="O302" s="66"/>
    </row>
    <row r="303" spans="4:15" s="65" customFormat="1" ht="12" x14ac:dyDescent="0.2">
      <c r="D303" s="195"/>
      <c r="E303" s="195"/>
      <c r="F303" s="196"/>
      <c r="G303" s="197"/>
      <c r="H303" s="197"/>
      <c r="I303" s="197"/>
      <c r="J303" s="198"/>
      <c r="K303" s="198"/>
      <c r="L303" s="199"/>
      <c r="M303" s="200"/>
      <c r="O303" s="66"/>
    </row>
    <row r="304" spans="4:15" s="65" customFormat="1" ht="12" x14ac:dyDescent="0.2">
      <c r="D304" s="195"/>
      <c r="E304" s="195"/>
      <c r="F304" s="196"/>
      <c r="G304" s="197"/>
      <c r="H304" s="197"/>
      <c r="I304" s="197"/>
      <c r="J304" s="198"/>
      <c r="K304" s="198"/>
      <c r="L304" s="199"/>
      <c r="M304" s="200"/>
      <c r="O304" s="66"/>
    </row>
    <row r="305" spans="4:15" s="65" customFormat="1" ht="12" x14ac:dyDescent="0.2">
      <c r="D305" s="195"/>
      <c r="E305" s="195"/>
      <c r="F305" s="196"/>
      <c r="G305" s="197"/>
      <c r="H305" s="197"/>
      <c r="I305" s="197"/>
      <c r="J305" s="198"/>
      <c r="K305" s="198"/>
      <c r="L305" s="199"/>
      <c r="M305" s="200"/>
      <c r="O305" s="66"/>
    </row>
    <row r="306" spans="4:15" s="65" customFormat="1" ht="12" x14ac:dyDescent="0.2">
      <c r="D306" s="195"/>
      <c r="E306" s="195"/>
      <c r="F306" s="196"/>
      <c r="G306" s="197"/>
      <c r="H306" s="197"/>
      <c r="I306" s="197"/>
      <c r="J306" s="198"/>
      <c r="K306" s="198"/>
      <c r="L306" s="199"/>
      <c r="M306" s="200"/>
      <c r="O306" s="66"/>
    </row>
    <row r="307" spans="4:15" s="65" customFormat="1" ht="12" x14ac:dyDescent="0.2">
      <c r="D307" s="195"/>
      <c r="E307" s="195"/>
      <c r="F307" s="196"/>
      <c r="G307" s="197"/>
      <c r="H307" s="197"/>
      <c r="I307" s="197"/>
      <c r="J307" s="198"/>
      <c r="K307" s="198"/>
      <c r="L307" s="199"/>
      <c r="M307" s="200"/>
      <c r="O307" s="66"/>
    </row>
    <row r="308" spans="4:15" s="65" customFormat="1" ht="12" x14ac:dyDescent="0.2">
      <c r="D308" s="195"/>
      <c r="E308" s="195"/>
      <c r="F308" s="196"/>
      <c r="G308" s="197"/>
      <c r="H308" s="197"/>
      <c r="I308" s="197"/>
      <c r="J308" s="198"/>
      <c r="K308" s="198"/>
      <c r="L308" s="199"/>
      <c r="M308" s="200"/>
      <c r="O308" s="66"/>
    </row>
    <row r="309" spans="4:15" s="65" customFormat="1" ht="12" x14ac:dyDescent="0.2">
      <c r="D309" s="195"/>
      <c r="E309" s="195"/>
      <c r="F309" s="196"/>
      <c r="G309" s="197"/>
      <c r="H309" s="197"/>
      <c r="I309" s="197"/>
      <c r="J309" s="198"/>
      <c r="K309" s="198"/>
      <c r="L309" s="199"/>
      <c r="M309" s="200"/>
      <c r="O309" s="66"/>
    </row>
    <row r="310" spans="4:15" s="65" customFormat="1" ht="12" x14ac:dyDescent="0.2">
      <c r="D310" s="195"/>
      <c r="E310" s="195"/>
      <c r="F310" s="196"/>
      <c r="G310" s="197"/>
      <c r="H310" s="197"/>
      <c r="I310" s="197"/>
      <c r="J310" s="198"/>
      <c r="K310" s="198"/>
      <c r="L310" s="199"/>
      <c r="M310" s="200"/>
      <c r="O310" s="66"/>
    </row>
    <row r="311" spans="4:15" s="65" customFormat="1" ht="12" x14ac:dyDescent="0.2">
      <c r="D311" s="195"/>
      <c r="E311" s="195"/>
      <c r="F311" s="196"/>
      <c r="G311" s="197"/>
      <c r="H311" s="197"/>
      <c r="I311" s="197"/>
      <c r="J311" s="198"/>
      <c r="K311" s="198"/>
      <c r="L311" s="199"/>
      <c r="M311" s="200"/>
      <c r="O311" s="66"/>
    </row>
    <row r="312" spans="4:15" s="65" customFormat="1" ht="12" x14ac:dyDescent="0.2">
      <c r="D312" s="195"/>
      <c r="E312" s="195"/>
      <c r="F312" s="196"/>
      <c r="G312" s="197"/>
      <c r="H312" s="197"/>
      <c r="I312" s="197"/>
      <c r="J312" s="198"/>
      <c r="K312" s="198"/>
      <c r="L312" s="199"/>
      <c r="M312" s="200"/>
      <c r="O312" s="66"/>
    </row>
    <row r="313" spans="4:15" s="65" customFormat="1" ht="12" x14ac:dyDescent="0.2">
      <c r="D313" s="195"/>
      <c r="E313" s="195"/>
      <c r="F313" s="196"/>
      <c r="G313" s="197"/>
      <c r="H313" s="197"/>
      <c r="I313" s="197"/>
      <c r="J313" s="198"/>
      <c r="K313" s="198"/>
      <c r="L313" s="199"/>
      <c r="M313" s="200"/>
      <c r="O313" s="66"/>
    </row>
    <row r="314" spans="4:15" s="65" customFormat="1" ht="12" x14ac:dyDescent="0.2">
      <c r="D314" s="195"/>
      <c r="E314" s="195"/>
      <c r="F314" s="196"/>
      <c r="G314" s="197"/>
      <c r="H314" s="197"/>
      <c r="I314" s="197"/>
      <c r="J314" s="198"/>
      <c r="K314" s="198"/>
      <c r="L314" s="199"/>
      <c r="M314" s="200"/>
      <c r="O314" s="66"/>
    </row>
    <row r="315" spans="4:15" s="65" customFormat="1" ht="12" x14ac:dyDescent="0.2">
      <c r="D315" s="195"/>
      <c r="E315" s="195"/>
      <c r="F315" s="196"/>
      <c r="G315" s="197"/>
      <c r="H315" s="197"/>
      <c r="I315" s="197"/>
      <c r="J315" s="198"/>
      <c r="K315" s="198"/>
      <c r="L315" s="199"/>
      <c r="M315" s="200"/>
      <c r="O315" s="66"/>
    </row>
    <row r="316" spans="4:15" s="65" customFormat="1" ht="12" x14ac:dyDescent="0.2">
      <c r="D316" s="195"/>
      <c r="E316" s="195"/>
      <c r="F316" s="196"/>
      <c r="G316" s="197"/>
      <c r="H316" s="197"/>
      <c r="I316" s="197"/>
      <c r="J316" s="198"/>
      <c r="K316" s="198"/>
      <c r="L316" s="199"/>
      <c r="M316" s="200"/>
      <c r="O316" s="66"/>
    </row>
    <row r="317" spans="4:15" s="65" customFormat="1" ht="12" x14ac:dyDescent="0.2">
      <c r="D317" s="195"/>
      <c r="E317" s="195"/>
      <c r="F317" s="196"/>
      <c r="G317" s="197"/>
      <c r="H317" s="197"/>
      <c r="I317" s="197"/>
      <c r="J317" s="198"/>
      <c r="K317" s="198"/>
      <c r="L317" s="199"/>
      <c r="M317" s="200"/>
      <c r="O317" s="66"/>
    </row>
    <row r="318" spans="4:15" s="65" customFormat="1" ht="12" x14ac:dyDescent="0.2">
      <c r="D318" s="195"/>
      <c r="E318" s="195"/>
      <c r="F318" s="196"/>
      <c r="G318" s="197"/>
      <c r="H318" s="197"/>
      <c r="I318" s="197"/>
      <c r="J318" s="198"/>
      <c r="K318" s="198"/>
      <c r="L318" s="199"/>
      <c r="M318" s="200"/>
      <c r="O318" s="66"/>
    </row>
    <row r="319" spans="4:15" s="65" customFormat="1" ht="12" x14ac:dyDescent="0.2">
      <c r="D319" s="195"/>
      <c r="E319" s="195"/>
      <c r="F319" s="196"/>
      <c r="G319" s="197"/>
      <c r="H319" s="197"/>
      <c r="I319" s="197"/>
      <c r="J319" s="198"/>
      <c r="K319" s="198"/>
      <c r="L319" s="199"/>
      <c r="M319" s="200"/>
      <c r="O319" s="66"/>
    </row>
    <row r="320" spans="4:15" s="65" customFormat="1" ht="12" x14ac:dyDescent="0.2">
      <c r="D320" s="195"/>
      <c r="E320" s="195"/>
      <c r="F320" s="196"/>
      <c r="G320" s="197"/>
      <c r="H320" s="197"/>
      <c r="I320" s="197"/>
      <c r="J320" s="198"/>
      <c r="K320" s="198"/>
      <c r="L320" s="199"/>
      <c r="M320" s="200"/>
      <c r="O320" s="66"/>
    </row>
    <row r="321" spans="4:15" s="65" customFormat="1" ht="12" x14ac:dyDescent="0.2">
      <c r="D321" s="195"/>
      <c r="E321" s="195"/>
      <c r="F321" s="196"/>
      <c r="G321" s="197"/>
      <c r="H321" s="197"/>
      <c r="I321" s="197"/>
      <c r="J321" s="198"/>
      <c r="K321" s="198"/>
      <c r="L321" s="199"/>
      <c r="M321" s="200"/>
      <c r="O321" s="66"/>
    </row>
    <row r="322" spans="4:15" s="65" customFormat="1" ht="12" x14ac:dyDescent="0.2">
      <c r="D322" s="195"/>
      <c r="E322" s="195"/>
      <c r="F322" s="196"/>
      <c r="G322" s="197"/>
      <c r="H322" s="197"/>
      <c r="I322" s="197"/>
      <c r="J322" s="198"/>
      <c r="K322" s="198"/>
      <c r="L322" s="199"/>
      <c r="M322" s="200"/>
      <c r="O322" s="66"/>
    </row>
    <row r="323" spans="4:15" s="65" customFormat="1" ht="12" x14ac:dyDescent="0.2">
      <c r="D323" s="195"/>
      <c r="E323" s="195"/>
      <c r="F323" s="196"/>
      <c r="G323" s="197"/>
      <c r="H323" s="197"/>
      <c r="I323" s="197"/>
      <c r="J323" s="198"/>
      <c r="K323" s="198"/>
      <c r="L323" s="199"/>
      <c r="M323" s="200"/>
      <c r="O323" s="66"/>
    </row>
    <row r="324" spans="4:15" s="65" customFormat="1" ht="12" x14ac:dyDescent="0.2">
      <c r="D324" s="195"/>
      <c r="E324" s="195"/>
      <c r="F324" s="196"/>
      <c r="G324" s="197"/>
      <c r="H324" s="197"/>
      <c r="I324" s="197"/>
      <c r="J324" s="198"/>
      <c r="K324" s="198"/>
      <c r="L324" s="199"/>
      <c r="M324" s="200"/>
      <c r="O324" s="66"/>
    </row>
    <row r="325" spans="4:15" s="65" customFormat="1" ht="12" x14ac:dyDescent="0.2">
      <c r="D325" s="195"/>
      <c r="E325" s="195"/>
      <c r="F325" s="196"/>
      <c r="G325" s="197"/>
      <c r="H325" s="197"/>
      <c r="I325" s="197"/>
      <c r="J325" s="198"/>
      <c r="K325" s="198"/>
      <c r="L325" s="199"/>
      <c r="M325" s="200"/>
      <c r="O325" s="66"/>
    </row>
    <row r="326" spans="4:15" s="65" customFormat="1" ht="12" x14ac:dyDescent="0.2">
      <c r="D326" s="195"/>
      <c r="E326" s="195"/>
      <c r="F326" s="196"/>
      <c r="G326" s="197"/>
      <c r="H326" s="197"/>
      <c r="I326" s="197"/>
      <c r="J326" s="198"/>
      <c r="K326" s="198"/>
      <c r="L326" s="199"/>
      <c r="M326" s="200"/>
      <c r="O326" s="66"/>
    </row>
    <row r="327" spans="4:15" s="65" customFormat="1" ht="12" x14ac:dyDescent="0.2">
      <c r="D327" s="195"/>
      <c r="E327" s="195"/>
      <c r="F327" s="196"/>
      <c r="G327" s="197"/>
      <c r="H327" s="197"/>
      <c r="I327" s="197"/>
      <c r="J327" s="198"/>
      <c r="K327" s="198"/>
      <c r="L327" s="199"/>
      <c r="M327" s="200"/>
      <c r="O327" s="66"/>
    </row>
    <row r="328" spans="4:15" s="65" customFormat="1" ht="12" x14ac:dyDescent="0.2">
      <c r="D328" s="195"/>
      <c r="E328" s="195"/>
      <c r="F328" s="196"/>
      <c r="G328" s="197"/>
      <c r="H328" s="197"/>
      <c r="I328" s="197"/>
      <c r="J328" s="198"/>
      <c r="K328" s="198"/>
      <c r="L328" s="199"/>
      <c r="M328" s="200"/>
      <c r="O328" s="66"/>
    </row>
    <row r="329" spans="4:15" s="65" customFormat="1" ht="12" x14ac:dyDescent="0.2">
      <c r="D329" s="195"/>
      <c r="E329" s="195"/>
      <c r="F329" s="196"/>
      <c r="G329" s="197"/>
      <c r="H329" s="197"/>
      <c r="I329" s="197"/>
      <c r="J329" s="198"/>
      <c r="K329" s="198"/>
      <c r="L329" s="199"/>
      <c r="M329" s="200"/>
      <c r="O329" s="66"/>
    </row>
    <row r="330" spans="4:15" s="65" customFormat="1" ht="12" x14ac:dyDescent="0.2">
      <c r="D330" s="195"/>
      <c r="E330" s="195"/>
      <c r="F330" s="196"/>
      <c r="G330" s="197"/>
      <c r="H330" s="197"/>
      <c r="I330" s="197"/>
      <c r="J330" s="198"/>
      <c r="K330" s="198"/>
      <c r="L330" s="199"/>
      <c r="M330" s="200"/>
      <c r="O330" s="66"/>
    </row>
    <row r="331" spans="4:15" s="65" customFormat="1" ht="12" x14ac:dyDescent="0.2">
      <c r="D331" s="195"/>
      <c r="E331" s="195"/>
      <c r="F331" s="196"/>
      <c r="G331" s="197"/>
      <c r="H331" s="197"/>
      <c r="I331" s="197"/>
      <c r="J331" s="198"/>
      <c r="K331" s="198"/>
      <c r="L331" s="199"/>
      <c r="M331" s="200"/>
      <c r="O331" s="66"/>
    </row>
    <row r="332" spans="4:15" s="65" customFormat="1" ht="12" x14ac:dyDescent="0.2">
      <c r="D332" s="195"/>
      <c r="E332" s="195"/>
      <c r="F332" s="196"/>
      <c r="G332" s="197"/>
      <c r="H332" s="197"/>
      <c r="I332" s="197"/>
      <c r="J332" s="198"/>
      <c r="K332" s="198"/>
      <c r="L332" s="199"/>
      <c r="M332" s="200"/>
      <c r="O332" s="66"/>
    </row>
    <row r="333" spans="4:15" s="65" customFormat="1" ht="12" x14ac:dyDescent="0.2">
      <c r="D333" s="195"/>
      <c r="E333" s="195"/>
      <c r="F333" s="196"/>
      <c r="G333" s="197"/>
      <c r="H333" s="197"/>
      <c r="I333" s="197"/>
      <c r="J333" s="198"/>
      <c r="K333" s="198"/>
      <c r="L333" s="199"/>
      <c r="M333" s="200"/>
      <c r="O333" s="66"/>
    </row>
    <row r="334" spans="4:15" s="65" customFormat="1" ht="12" x14ac:dyDescent="0.2">
      <c r="D334" s="195"/>
      <c r="E334" s="195"/>
      <c r="F334" s="196"/>
      <c r="G334" s="197"/>
      <c r="H334" s="197"/>
      <c r="I334" s="197"/>
      <c r="J334" s="198"/>
      <c r="K334" s="198"/>
      <c r="L334" s="199"/>
      <c r="M334" s="200"/>
      <c r="O334" s="66"/>
    </row>
    <row r="335" spans="4:15" s="65" customFormat="1" ht="12" x14ac:dyDescent="0.2">
      <c r="D335" s="195"/>
      <c r="E335" s="195"/>
      <c r="F335" s="196"/>
      <c r="G335" s="197"/>
      <c r="H335" s="197"/>
      <c r="I335" s="197"/>
      <c r="J335" s="198"/>
      <c r="K335" s="198"/>
      <c r="L335" s="199"/>
      <c r="M335" s="200"/>
      <c r="O335" s="66"/>
    </row>
    <row r="336" spans="4:15" s="65" customFormat="1" ht="12" x14ac:dyDescent="0.2">
      <c r="D336" s="195"/>
      <c r="E336" s="195"/>
      <c r="F336" s="196"/>
      <c r="G336" s="197"/>
      <c r="H336" s="197"/>
      <c r="I336" s="197"/>
      <c r="J336" s="198"/>
      <c r="K336" s="198"/>
      <c r="L336" s="199"/>
      <c r="M336" s="200"/>
      <c r="O336" s="66"/>
    </row>
    <row r="337" spans="4:15" s="65" customFormat="1" ht="12" x14ac:dyDescent="0.2">
      <c r="D337" s="195"/>
      <c r="E337" s="195"/>
      <c r="F337" s="196"/>
      <c r="G337" s="197"/>
      <c r="H337" s="197"/>
      <c r="I337" s="197"/>
      <c r="J337" s="198"/>
      <c r="K337" s="198"/>
      <c r="L337" s="199"/>
      <c r="M337" s="200"/>
      <c r="O337" s="66"/>
    </row>
    <row r="338" spans="4:15" s="65" customFormat="1" ht="12" x14ac:dyDescent="0.2">
      <c r="D338" s="195"/>
      <c r="E338" s="195"/>
      <c r="F338" s="196"/>
      <c r="G338" s="197"/>
      <c r="H338" s="197"/>
      <c r="I338" s="197"/>
      <c r="J338" s="198"/>
      <c r="K338" s="198"/>
      <c r="L338" s="199"/>
      <c r="M338" s="200"/>
      <c r="O338" s="66"/>
    </row>
    <row r="339" spans="4:15" s="65" customFormat="1" ht="12" x14ac:dyDescent="0.2">
      <c r="D339" s="195"/>
      <c r="E339" s="195"/>
      <c r="F339" s="196"/>
      <c r="G339" s="197"/>
      <c r="H339" s="197"/>
      <c r="I339" s="197"/>
      <c r="J339" s="198"/>
      <c r="K339" s="198"/>
      <c r="L339" s="199"/>
      <c r="M339" s="200"/>
      <c r="O339" s="66"/>
    </row>
    <row r="340" spans="4:15" s="65" customFormat="1" ht="12" x14ac:dyDescent="0.2">
      <c r="D340" s="195"/>
      <c r="E340" s="195"/>
      <c r="F340" s="196"/>
      <c r="G340" s="197"/>
      <c r="H340" s="197"/>
      <c r="I340" s="197"/>
      <c r="J340" s="198"/>
      <c r="K340" s="198"/>
      <c r="L340" s="199"/>
      <c r="M340" s="200"/>
      <c r="O340" s="66"/>
    </row>
    <row r="341" spans="4:15" s="65" customFormat="1" ht="12" x14ac:dyDescent="0.2">
      <c r="D341" s="195"/>
      <c r="E341" s="195"/>
      <c r="F341" s="196"/>
      <c r="G341" s="197"/>
      <c r="H341" s="197"/>
      <c r="I341" s="197"/>
      <c r="J341" s="198"/>
      <c r="K341" s="198"/>
      <c r="L341" s="199"/>
      <c r="M341" s="200"/>
      <c r="O341" s="66"/>
    </row>
    <row r="342" spans="4:15" s="65" customFormat="1" ht="12" x14ac:dyDescent="0.2">
      <c r="D342" s="195"/>
      <c r="E342" s="195"/>
      <c r="F342" s="196"/>
      <c r="G342" s="197"/>
      <c r="H342" s="197"/>
      <c r="I342" s="197"/>
      <c r="J342" s="198"/>
      <c r="K342" s="198"/>
      <c r="L342" s="199"/>
      <c r="M342" s="200"/>
      <c r="O342" s="66"/>
    </row>
    <row r="343" spans="4:15" s="65" customFormat="1" ht="12" x14ac:dyDescent="0.2">
      <c r="D343" s="195"/>
      <c r="E343" s="195"/>
      <c r="F343" s="196"/>
      <c r="G343" s="197"/>
      <c r="H343" s="197"/>
      <c r="I343" s="197"/>
      <c r="J343" s="198"/>
      <c r="K343" s="198"/>
      <c r="L343" s="199"/>
      <c r="M343" s="200"/>
      <c r="O343" s="66"/>
    </row>
    <row r="344" spans="4:15" s="65" customFormat="1" ht="12" x14ac:dyDescent="0.2">
      <c r="D344" s="195"/>
      <c r="E344" s="195"/>
      <c r="F344" s="196"/>
      <c r="G344" s="197"/>
      <c r="H344" s="197"/>
      <c r="I344" s="197"/>
      <c r="J344" s="198"/>
      <c r="K344" s="198"/>
      <c r="L344" s="199"/>
      <c r="M344" s="200"/>
      <c r="O344" s="66"/>
    </row>
    <row r="345" spans="4:15" s="65" customFormat="1" ht="12" x14ac:dyDescent="0.2">
      <c r="D345" s="195"/>
      <c r="E345" s="195"/>
      <c r="F345" s="196"/>
      <c r="G345" s="197"/>
      <c r="H345" s="197"/>
      <c r="I345" s="197"/>
      <c r="J345" s="198"/>
      <c r="K345" s="198"/>
      <c r="L345" s="199"/>
      <c r="M345" s="200"/>
      <c r="O345" s="66"/>
    </row>
    <row r="346" spans="4:15" s="65" customFormat="1" ht="12" x14ac:dyDescent="0.2">
      <c r="D346" s="195"/>
      <c r="E346" s="195"/>
      <c r="F346" s="196"/>
      <c r="G346" s="197"/>
      <c r="H346" s="197"/>
      <c r="I346" s="197"/>
      <c r="J346" s="198"/>
      <c r="K346" s="198"/>
      <c r="L346" s="199"/>
      <c r="M346" s="200"/>
      <c r="O346" s="66"/>
    </row>
    <row r="347" spans="4:15" s="65" customFormat="1" ht="12" x14ac:dyDescent="0.2">
      <c r="D347" s="195"/>
      <c r="E347" s="195"/>
      <c r="F347" s="196"/>
      <c r="G347" s="197"/>
      <c r="H347" s="197"/>
      <c r="I347" s="197"/>
      <c r="J347" s="198"/>
      <c r="K347" s="198"/>
      <c r="L347" s="199"/>
      <c r="M347" s="200"/>
      <c r="O347" s="66"/>
    </row>
    <row r="348" spans="4:15" s="65" customFormat="1" ht="12" x14ac:dyDescent="0.2">
      <c r="D348" s="195"/>
      <c r="E348" s="195"/>
      <c r="F348" s="196"/>
      <c r="G348" s="197"/>
      <c r="H348" s="197"/>
      <c r="I348" s="197"/>
      <c r="J348" s="198"/>
      <c r="K348" s="198"/>
      <c r="L348" s="199"/>
      <c r="M348" s="200"/>
      <c r="O348" s="66"/>
    </row>
    <row r="349" spans="4:15" s="65" customFormat="1" ht="12" x14ac:dyDescent="0.2">
      <c r="D349" s="195"/>
      <c r="E349" s="195"/>
      <c r="F349" s="196"/>
      <c r="G349" s="197"/>
      <c r="H349" s="197"/>
      <c r="I349" s="197"/>
      <c r="J349" s="198"/>
      <c r="K349" s="198"/>
      <c r="L349" s="199"/>
      <c r="M349" s="200"/>
      <c r="O349" s="66"/>
    </row>
    <row r="350" spans="4:15" s="65" customFormat="1" ht="12" x14ac:dyDescent="0.2">
      <c r="D350" s="195"/>
      <c r="E350" s="195"/>
      <c r="F350" s="196"/>
      <c r="G350" s="197"/>
      <c r="H350" s="197"/>
      <c r="I350" s="197"/>
      <c r="J350" s="198"/>
      <c r="K350" s="198"/>
      <c r="L350" s="199"/>
      <c r="M350" s="200"/>
      <c r="O350" s="66"/>
    </row>
    <row r="351" spans="4:15" s="65" customFormat="1" ht="12" x14ac:dyDescent="0.2">
      <c r="D351" s="195"/>
      <c r="E351" s="195"/>
      <c r="F351" s="196"/>
      <c r="G351" s="197"/>
      <c r="H351" s="197"/>
      <c r="I351" s="197"/>
      <c r="J351" s="198"/>
      <c r="K351" s="198"/>
      <c r="L351" s="199"/>
      <c r="M351" s="200"/>
      <c r="O351" s="66"/>
    </row>
    <row r="352" spans="4:15" s="65" customFormat="1" ht="12" x14ac:dyDescent="0.2">
      <c r="D352" s="195"/>
      <c r="E352" s="195"/>
      <c r="F352" s="196"/>
      <c r="G352" s="197"/>
      <c r="H352" s="197"/>
      <c r="I352" s="197"/>
      <c r="J352" s="198"/>
      <c r="K352" s="198"/>
      <c r="L352" s="199"/>
      <c r="M352" s="200"/>
      <c r="O352" s="66"/>
    </row>
    <row r="353" spans="4:15" s="65" customFormat="1" ht="12" x14ac:dyDescent="0.2">
      <c r="D353" s="195"/>
      <c r="E353" s="195"/>
      <c r="F353" s="196"/>
      <c r="G353" s="197"/>
      <c r="H353" s="197"/>
      <c r="I353" s="197"/>
      <c r="J353" s="198"/>
      <c r="K353" s="198"/>
      <c r="L353" s="199"/>
      <c r="M353" s="200"/>
      <c r="O353" s="66"/>
    </row>
    <row r="354" spans="4:15" s="65" customFormat="1" ht="12" x14ac:dyDescent="0.2">
      <c r="D354" s="195"/>
      <c r="E354" s="195"/>
      <c r="F354" s="196"/>
      <c r="G354" s="197"/>
      <c r="H354" s="197"/>
      <c r="I354" s="197"/>
      <c r="J354" s="198"/>
      <c r="K354" s="198"/>
      <c r="L354" s="199"/>
      <c r="M354" s="200"/>
      <c r="O354" s="66"/>
    </row>
    <row r="355" spans="4:15" s="65" customFormat="1" ht="12" x14ac:dyDescent="0.2">
      <c r="D355" s="195"/>
      <c r="E355" s="195"/>
      <c r="F355" s="196"/>
      <c r="G355" s="197"/>
      <c r="H355" s="197"/>
      <c r="I355" s="197"/>
      <c r="J355" s="198"/>
      <c r="K355" s="198"/>
      <c r="L355" s="199"/>
      <c r="M355" s="200"/>
      <c r="O355" s="66"/>
    </row>
    <row r="356" spans="4:15" s="65" customFormat="1" ht="12" x14ac:dyDescent="0.2">
      <c r="D356" s="195"/>
      <c r="E356" s="195"/>
      <c r="F356" s="196"/>
      <c r="G356" s="197"/>
      <c r="H356" s="197"/>
      <c r="I356" s="197"/>
      <c r="J356" s="198"/>
      <c r="K356" s="198"/>
      <c r="L356" s="199"/>
      <c r="M356" s="200"/>
      <c r="O356" s="66"/>
    </row>
    <row r="357" spans="4:15" s="65" customFormat="1" ht="12" x14ac:dyDescent="0.2">
      <c r="D357" s="195"/>
      <c r="E357" s="195"/>
      <c r="F357" s="196"/>
      <c r="G357" s="197"/>
      <c r="H357" s="197"/>
      <c r="I357" s="197"/>
      <c r="J357" s="198"/>
      <c r="K357" s="198"/>
      <c r="L357" s="199"/>
      <c r="M357" s="200"/>
      <c r="O357" s="66"/>
    </row>
    <row r="358" spans="4:15" s="65" customFormat="1" ht="12" x14ac:dyDescent="0.2">
      <c r="D358" s="195"/>
      <c r="E358" s="195"/>
      <c r="F358" s="196"/>
      <c r="G358" s="197"/>
      <c r="H358" s="197"/>
      <c r="I358" s="197"/>
      <c r="J358" s="198"/>
      <c r="K358" s="198"/>
      <c r="L358" s="199"/>
      <c r="M358" s="200"/>
      <c r="O358" s="66"/>
    </row>
    <row r="359" spans="4:15" s="65" customFormat="1" ht="12" x14ac:dyDescent="0.2">
      <c r="D359" s="195"/>
      <c r="E359" s="195"/>
      <c r="F359" s="196"/>
      <c r="G359" s="197"/>
      <c r="H359" s="197"/>
      <c r="I359" s="197"/>
      <c r="J359" s="198"/>
      <c r="K359" s="198"/>
      <c r="L359" s="199"/>
      <c r="M359" s="200"/>
      <c r="O359" s="66"/>
    </row>
    <row r="360" spans="4:15" s="65" customFormat="1" ht="12" x14ac:dyDescent="0.2">
      <c r="D360" s="195"/>
      <c r="E360" s="195"/>
      <c r="F360" s="196"/>
      <c r="G360" s="197"/>
      <c r="H360" s="197"/>
      <c r="I360" s="197"/>
      <c r="J360" s="198"/>
      <c r="K360" s="198"/>
      <c r="L360" s="199"/>
      <c r="M360" s="200"/>
      <c r="O360" s="66"/>
    </row>
    <row r="361" spans="4:15" s="65" customFormat="1" ht="12" x14ac:dyDescent="0.2">
      <c r="D361" s="195"/>
      <c r="E361" s="195"/>
      <c r="F361" s="196"/>
      <c r="G361" s="197"/>
      <c r="H361" s="197"/>
      <c r="I361" s="197"/>
      <c r="J361" s="198"/>
      <c r="K361" s="198"/>
      <c r="L361" s="199"/>
      <c r="M361" s="200"/>
      <c r="O361" s="66"/>
    </row>
    <row r="362" spans="4:15" s="65" customFormat="1" ht="12" x14ac:dyDescent="0.2">
      <c r="D362" s="195"/>
      <c r="E362" s="195"/>
      <c r="F362" s="196"/>
      <c r="G362" s="197"/>
      <c r="H362" s="197"/>
      <c r="I362" s="197"/>
      <c r="J362" s="198"/>
      <c r="K362" s="198"/>
      <c r="L362" s="199"/>
      <c r="M362" s="200"/>
      <c r="O362" s="66"/>
    </row>
    <row r="363" spans="4:15" s="65" customFormat="1" ht="12" x14ac:dyDescent="0.2">
      <c r="D363" s="195"/>
      <c r="E363" s="195"/>
      <c r="F363" s="196"/>
      <c r="G363" s="197"/>
      <c r="H363" s="197"/>
      <c r="I363" s="197"/>
      <c r="J363" s="198"/>
      <c r="K363" s="198"/>
      <c r="L363" s="199"/>
      <c r="M363" s="200"/>
      <c r="O363" s="66"/>
    </row>
    <row r="364" spans="4:15" s="65" customFormat="1" ht="12" x14ac:dyDescent="0.2">
      <c r="D364" s="195"/>
      <c r="E364" s="195"/>
      <c r="F364" s="196"/>
      <c r="G364" s="197"/>
      <c r="H364" s="197"/>
      <c r="I364" s="197"/>
      <c r="J364" s="198"/>
      <c r="K364" s="198"/>
      <c r="L364" s="199"/>
      <c r="M364" s="200"/>
      <c r="O364" s="66"/>
    </row>
    <row r="365" spans="4:15" s="65" customFormat="1" ht="12" x14ac:dyDescent="0.2">
      <c r="D365" s="195"/>
      <c r="E365" s="195"/>
      <c r="F365" s="196"/>
      <c r="G365" s="197"/>
      <c r="H365" s="197"/>
      <c r="I365" s="197"/>
      <c r="J365" s="198"/>
      <c r="K365" s="198"/>
      <c r="L365" s="199"/>
      <c r="M365" s="200"/>
      <c r="O365" s="66"/>
    </row>
    <row r="366" spans="4:15" s="65" customFormat="1" ht="12" x14ac:dyDescent="0.2">
      <c r="D366" s="195"/>
      <c r="E366" s="195"/>
      <c r="F366" s="196"/>
      <c r="G366" s="197"/>
      <c r="H366" s="197"/>
      <c r="I366" s="197"/>
      <c r="J366" s="198"/>
      <c r="K366" s="198"/>
      <c r="L366" s="199"/>
      <c r="M366" s="200"/>
      <c r="O366" s="66"/>
    </row>
    <row r="367" spans="4:15" s="65" customFormat="1" ht="12" x14ac:dyDescent="0.2">
      <c r="D367" s="195"/>
      <c r="E367" s="195"/>
      <c r="F367" s="196"/>
      <c r="G367" s="197"/>
      <c r="H367" s="197"/>
      <c r="I367" s="197"/>
      <c r="J367" s="198"/>
      <c r="K367" s="198"/>
      <c r="L367" s="199"/>
      <c r="M367" s="200"/>
      <c r="O367" s="66"/>
    </row>
    <row r="368" spans="4:15" s="65" customFormat="1" ht="12" x14ac:dyDescent="0.2">
      <c r="D368" s="195"/>
      <c r="E368" s="195"/>
      <c r="F368" s="196"/>
      <c r="G368" s="197"/>
      <c r="H368" s="197"/>
      <c r="I368" s="197"/>
      <c r="J368" s="198"/>
      <c r="K368" s="198"/>
      <c r="L368" s="199"/>
      <c r="M368" s="200"/>
      <c r="O368" s="66"/>
    </row>
    <row r="369" spans="4:15" s="65" customFormat="1" ht="12" x14ac:dyDescent="0.2">
      <c r="D369" s="195"/>
      <c r="E369" s="195"/>
      <c r="F369" s="196"/>
      <c r="G369" s="197"/>
      <c r="H369" s="197"/>
      <c r="I369" s="197"/>
      <c r="J369" s="198"/>
      <c r="K369" s="198"/>
      <c r="L369" s="199"/>
      <c r="M369" s="200"/>
      <c r="O369" s="66"/>
    </row>
    <row r="370" spans="4:15" s="65" customFormat="1" ht="12" x14ac:dyDescent="0.2">
      <c r="D370" s="195"/>
      <c r="E370" s="195"/>
      <c r="F370" s="196"/>
      <c r="G370" s="197"/>
      <c r="H370" s="197"/>
      <c r="I370" s="197"/>
      <c r="J370" s="198"/>
      <c r="K370" s="198"/>
      <c r="L370" s="199"/>
      <c r="M370" s="200"/>
      <c r="O370" s="66"/>
    </row>
    <row r="371" spans="4:15" s="65" customFormat="1" ht="12" x14ac:dyDescent="0.2">
      <c r="D371" s="195"/>
      <c r="E371" s="195"/>
      <c r="F371" s="196"/>
      <c r="G371" s="197"/>
      <c r="H371" s="197"/>
      <c r="I371" s="197"/>
      <c r="J371" s="198"/>
      <c r="K371" s="198"/>
      <c r="L371" s="199"/>
      <c r="M371" s="200"/>
      <c r="O371" s="66"/>
    </row>
    <row r="372" spans="4:15" s="65" customFormat="1" ht="12" x14ac:dyDescent="0.2">
      <c r="D372" s="195"/>
      <c r="E372" s="195"/>
      <c r="F372" s="196"/>
      <c r="G372" s="197"/>
      <c r="H372" s="197"/>
      <c r="I372" s="197"/>
      <c r="J372" s="198"/>
      <c r="K372" s="198"/>
      <c r="L372" s="199"/>
      <c r="M372" s="200"/>
      <c r="O372" s="66"/>
    </row>
    <row r="373" spans="4:15" s="65" customFormat="1" ht="12" x14ac:dyDescent="0.2">
      <c r="D373" s="195"/>
      <c r="E373" s="195"/>
      <c r="F373" s="196"/>
      <c r="G373" s="197"/>
      <c r="H373" s="197"/>
      <c r="I373" s="197"/>
      <c r="J373" s="198"/>
      <c r="K373" s="198"/>
      <c r="L373" s="199"/>
      <c r="M373" s="200"/>
      <c r="O373" s="66"/>
    </row>
    <row r="374" spans="4:15" s="65" customFormat="1" ht="12" x14ac:dyDescent="0.2">
      <c r="D374" s="195"/>
      <c r="E374" s="195"/>
      <c r="F374" s="196"/>
      <c r="G374" s="197"/>
      <c r="H374" s="197"/>
      <c r="I374" s="197"/>
      <c r="J374" s="198"/>
      <c r="K374" s="198"/>
      <c r="L374" s="199"/>
      <c r="M374" s="200"/>
      <c r="O374" s="66"/>
    </row>
    <row r="375" spans="4:15" s="65" customFormat="1" ht="12" x14ac:dyDescent="0.2">
      <c r="D375" s="195"/>
      <c r="E375" s="195"/>
      <c r="F375" s="196"/>
      <c r="G375" s="197"/>
      <c r="H375" s="197"/>
      <c r="I375" s="197"/>
      <c r="J375" s="198"/>
      <c r="K375" s="198"/>
      <c r="L375" s="199"/>
      <c r="M375" s="200"/>
      <c r="O375" s="66"/>
    </row>
    <row r="376" spans="4:15" s="65" customFormat="1" ht="12" x14ac:dyDescent="0.2">
      <c r="D376" s="195"/>
      <c r="E376" s="195"/>
      <c r="F376" s="196"/>
      <c r="G376" s="197"/>
      <c r="H376" s="197"/>
      <c r="I376" s="197"/>
      <c r="J376" s="198"/>
      <c r="K376" s="198"/>
      <c r="L376" s="199"/>
      <c r="M376" s="200"/>
      <c r="O376" s="66"/>
    </row>
    <row r="377" spans="4:15" s="65" customFormat="1" ht="12" x14ac:dyDescent="0.2">
      <c r="D377" s="195"/>
      <c r="E377" s="195"/>
      <c r="F377" s="196"/>
      <c r="G377" s="197"/>
      <c r="H377" s="197"/>
      <c r="I377" s="197"/>
      <c r="J377" s="198"/>
      <c r="K377" s="198"/>
      <c r="L377" s="199"/>
      <c r="M377" s="200"/>
      <c r="O377" s="66"/>
    </row>
    <row r="378" spans="4:15" s="65" customFormat="1" ht="12" x14ac:dyDescent="0.2">
      <c r="D378" s="195"/>
      <c r="E378" s="195"/>
      <c r="F378" s="196"/>
      <c r="G378" s="197"/>
      <c r="H378" s="197"/>
      <c r="I378" s="197"/>
      <c r="J378" s="198"/>
      <c r="K378" s="198"/>
      <c r="L378" s="199"/>
      <c r="M378" s="200"/>
      <c r="O378" s="66"/>
    </row>
  </sheetData>
  <mergeCells count="6">
    <mergeCell ref="A1:M1"/>
    <mergeCell ref="A3:M3"/>
    <mergeCell ref="A21:C21"/>
    <mergeCell ref="D21:E21"/>
    <mergeCell ref="K21:M21"/>
    <mergeCell ref="F21:J21"/>
  </mergeCells>
  <conditionalFormatting sqref="K2:M2 K21 K263:M1048576 K4:M4 K10:M20 K22:M34">
    <cfRule type="cellIs" dxfId="30" priority="18" operator="lessThan">
      <formula>0</formula>
    </cfRule>
  </conditionalFormatting>
  <conditionalFormatting sqref="K35:M52">
    <cfRule type="cellIs" dxfId="29" priority="15" operator="lessThan">
      <formula>0</formula>
    </cfRule>
  </conditionalFormatting>
  <conditionalFormatting sqref="K83:M94">
    <cfRule type="cellIs" dxfId="28" priority="14" operator="lessThan">
      <formula>0</formula>
    </cfRule>
  </conditionalFormatting>
  <conditionalFormatting sqref="K95:M112">
    <cfRule type="cellIs" dxfId="27" priority="13" operator="lessThan">
      <formula>0</formula>
    </cfRule>
  </conditionalFormatting>
  <conditionalFormatting sqref="K143:M154">
    <cfRule type="cellIs" dxfId="26" priority="12" operator="lessThan">
      <formula>0</formula>
    </cfRule>
  </conditionalFormatting>
  <conditionalFormatting sqref="K155:M172">
    <cfRule type="cellIs" dxfId="25" priority="11" operator="lessThan">
      <formula>0</formula>
    </cfRule>
  </conditionalFormatting>
  <conditionalFormatting sqref="K203:M214">
    <cfRule type="cellIs" dxfId="24" priority="10" operator="lessThan">
      <formula>0</formula>
    </cfRule>
  </conditionalFormatting>
  <conditionalFormatting sqref="K215:M232">
    <cfRule type="cellIs" dxfId="23" priority="9" operator="lessThan">
      <formula>0</formula>
    </cfRule>
  </conditionalFormatting>
  <conditionalFormatting sqref="K233:M244">
    <cfRule type="cellIs" dxfId="22" priority="8" operator="lessThan">
      <formula>0</formula>
    </cfRule>
  </conditionalFormatting>
  <conditionalFormatting sqref="K245:M262">
    <cfRule type="cellIs" dxfId="21" priority="7" operator="lessThan">
      <formula>0</formula>
    </cfRule>
  </conditionalFormatting>
  <conditionalFormatting sqref="K53:M64">
    <cfRule type="cellIs" dxfId="20" priority="6" operator="lessThan">
      <formula>0</formula>
    </cfRule>
  </conditionalFormatting>
  <conditionalFormatting sqref="K65:M82">
    <cfRule type="cellIs" dxfId="19" priority="5" operator="lessThan">
      <formula>0</formula>
    </cfRule>
  </conditionalFormatting>
  <conditionalFormatting sqref="K113:M124">
    <cfRule type="cellIs" dxfId="18" priority="4" operator="lessThan">
      <formula>0</formula>
    </cfRule>
  </conditionalFormatting>
  <conditionalFormatting sqref="K125:M142">
    <cfRule type="cellIs" dxfId="17" priority="3" operator="lessThan">
      <formula>0</formula>
    </cfRule>
  </conditionalFormatting>
  <conditionalFormatting sqref="K173:M184">
    <cfRule type="cellIs" dxfId="14" priority="2" operator="lessThan">
      <formula>0</formula>
    </cfRule>
  </conditionalFormatting>
  <conditionalFormatting sqref="K185:M202">
    <cfRule type="cellIs" dxfId="13" priority="1" operator="lessThan">
      <formula>0</formula>
    </cfRule>
  </conditionalFormatting>
  <printOptions horizontalCentered="1"/>
  <pageMargins left="0.23622047244094491" right="0.23622047244094491" top="0.74803149606299213" bottom="0.35433070866141736" header="0.31496062992125984" footer="0.31496062992125984"/>
  <pageSetup paperSize="9" orientation="landscape" verticalDpi="0" r:id="rId1"/>
  <drawing r:id="rId2"/>
  <legacyDrawing r:id="rId3"/>
  <webPublishItems count="1">
    <webPublishItem id="27755" divId="battery_total_ownership_costs_27755" sourceType="sheet" destinationFile="C:\Users\Robo\Disk Google\Business\E-Vision Systems\Batteries and Regeneration\Analýzy, biznis plány\Analýzy regenerácie, efektívnosť\battery_total_ownership_costs.htm"/>
  </webPublishItem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0"/>
  <sheetViews>
    <sheetView workbookViewId="0">
      <selection activeCell="O22" sqref="O22:P67"/>
    </sheetView>
  </sheetViews>
  <sheetFormatPr defaultRowHeight="15" x14ac:dyDescent="0.25"/>
  <cols>
    <col min="1" max="3" width="9.5703125" customWidth="1"/>
    <col min="4" max="5" width="9.5703125" style="10" customWidth="1"/>
    <col min="6" max="6" width="9.5703125" style="5" customWidth="1"/>
    <col min="7" max="11" width="9.5703125" style="50" customWidth="1"/>
    <col min="12" max="12" width="9.5703125" style="6" customWidth="1"/>
    <col min="13" max="13" width="9.5703125" style="53" customWidth="1"/>
    <col min="15" max="15" width="14.85546875" style="41" customWidth="1"/>
  </cols>
  <sheetData>
    <row r="1" spans="1:18" ht="23.25" x14ac:dyDescent="0.25">
      <c r="A1" s="201" t="s">
        <v>31</v>
      </c>
      <c r="B1" s="201"/>
      <c r="C1" s="201"/>
      <c r="D1" s="201"/>
      <c r="E1" s="201"/>
      <c r="F1" s="201"/>
      <c r="G1" s="202"/>
      <c r="H1" s="202"/>
      <c r="I1" s="202"/>
      <c r="J1" s="202"/>
      <c r="K1" s="202"/>
      <c r="L1" s="201"/>
      <c r="M1" s="202"/>
    </row>
    <row r="2" spans="1:18" ht="10.5" customHeight="1" x14ac:dyDescent="0.25">
      <c r="A2" s="38"/>
      <c r="B2" s="38"/>
      <c r="C2" s="38"/>
      <c r="D2" s="38"/>
      <c r="E2" s="38"/>
      <c r="F2" s="38"/>
      <c r="G2" s="49"/>
      <c r="H2" s="49"/>
      <c r="I2" s="49"/>
      <c r="J2" s="49"/>
      <c r="K2" s="49"/>
      <c r="L2" s="38"/>
      <c r="M2" s="49"/>
    </row>
    <row r="3" spans="1:18" ht="49.5" customHeight="1" x14ac:dyDescent="0.25">
      <c r="A3" s="203" t="str">
        <f>'TotalOwnershipCosts-backup'!A3:M3</f>
        <v>Analysis of the total ownership costs of the battery with and without regeneration from the battery-fleet owner point of view. The analysis is defining the borders and circumstances, under which the regeneration is profitable comparing to the new battery purchase.
Main variables which are affecting the balance are: years of serving before battery degrades; years of battery life extension by regeneration and the price of regeneration.</v>
      </c>
      <c r="B3" s="203"/>
      <c r="C3" s="203"/>
      <c r="D3" s="203"/>
      <c r="E3" s="203"/>
      <c r="F3" s="203"/>
      <c r="G3" s="215"/>
      <c r="H3" s="215"/>
      <c r="I3" s="215"/>
      <c r="J3" s="215"/>
      <c r="K3" s="215"/>
      <c r="L3" s="203"/>
      <c r="M3" s="215"/>
    </row>
    <row r="4" spans="1:18" ht="10.5" customHeight="1" x14ac:dyDescent="0.25">
      <c r="A4" s="8"/>
    </row>
    <row r="5" spans="1:18" x14ac:dyDescent="0.25">
      <c r="A5" s="12" t="s">
        <v>14</v>
      </c>
      <c r="B5" s="13"/>
      <c r="C5" s="14"/>
      <c r="D5" s="15"/>
      <c r="E5" s="16"/>
      <c r="F5" s="17"/>
      <c r="G5" s="51"/>
      <c r="H5" s="51"/>
      <c r="I5" s="51"/>
      <c r="J5" s="51"/>
      <c r="K5" s="51"/>
      <c r="L5" s="15"/>
      <c r="M5" s="51"/>
    </row>
    <row r="6" spans="1:18" x14ac:dyDescent="0.25">
      <c r="A6" s="18" t="s">
        <v>0</v>
      </c>
      <c r="B6" s="13"/>
      <c r="C6" s="13"/>
      <c r="D6" s="18" t="s">
        <v>24</v>
      </c>
      <c r="E6" s="15"/>
      <c r="F6" s="17"/>
      <c r="G6" s="51"/>
      <c r="H6" s="51"/>
      <c r="I6" s="51"/>
      <c r="J6" s="51"/>
      <c r="K6" s="51"/>
      <c r="L6" s="15"/>
      <c r="M6" s="51"/>
    </row>
    <row r="7" spans="1:18" x14ac:dyDescent="0.25">
      <c r="A7" s="18" t="s">
        <v>12</v>
      </c>
      <c r="B7" s="13"/>
      <c r="C7" s="13"/>
      <c r="D7" s="33" t="s">
        <v>8</v>
      </c>
      <c r="E7" s="15"/>
      <c r="F7" s="17"/>
      <c r="G7" s="51"/>
      <c r="H7" s="51"/>
      <c r="I7" s="51"/>
      <c r="J7" s="51"/>
      <c r="K7" s="51"/>
      <c r="L7" s="15"/>
      <c r="M7" s="51"/>
    </row>
    <row r="8" spans="1:18" x14ac:dyDescent="0.25">
      <c r="A8" s="18" t="s">
        <v>2</v>
      </c>
      <c r="B8" s="13"/>
      <c r="C8" s="13"/>
      <c r="D8" s="232">
        <v>2750</v>
      </c>
      <c r="E8" s="15"/>
      <c r="F8" s="17"/>
      <c r="G8" s="51"/>
      <c r="H8" s="51"/>
      <c r="I8" s="51"/>
      <c r="J8" s="51"/>
      <c r="K8" s="51"/>
      <c r="L8" s="15"/>
      <c r="M8" s="51"/>
      <c r="P8" s="9"/>
      <c r="Q8" s="9"/>
      <c r="R8" s="9"/>
    </row>
    <row r="9" spans="1:18" x14ac:dyDescent="0.25">
      <c r="A9" s="19" t="s">
        <v>3</v>
      </c>
      <c r="B9" s="13"/>
      <c r="C9" s="13"/>
      <c r="D9" s="231">
        <f>690*0.4</f>
        <v>276</v>
      </c>
      <c r="E9" s="233" t="s">
        <v>40</v>
      </c>
      <c r="F9" s="17"/>
      <c r="G9" s="51"/>
      <c r="H9" s="51"/>
      <c r="I9" s="51"/>
      <c r="J9" s="51"/>
      <c r="K9" s="51"/>
      <c r="L9" s="15"/>
      <c r="M9" s="51"/>
    </row>
    <row r="10" spans="1:18" x14ac:dyDescent="0.25">
      <c r="A10" s="4"/>
      <c r="C10" s="7"/>
      <c r="D10" s="11"/>
    </row>
    <row r="11" spans="1:18" x14ac:dyDescent="0.25">
      <c r="A11" s="27" t="s">
        <v>6</v>
      </c>
      <c r="C11" s="7"/>
      <c r="D11" s="11"/>
    </row>
    <row r="12" spans="1:18" x14ac:dyDescent="0.25">
      <c r="A12" s="28" t="str">
        <f>'TotalOwnershipCosts-backup'!A12</f>
        <v>Years of initial serving: how many years of use is battery considered as good before it degrades and needs to get replaced</v>
      </c>
      <c r="C12" s="7"/>
      <c r="D12" s="11"/>
    </row>
    <row r="13" spans="1:18" x14ac:dyDescent="0.25">
      <c r="A13" s="28" t="str">
        <f>'TotalOwnershipCosts-backup'!A13</f>
        <v>Years prolonged: how many years of use is added by the regeneration</v>
      </c>
      <c r="C13" s="7"/>
      <c r="D13" s="11"/>
    </row>
    <row r="14" spans="1:18" x14ac:dyDescent="0.25">
      <c r="A14" s="28" t="str">
        <f>'TotalOwnershipCosts-backup'!A14</f>
        <v>Regeneration costs: how much the regeneration costs; computed/derived here as a percentage of the battery initial purchase price</v>
      </c>
    </row>
    <row r="15" spans="1:18" ht="5.25" customHeight="1" x14ac:dyDescent="0.25">
      <c r="A15" s="28"/>
    </row>
    <row r="16" spans="1:18" x14ac:dyDescent="0.25">
      <c r="A16" s="27" t="str">
        <f>'TotalOwnershipCosts-backup'!A16</f>
        <v>The most important resulting information:</v>
      </c>
    </row>
    <row r="17" spans="1:15" x14ac:dyDescent="0.25">
      <c r="A17" s="28" t="str">
        <f>'TotalOwnershipCosts-backup'!A17</f>
        <v>Ownership costs yearly: displays yearly ownership costs for battery without regeneration (column E) and with regeneration (column J)</v>
      </c>
    </row>
    <row r="18" spans="1:15" x14ac:dyDescent="0.25">
      <c r="A18" s="28" t="str">
        <f>'TotalOwnershipCosts-backup'!A18</f>
        <v>Yearly ownership costs comparison: difference - profit/loss yearly in € (column K) and in % (column L)</v>
      </c>
    </row>
    <row r="19" spans="1:15" x14ac:dyDescent="0.25">
      <c r="A19" s="28" t="str">
        <f>'TotalOwnershipCosts-backup'!A19</f>
        <v>Savings/loses total in battery lifetime with regeneration: total amount of savings during entire life of the battery (column M)</v>
      </c>
    </row>
    <row r="20" spans="1:15" ht="6.75" customHeight="1" thickBot="1" x14ac:dyDescent="0.3"/>
    <row r="21" spans="1:15" ht="33.75" customHeight="1" x14ac:dyDescent="0.25">
      <c r="A21" s="206" t="s">
        <v>5</v>
      </c>
      <c r="B21" s="207"/>
      <c r="C21" s="216"/>
      <c r="D21" s="217" t="str">
        <f>'TotalOwnershipCosts-backup'!D21</f>
        <v>Battery ownership costs WITHOUT regeneration</v>
      </c>
      <c r="E21" s="217"/>
      <c r="F21" s="218" t="s">
        <v>7</v>
      </c>
      <c r="G21" s="213"/>
      <c r="H21" s="219"/>
      <c r="I21" s="220" t="s">
        <v>11</v>
      </c>
      <c r="J21" s="221"/>
      <c r="K21" s="222" t="str">
        <f>'TotalOwnershipCosts-backup'!K21</f>
        <v>Total ownerships costs comparison</v>
      </c>
      <c r="L21" s="207"/>
      <c r="M21" s="223"/>
    </row>
    <row r="22" spans="1:15" s="65" customFormat="1" ht="36.75" thickBot="1" x14ac:dyDescent="0.25">
      <c r="A22" s="55" t="str">
        <f>'TotalOwnershipCosts-backup'!A22</f>
        <v>Years of initial serving</v>
      </c>
      <c r="B22" s="56" t="str">
        <f>'TotalOwnershipCosts-backup'!B22</f>
        <v>Years prolonged</v>
      </c>
      <c r="C22" s="57" t="s">
        <v>4</v>
      </c>
      <c r="D22" s="58" t="str">
        <f>'TotalOwnershipCosts-backup'!D22</f>
        <v>Ownership cost total</v>
      </c>
      <c r="E22" s="58" t="str">
        <f>'TotalOwnershipCosts-backup'!E22</f>
        <v>Ownership costs yearly</v>
      </c>
      <c r="F22" s="59" t="str">
        <f>'TotalOwnershipCosts-backup'!F22</f>
        <v>Regener.
 costs [%]</v>
      </c>
      <c r="G22" s="60" t="str">
        <f>'TotalOwnershipCosts-backup'!G22</f>
        <v>Regener. 
costs [€]</v>
      </c>
      <c r="H22" s="61" t="str">
        <f>'TotalOwnershipCosts-backup'!H22</f>
        <v>Regener. cost yearly</v>
      </c>
      <c r="I22" s="62" t="str">
        <f>'TotalOwnershipCosts-backup'!I22</f>
        <v>Ownership costs total</v>
      </c>
      <c r="J22" s="61" t="str">
        <f>'TotalOwnershipCosts-backup'!J22</f>
        <v>Ownership costs yearly</v>
      </c>
      <c r="K22" s="60" t="str">
        <f>'TotalOwnershipCosts-backup'!K22</f>
        <v>Diff 
[€/year]</v>
      </c>
      <c r="L22" s="63" t="str">
        <f>'TotalOwnershipCosts-backup'!L22</f>
        <v>Diff 
[%/year]</v>
      </c>
      <c r="M22" s="64" t="str">
        <f>'TotalOwnershipCosts-backup'!M22</f>
        <v>Savings total in lifetime</v>
      </c>
      <c r="O22" s="66"/>
    </row>
    <row r="23" spans="1:15" s="65" customFormat="1" ht="12.75" thickTop="1" x14ac:dyDescent="0.2">
      <c r="A23" s="67">
        <v>2</v>
      </c>
      <c r="B23" s="68">
        <v>1</v>
      </c>
      <c r="C23" s="69">
        <f t="shared" ref="C23:C62" si="0">A23+B23</f>
        <v>3</v>
      </c>
      <c r="D23" s="70">
        <f t="shared" ref="D23:D26" si="1">$D$8-$D$9</f>
        <v>2474</v>
      </c>
      <c r="E23" s="70">
        <f t="shared" ref="E23" si="2">D23/A23</f>
        <v>1237</v>
      </c>
      <c r="F23" s="71">
        <v>0.05</v>
      </c>
      <c r="G23" s="72">
        <f t="shared" ref="G23" si="3">F23*$D$8</f>
        <v>137.5</v>
      </c>
      <c r="H23" s="73">
        <f t="shared" ref="H23" si="4">G23/B23</f>
        <v>137.5</v>
      </c>
      <c r="I23" s="74">
        <f t="shared" ref="I23" si="5">D23+G23</f>
        <v>2611.5</v>
      </c>
      <c r="J23" s="73">
        <f t="shared" ref="J23" si="6">I23/C23</f>
        <v>870.5</v>
      </c>
      <c r="K23" s="75">
        <f t="shared" ref="K23" si="7">E23-J23</f>
        <v>366.5</v>
      </c>
      <c r="L23" s="76">
        <f t="shared" ref="L23" si="8">1-(J23/E23)</f>
        <v>0.29628132578819721</v>
      </c>
      <c r="M23" s="77">
        <f t="shared" ref="M23" si="9">K23*C23</f>
        <v>1099.5</v>
      </c>
      <c r="O23" s="66"/>
    </row>
    <row r="24" spans="1:15" s="65" customFormat="1" ht="12" x14ac:dyDescent="0.2">
      <c r="A24" s="67">
        <v>3</v>
      </c>
      <c r="B24" s="68">
        <v>1</v>
      </c>
      <c r="C24" s="69">
        <f t="shared" si="0"/>
        <v>4</v>
      </c>
      <c r="D24" s="70">
        <f t="shared" si="1"/>
        <v>2474</v>
      </c>
      <c r="E24" s="70">
        <f t="shared" ref="E24:E26" si="10">D24/A24</f>
        <v>824.66666666666663</v>
      </c>
      <c r="F24" s="71">
        <v>0.05</v>
      </c>
      <c r="G24" s="72">
        <f t="shared" ref="G24:G26" si="11">F24*$D$8</f>
        <v>137.5</v>
      </c>
      <c r="H24" s="73">
        <f t="shared" ref="H24:H26" si="12">G24/B24</f>
        <v>137.5</v>
      </c>
      <c r="I24" s="74">
        <f t="shared" ref="I24:I26" si="13">D24+G24</f>
        <v>2611.5</v>
      </c>
      <c r="J24" s="73">
        <f t="shared" ref="J24:J26" si="14">I24/C24</f>
        <v>652.875</v>
      </c>
      <c r="K24" s="75">
        <f t="shared" ref="K24:K26" si="15">E24-J24</f>
        <v>171.79166666666663</v>
      </c>
      <c r="L24" s="76">
        <f t="shared" ref="L24:L26" si="16">1-(J24/E24)</f>
        <v>0.20831649151172182</v>
      </c>
      <c r="M24" s="77">
        <f t="shared" ref="M24:M26" si="17">K24*C24</f>
        <v>687.16666666666652</v>
      </c>
      <c r="O24" s="66"/>
    </row>
    <row r="25" spans="1:15" s="65" customFormat="1" ht="12" x14ac:dyDescent="0.2">
      <c r="A25" s="67">
        <v>4</v>
      </c>
      <c r="B25" s="68">
        <v>1</v>
      </c>
      <c r="C25" s="69">
        <f t="shared" si="0"/>
        <v>5</v>
      </c>
      <c r="D25" s="70">
        <f t="shared" si="1"/>
        <v>2474</v>
      </c>
      <c r="E25" s="70">
        <f t="shared" si="10"/>
        <v>618.5</v>
      </c>
      <c r="F25" s="71">
        <v>0.05</v>
      </c>
      <c r="G25" s="72">
        <f t="shared" si="11"/>
        <v>137.5</v>
      </c>
      <c r="H25" s="73">
        <f t="shared" si="12"/>
        <v>137.5</v>
      </c>
      <c r="I25" s="74">
        <f t="shared" si="13"/>
        <v>2611.5</v>
      </c>
      <c r="J25" s="73">
        <f t="shared" si="14"/>
        <v>522.29999999999995</v>
      </c>
      <c r="K25" s="75">
        <f t="shared" si="15"/>
        <v>96.200000000000045</v>
      </c>
      <c r="L25" s="76">
        <f t="shared" si="16"/>
        <v>0.15553759094583675</v>
      </c>
      <c r="M25" s="77">
        <f t="shared" si="17"/>
        <v>481.00000000000023</v>
      </c>
      <c r="O25" s="66"/>
    </row>
    <row r="26" spans="1:15" s="65" customFormat="1" ht="12" x14ac:dyDescent="0.2">
      <c r="A26" s="78">
        <v>5</v>
      </c>
      <c r="B26" s="79">
        <v>1</v>
      </c>
      <c r="C26" s="80">
        <f t="shared" si="0"/>
        <v>6</v>
      </c>
      <c r="D26" s="81">
        <f t="shared" si="1"/>
        <v>2474</v>
      </c>
      <c r="E26" s="81">
        <f t="shared" si="10"/>
        <v>494.8</v>
      </c>
      <c r="F26" s="82">
        <v>0.05</v>
      </c>
      <c r="G26" s="83">
        <f t="shared" si="11"/>
        <v>137.5</v>
      </c>
      <c r="H26" s="84">
        <f t="shared" si="12"/>
        <v>137.5</v>
      </c>
      <c r="I26" s="85">
        <f t="shared" si="13"/>
        <v>2611.5</v>
      </c>
      <c r="J26" s="84">
        <f t="shared" si="14"/>
        <v>435.25</v>
      </c>
      <c r="K26" s="86">
        <f t="shared" si="15"/>
        <v>59.550000000000011</v>
      </c>
      <c r="L26" s="87">
        <f t="shared" si="16"/>
        <v>0.12035165723524655</v>
      </c>
      <c r="M26" s="88">
        <f t="shared" si="17"/>
        <v>357.30000000000007</v>
      </c>
      <c r="O26" s="66"/>
    </row>
    <row r="27" spans="1:15" s="65" customFormat="1" ht="12" x14ac:dyDescent="0.2">
      <c r="A27" s="67">
        <v>2</v>
      </c>
      <c r="B27" s="89">
        <v>2</v>
      </c>
      <c r="C27" s="69">
        <f t="shared" si="0"/>
        <v>4</v>
      </c>
      <c r="D27" s="70">
        <f t="shared" ref="D27:D170" si="18">$D$8-$D$9</f>
        <v>2474</v>
      </c>
      <c r="E27" s="70">
        <f>D27/A27</f>
        <v>1237</v>
      </c>
      <c r="F27" s="71">
        <v>0.05</v>
      </c>
      <c r="G27" s="72">
        <f t="shared" ref="G27:G66" si="19">F27*$D$8</f>
        <v>137.5</v>
      </c>
      <c r="H27" s="73">
        <f t="shared" ref="H27:H66" si="20">G27/B27</f>
        <v>68.75</v>
      </c>
      <c r="I27" s="74">
        <f t="shared" ref="I27:I37" si="21">D27+G27</f>
        <v>2611.5</v>
      </c>
      <c r="J27" s="73">
        <f t="shared" ref="J27:J66" si="22">I27/C27</f>
        <v>652.875</v>
      </c>
      <c r="K27" s="75">
        <f t="shared" ref="K27:K66" si="23">E27-J27</f>
        <v>584.125</v>
      </c>
      <c r="L27" s="76">
        <f t="shared" ref="L27:L66" si="24">1-(J27/E27)</f>
        <v>0.47221099434114799</v>
      </c>
      <c r="M27" s="77">
        <f t="shared" ref="M27:M37" si="25">K27*C27</f>
        <v>2336.5</v>
      </c>
      <c r="O27" s="66"/>
    </row>
    <row r="28" spans="1:15" s="65" customFormat="1" ht="12" x14ac:dyDescent="0.2">
      <c r="A28" s="67">
        <v>3</v>
      </c>
      <c r="B28" s="89">
        <v>2</v>
      </c>
      <c r="C28" s="69">
        <f t="shared" si="0"/>
        <v>5</v>
      </c>
      <c r="D28" s="70">
        <f t="shared" si="18"/>
        <v>2474</v>
      </c>
      <c r="E28" s="70">
        <f>D28/A28</f>
        <v>824.66666666666663</v>
      </c>
      <c r="F28" s="71">
        <v>0.05</v>
      </c>
      <c r="G28" s="72">
        <f t="shared" si="19"/>
        <v>137.5</v>
      </c>
      <c r="H28" s="73">
        <f t="shared" si="20"/>
        <v>68.75</v>
      </c>
      <c r="I28" s="74">
        <f t="shared" si="21"/>
        <v>2611.5</v>
      </c>
      <c r="J28" s="73">
        <f t="shared" si="22"/>
        <v>522.29999999999995</v>
      </c>
      <c r="K28" s="75">
        <f t="shared" si="23"/>
        <v>302.36666666666667</v>
      </c>
      <c r="L28" s="76">
        <f t="shared" si="24"/>
        <v>0.3666531932093775</v>
      </c>
      <c r="M28" s="77">
        <f t="shared" si="25"/>
        <v>1511.8333333333335</v>
      </c>
      <c r="O28" s="66"/>
    </row>
    <row r="29" spans="1:15" s="65" customFormat="1" ht="12" x14ac:dyDescent="0.2">
      <c r="A29" s="67">
        <v>4</v>
      </c>
      <c r="B29" s="89">
        <v>2</v>
      </c>
      <c r="C29" s="69">
        <f t="shared" si="0"/>
        <v>6</v>
      </c>
      <c r="D29" s="70">
        <f t="shared" si="18"/>
        <v>2474</v>
      </c>
      <c r="E29" s="70">
        <f>D29/A29</f>
        <v>618.5</v>
      </c>
      <c r="F29" s="71">
        <v>0.05</v>
      </c>
      <c r="G29" s="72">
        <f t="shared" si="19"/>
        <v>137.5</v>
      </c>
      <c r="H29" s="73">
        <f t="shared" si="20"/>
        <v>68.75</v>
      </c>
      <c r="I29" s="74">
        <f t="shared" si="21"/>
        <v>2611.5</v>
      </c>
      <c r="J29" s="73">
        <f t="shared" si="22"/>
        <v>435.25</v>
      </c>
      <c r="K29" s="75">
        <f t="shared" si="23"/>
        <v>183.25</v>
      </c>
      <c r="L29" s="76">
        <f t="shared" si="24"/>
        <v>0.29628132578819721</v>
      </c>
      <c r="M29" s="77">
        <f t="shared" si="25"/>
        <v>1099.5</v>
      </c>
      <c r="O29" s="66"/>
    </row>
    <row r="30" spans="1:15" s="65" customFormat="1" ht="12" x14ac:dyDescent="0.2">
      <c r="A30" s="78">
        <v>5</v>
      </c>
      <c r="B30" s="90">
        <v>2</v>
      </c>
      <c r="C30" s="80">
        <f t="shared" si="0"/>
        <v>7</v>
      </c>
      <c r="D30" s="81">
        <f t="shared" si="18"/>
        <v>2474</v>
      </c>
      <c r="E30" s="81">
        <f t="shared" ref="E30:E32" si="26">D30/A30</f>
        <v>494.8</v>
      </c>
      <c r="F30" s="82">
        <v>0.05</v>
      </c>
      <c r="G30" s="83">
        <f t="shared" si="19"/>
        <v>137.5</v>
      </c>
      <c r="H30" s="84">
        <f t="shared" si="20"/>
        <v>68.75</v>
      </c>
      <c r="I30" s="85">
        <f t="shared" si="21"/>
        <v>2611.5</v>
      </c>
      <c r="J30" s="84">
        <f t="shared" si="22"/>
        <v>373.07142857142856</v>
      </c>
      <c r="K30" s="86">
        <f t="shared" si="23"/>
        <v>121.72857142857146</v>
      </c>
      <c r="L30" s="87">
        <f t="shared" si="24"/>
        <v>0.24601570620163993</v>
      </c>
      <c r="M30" s="88">
        <f t="shared" si="25"/>
        <v>852.10000000000014</v>
      </c>
      <c r="O30" s="66"/>
    </row>
    <row r="31" spans="1:15" s="65" customFormat="1" ht="12" x14ac:dyDescent="0.2">
      <c r="A31" s="67">
        <v>2</v>
      </c>
      <c r="B31" s="91">
        <v>3</v>
      </c>
      <c r="C31" s="69">
        <f t="shared" si="0"/>
        <v>5</v>
      </c>
      <c r="D31" s="70">
        <f t="shared" si="18"/>
        <v>2474</v>
      </c>
      <c r="E31" s="70">
        <f t="shared" si="26"/>
        <v>1237</v>
      </c>
      <c r="F31" s="71">
        <v>0.05</v>
      </c>
      <c r="G31" s="72">
        <f t="shared" si="19"/>
        <v>137.5</v>
      </c>
      <c r="H31" s="73">
        <f t="shared" si="20"/>
        <v>45.833333333333336</v>
      </c>
      <c r="I31" s="74">
        <f t="shared" si="21"/>
        <v>2611.5</v>
      </c>
      <c r="J31" s="73">
        <f t="shared" si="22"/>
        <v>522.29999999999995</v>
      </c>
      <c r="K31" s="75">
        <f t="shared" si="23"/>
        <v>714.7</v>
      </c>
      <c r="L31" s="76">
        <f t="shared" si="24"/>
        <v>0.57776879547291837</v>
      </c>
      <c r="M31" s="77">
        <f t="shared" si="25"/>
        <v>3573.5</v>
      </c>
      <c r="O31" s="66"/>
    </row>
    <row r="32" spans="1:15" s="65" customFormat="1" ht="12" x14ac:dyDescent="0.2">
      <c r="A32" s="67">
        <v>3</v>
      </c>
      <c r="B32" s="91">
        <v>3</v>
      </c>
      <c r="C32" s="69">
        <f t="shared" si="0"/>
        <v>6</v>
      </c>
      <c r="D32" s="70">
        <f t="shared" si="18"/>
        <v>2474</v>
      </c>
      <c r="E32" s="70">
        <f t="shared" si="26"/>
        <v>824.66666666666663</v>
      </c>
      <c r="F32" s="71">
        <v>0.05</v>
      </c>
      <c r="G32" s="72">
        <f t="shared" si="19"/>
        <v>137.5</v>
      </c>
      <c r="H32" s="73">
        <f t="shared" si="20"/>
        <v>45.833333333333336</v>
      </c>
      <c r="I32" s="74">
        <f t="shared" si="21"/>
        <v>2611.5</v>
      </c>
      <c r="J32" s="73">
        <f t="shared" si="22"/>
        <v>435.25</v>
      </c>
      <c r="K32" s="75">
        <f t="shared" si="23"/>
        <v>389.41666666666663</v>
      </c>
      <c r="L32" s="76">
        <f t="shared" si="24"/>
        <v>0.47221099434114788</v>
      </c>
      <c r="M32" s="77">
        <f t="shared" si="25"/>
        <v>2336.5</v>
      </c>
      <c r="O32" s="66"/>
    </row>
    <row r="33" spans="1:15" s="65" customFormat="1" ht="12" x14ac:dyDescent="0.2">
      <c r="A33" s="67">
        <v>4</v>
      </c>
      <c r="B33" s="91">
        <v>3</v>
      </c>
      <c r="C33" s="69">
        <f t="shared" si="0"/>
        <v>7</v>
      </c>
      <c r="D33" s="70">
        <f t="shared" si="18"/>
        <v>2474</v>
      </c>
      <c r="E33" s="70">
        <f>D33/A33</f>
        <v>618.5</v>
      </c>
      <c r="F33" s="71">
        <v>0.05</v>
      </c>
      <c r="G33" s="72">
        <f t="shared" si="19"/>
        <v>137.5</v>
      </c>
      <c r="H33" s="73">
        <f t="shared" si="20"/>
        <v>45.833333333333336</v>
      </c>
      <c r="I33" s="74">
        <f t="shared" si="21"/>
        <v>2611.5</v>
      </c>
      <c r="J33" s="73">
        <f t="shared" si="22"/>
        <v>373.07142857142856</v>
      </c>
      <c r="K33" s="75">
        <f t="shared" si="23"/>
        <v>245.42857142857144</v>
      </c>
      <c r="L33" s="76">
        <f t="shared" si="24"/>
        <v>0.39681256496131201</v>
      </c>
      <c r="M33" s="77">
        <f t="shared" si="25"/>
        <v>1718</v>
      </c>
      <c r="O33" s="66"/>
    </row>
    <row r="34" spans="1:15" s="65" customFormat="1" ht="12" x14ac:dyDescent="0.2">
      <c r="A34" s="78">
        <v>5</v>
      </c>
      <c r="B34" s="92">
        <v>3</v>
      </c>
      <c r="C34" s="80">
        <f t="shared" si="0"/>
        <v>8</v>
      </c>
      <c r="D34" s="81">
        <f t="shared" si="18"/>
        <v>2474</v>
      </c>
      <c r="E34" s="81">
        <f>D34/A34</f>
        <v>494.8</v>
      </c>
      <c r="F34" s="82">
        <v>0.05</v>
      </c>
      <c r="G34" s="83">
        <f t="shared" si="19"/>
        <v>137.5</v>
      </c>
      <c r="H34" s="84">
        <f t="shared" si="20"/>
        <v>45.833333333333336</v>
      </c>
      <c r="I34" s="85">
        <f t="shared" si="21"/>
        <v>2611.5</v>
      </c>
      <c r="J34" s="84">
        <f t="shared" si="22"/>
        <v>326.4375</v>
      </c>
      <c r="K34" s="86">
        <f t="shared" si="23"/>
        <v>168.36250000000001</v>
      </c>
      <c r="L34" s="87">
        <f t="shared" si="24"/>
        <v>0.34026374292643491</v>
      </c>
      <c r="M34" s="88">
        <f t="shared" si="25"/>
        <v>1346.9</v>
      </c>
      <c r="O34" s="66"/>
    </row>
    <row r="35" spans="1:15" s="65" customFormat="1" ht="12" x14ac:dyDescent="0.2">
      <c r="A35" s="67">
        <v>2</v>
      </c>
      <c r="B35" s="93">
        <v>4</v>
      </c>
      <c r="C35" s="69">
        <f t="shared" si="0"/>
        <v>6</v>
      </c>
      <c r="D35" s="70">
        <f t="shared" si="18"/>
        <v>2474</v>
      </c>
      <c r="E35" s="70">
        <f>D35/A35</f>
        <v>1237</v>
      </c>
      <c r="F35" s="71">
        <v>0.05</v>
      </c>
      <c r="G35" s="72">
        <f t="shared" si="19"/>
        <v>137.5</v>
      </c>
      <c r="H35" s="73">
        <f t="shared" si="20"/>
        <v>34.375</v>
      </c>
      <c r="I35" s="74">
        <f t="shared" si="21"/>
        <v>2611.5</v>
      </c>
      <c r="J35" s="73">
        <f t="shared" si="22"/>
        <v>435.25</v>
      </c>
      <c r="K35" s="75">
        <f t="shared" si="23"/>
        <v>801.75</v>
      </c>
      <c r="L35" s="76">
        <f t="shared" si="24"/>
        <v>0.64814066289409866</v>
      </c>
      <c r="M35" s="77">
        <f t="shared" si="25"/>
        <v>4810.5</v>
      </c>
      <c r="O35" s="66"/>
    </row>
    <row r="36" spans="1:15" s="65" customFormat="1" ht="12" x14ac:dyDescent="0.2">
      <c r="A36" s="67">
        <v>3</v>
      </c>
      <c r="B36" s="93">
        <v>4</v>
      </c>
      <c r="C36" s="69">
        <f t="shared" si="0"/>
        <v>7</v>
      </c>
      <c r="D36" s="70">
        <f t="shared" si="18"/>
        <v>2474</v>
      </c>
      <c r="E36" s="70">
        <f t="shared" ref="E36:E38" si="27">D36/A36</f>
        <v>824.66666666666663</v>
      </c>
      <c r="F36" s="71">
        <v>0.05</v>
      </c>
      <c r="G36" s="72">
        <f t="shared" si="19"/>
        <v>137.5</v>
      </c>
      <c r="H36" s="73">
        <f t="shared" si="20"/>
        <v>34.375</v>
      </c>
      <c r="I36" s="74">
        <f t="shared" si="21"/>
        <v>2611.5</v>
      </c>
      <c r="J36" s="73">
        <f t="shared" si="22"/>
        <v>373.07142857142856</v>
      </c>
      <c r="K36" s="75">
        <f t="shared" si="23"/>
        <v>451.59523809523807</v>
      </c>
      <c r="L36" s="76">
        <f t="shared" si="24"/>
        <v>0.54760942372098387</v>
      </c>
      <c r="M36" s="77">
        <f t="shared" si="25"/>
        <v>3161.1666666666665</v>
      </c>
      <c r="O36" s="66"/>
    </row>
    <row r="37" spans="1:15" s="65" customFormat="1" ht="12" x14ac:dyDescent="0.2">
      <c r="A37" s="67">
        <v>4</v>
      </c>
      <c r="B37" s="93">
        <v>4</v>
      </c>
      <c r="C37" s="69">
        <f t="shared" si="0"/>
        <v>8</v>
      </c>
      <c r="D37" s="70">
        <f t="shared" si="18"/>
        <v>2474</v>
      </c>
      <c r="E37" s="70">
        <f t="shared" si="27"/>
        <v>618.5</v>
      </c>
      <c r="F37" s="71">
        <v>0.05</v>
      </c>
      <c r="G37" s="72">
        <f t="shared" si="19"/>
        <v>137.5</v>
      </c>
      <c r="H37" s="73">
        <f t="shared" si="20"/>
        <v>34.375</v>
      </c>
      <c r="I37" s="74">
        <f t="shared" si="21"/>
        <v>2611.5</v>
      </c>
      <c r="J37" s="73">
        <f t="shared" si="22"/>
        <v>326.4375</v>
      </c>
      <c r="K37" s="75">
        <f t="shared" si="23"/>
        <v>292.0625</v>
      </c>
      <c r="L37" s="76">
        <f t="shared" si="24"/>
        <v>0.47221099434114799</v>
      </c>
      <c r="M37" s="77">
        <f t="shared" si="25"/>
        <v>2336.5</v>
      </c>
      <c r="O37" s="66"/>
    </row>
    <row r="38" spans="1:15" s="65" customFormat="1" ht="12" x14ac:dyDescent="0.2">
      <c r="A38" s="78">
        <v>5</v>
      </c>
      <c r="B38" s="94">
        <v>4</v>
      </c>
      <c r="C38" s="80">
        <f t="shared" si="0"/>
        <v>9</v>
      </c>
      <c r="D38" s="81">
        <f t="shared" si="18"/>
        <v>2474</v>
      </c>
      <c r="E38" s="81">
        <f t="shared" si="27"/>
        <v>494.8</v>
      </c>
      <c r="F38" s="82">
        <v>0.05</v>
      </c>
      <c r="G38" s="83">
        <f t="shared" si="19"/>
        <v>137.5</v>
      </c>
      <c r="H38" s="84">
        <f t="shared" si="20"/>
        <v>34.375</v>
      </c>
      <c r="I38" s="85">
        <f t="shared" ref="I38:I77" si="28">D38+G38</f>
        <v>2611.5</v>
      </c>
      <c r="J38" s="84">
        <f t="shared" si="22"/>
        <v>290.16666666666669</v>
      </c>
      <c r="K38" s="86">
        <f t="shared" si="23"/>
        <v>204.63333333333333</v>
      </c>
      <c r="L38" s="87">
        <f t="shared" si="24"/>
        <v>0.41356777149016433</v>
      </c>
      <c r="M38" s="88">
        <f t="shared" ref="M38:M77" si="29">K38*C38</f>
        <v>1841.6999999999998</v>
      </c>
      <c r="O38" s="66"/>
    </row>
    <row r="39" spans="1:15" s="65" customFormat="1" ht="12" x14ac:dyDescent="0.2">
      <c r="A39" s="67">
        <v>2</v>
      </c>
      <c r="B39" s="95">
        <v>5</v>
      </c>
      <c r="C39" s="69">
        <f t="shared" si="0"/>
        <v>7</v>
      </c>
      <c r="D39" s="70">
        <f t="shared" si="18"/>
        <v>2474</v>
      </c>
      <c r="E39" s="70">
        <f>D39/A39</f>
        <v>1237</v>
      </c>
      <c r="F39" s="71">
        <v>0.05</v>
      </c>
      <c r="G39" s="72">
        <f t="shared" si="19"/>
        <v>137.5</v>
      </c>
      <c r="H39" s="73">
        <f t="shared" si="20"/>
        <v>27.5</v>
      </c>
      <c r="I39" s="74">
        <f t="shared" si="28"/>
        <v>2611.5</v>
      </c>
      <c r="J39" s="73">
        <f t="shared" si="22"/>
        <v>373.07142857142856</v>
      </c>
      <c r="K39" s="75">
        <f t="shared" si="23"/>
        <v>863.92857142857144</v>
      </c>
      <c r="L39" s="76">
        <f t="shared" si="24"/>
        <v>0.69840628248065606</v>
      </c>
      <c r="M39" s="77">
        <f t="shared" si="29"/>
        <v>6047.5</v>
      </c>
      <c r="O39" s="66"/>
    </row>
    <row r="40" spans="1:15" s="65" customFormat="1" ht="12" x14ac:dyDescent="0.2">
      <c r="A40" s="67">
        <v>3</v>
      </c>
      <c r="B40" s="95">
        <v>5</v>
      </c>
      <c r="C40" s="69">
        <f t="shared" si="0"/>
        <v>8</v>
      </c>
      <c r="D40" s="70">
        <f t="shared" si="18"/>
        <v>2474</v>
      </c>
      <c r="E40" s="70">
        <f>D40/A40</f>
        <v>824.66666666666663</v>
      </c>
      <c r="F40" s="71">
        <v>0.05</v>
      </c>
      <c r="G40" s="72">
        <f t="shared" si="19"/>
        <v>137.5</v>
      </c>
      <c r="H40" s="73">
        <f t="shared" si="20"/>
        <v>27.5</v>
      </c>
      <c r="I40" s="74">
        <f t="shared" si="28"/>
        <v>2611.5</v>
      </c>
      <c r="J40" s="73">
        <f t="shared" si="22"/>
        <v>326.4375</v>
      </c>
      <c r="K40" s="75">
        <f t="shared" si="23"/>
        <v>498.22916666666663</v>
      </c>
      <c r="L40" s="76">
        <f t="shared" si="24"/>
        <v>0.60415824575586097</v>
      </c>
      <c r="M40" s="77">
        <f t="shared" si="29"/>
        <v>3985.833333333333</v>
      </c>
      <c r="O40" s="66"/>
    </row>
    <row r="41" spans="1:15" s="65" customFormat="1" ht="12" x14ac:dyDescent="0.2">
      <c r="A41" s="67">
        <v>4</v>
      </c>
      <c r="B41" s="95">
        <v>5</v>
      </c>
      <c r="C41" s="69">
        <f t="shared" si="0"/>
        <v>9</v>
      </c>
      <c r="D41" s="70">
        <f t="shared" si="18"/>
        <v>2474</v>
      </c>
      <c r="E41" s="70">
        <f>D41/A41</f>
        <v>618.5</v>
      </c>
      <c r="F41" s="71">
        <v>0.05</v>
      </c>
      <c r="G41" s="72">
        <f t="shared" si="19"/>
        <v>137.5</v>
      </c>
      <c r="H41" s="73">
        <f t="shared" si="20"/>
        <v>27.5</v>
      </c>
      <c r="I41" s="74">
        <f t="shared" si="28"/>
        <v>2611.5</v>
      </c>
      <c r="J41" s="73">
        <f t="shared" si="22"/>
        <v>290.16666666666669</v>
      </c>
      <c r="K41" s="75">
        <f t="shared" si="23"/>
        <v>328.33333333333331</v>
      </c>
      <c r="L41" s="76">
        <f t="shared" si="24"/>
        <v>0.53085421719213155</v>
      </c>
      <c r="M41" s="77">
        <f t="shared" si="29"/>
        <v>2955</v>
      </c>
      <c r="O41" s="66"/>
    </row>
    <row r="42" spans="1:15" s="65" customFormat="1" ht="12.75" thickBot="1" x14ac:dyDescent="0.25">
      <c r="A42" s="67">
        <v>5</v>
      </c>
      <c r="B42" s="95">
        <v>5</v>
      </c>
      <c r="C42" s="69">
        <f t="shared" si="0"/>
        <v>10</v>
      </c>
      <c r="D42" s="70">
        <f t="shared" si="18"/>
        <v>2474</v>
      </c>
      <c r="E42" s="70">
        <f t="shared" ref="E42:E66" si="30">D42/A42</f>
        <v>494.8</v>
      </c>
      <c r="F42" s="71">
        <v>0.05</v>
      </c>
      <c r="G42" s="72">
        <f t="shared" si="19"/>
        <v>137.5</v>
      </c>
      <c r="H42" s="73">
        <f t="shared" si="20"/>
        <v>27.5</v>
      </c>
      <c r="I42" s="74">
        <f t="shared" si="28"/>
        <v>2611.5</v>
      </c>
      <c r="J42" s="73">
        <f t="shared" si="22"/>
        <v>261.14999999999998</v>
      </c>
      <c r="K42" s="75">
        <f t="shared" si="23"/>
        <v>233.65000000000003</v>
      </c>
      <c r="L42" s="76">
        <f t="shared" si="24"/>
        <v>0.47221099434114799</v>
      </c>
      <c r="M42" s="77">
        <f t="shared" si="29"/>
        <v>2336.5000000000005</v>
      </c>
      <c r="O42" s="66"/>
    </row>
    <row r="43" spans="1:15" s="65" customFormat="1" ht="12" x14ac:dyDescent="0.2">
      <c r="A43" s="96">
        <v>2</v>
      </c>
      <c r="B43" s="97">
        <v>1</v>
      </c>
      <c r="C43" s="98">
        <f t="shared" si="0"/>
        <v>3</v>
      </c>
      <c r="D43" s="99">
        <f t="shared" si="18"/>
        <v>2474</v>
      </c>
      <c r="E43" s="99">
        <f t="shared" ref="E43:E46" si="31">D43/A43</f>
        <v>1237</v>
      </c>
      <c r="F43" s="227">
        <v>7.4999999999999997E-2</v>
      </c>
      <c r="G43" s="101">
        <f t="shared" ref="G43:G62" si="32">F43*$D$8</f>
        <v>206.25</v>
      </c>
      <c r="H43" s="102">
        <f t="shared" ref="H43:H62" si="33">G43/B43</f>
        <v>206.25</v>
      </c>
      <c r="I43" s="103">
        <f t="shared" ref="I43:I62" si="34">D43+G43</f>
        <v>2680.25</v>
      </c>
      <c r="J43" s="102">
        <f t="shared" ref="J43:J62" si="35">I43/C43</f>
        <v>893.41666666666663</v>
      </c>
      <c r="K43" s="104">
        <f t="shared" ref="K43:K62" si="36">E43-J43</f>
        <v>343.58333333333337</v>
      </c>
      <c r="L43" s="105">
        <f t="shared" ref="L43:L62" si="37">1-(J43/E43)</f>
        <v>0.27775532201562925</v>
      </c>
      <c r="M43" s="106">
        <f t="shared" ref="M43:M62" si="38">K43*C43</f>
        <v>1030.75</v>
      </c>
      <c r="O43" s="66"/>
    </row>
    <row r="44" spans="1:15" s="65" customFormat="1" ht="12" x14ac:dyDescent="0.2">
      <c r="A44" s="107">
        <v>3</v>
      </c>
      <c r="B44" s="68">
        <v>1</v>
      </c>
      <c r="C44" s="69">
        <f t="shared" si="0"/>
        <v>4</v>
      </c>
      <c r="D44" s="70">
        <f t="shared" si="18"/>
        <v>2474</v>
      </c>
      <c r="E44" s="70">
        <f t="shared" si="31"/>
        <v>824.66666666666663</v>
      </c>
      <c r="F44" s="228">
        <v>7.4999999999999997E-2</v>
      </c>
      <c r="G44" s="109">
        <f t="shared" si="32"/>
        <v>206.25</v>
      </c>
      <c r="H44" s="73">
        <f t="shared" si="33"/>
        <v>206.25</v>
      </c>
      <c r="I44" s="74">
        <f t="shared" si="34"/>
        <v>2680.25</v>
      </c>
      <c r="J44" s="73">
        <f t="shared" si="35"/>
        <v>670.0625</v>
      </c>
      <c r="K44" s="75">
        <f t="shared" si="36"/>
        <v>154.60416666666663</v>
      </c>
      <c r="L44" s="76">
        <f t="shared" si="37"/>
        <v>0.18747473726758279</v>
      </c>
      <c r="M44" s="77">
        <f t="shared" si="38"/>
        <v>618.41666666666652</v>
      </c>
      <c r="O44" s="66"/>
    </row>
    <row r="45" spans="1:15" s="65" customFormat="1" ht="12" x14ac:dyDescent="0.2">
      <c r="A45" s="107">
        <v>4</v>
      </c>
      <c r="B45" s="68">
        <v>1</v>
      </c>
      <c r="C45" s="69">
        <f t="shared" si="0"/>
        <v>5</v>
      </c>
      <c r="D45" s="70">
        <f t="shared" si="18"/>
        <v>2474</v>
      </c>
      <c r="E45" s="70">
        <f t="shared" si="31"/>
        <v>618.5</v>
      </c>
      <c r="F45" s="228">
        <v>7.4999999999999997E-2</v>
      </c>
      <c r="G45" s="109">
        <f t="shared" si="32"/>
        <v>206.25</v>
      </c>
      <c r="H45" s="73">
        <f t="shared" si="33"/>
        <v>206.25</v>
      </c>
      <c r="I45" s="74">
        <f t="shared" si="34"/>
        <v>2680.25</v>
      </c>
      <c r="J45" s="73">
        <f t="shared" si="35"/>
        <v>536.04999999999995</v>
      </c>
      <c r="K45" s="75">
        <f t="shared" si="36"/>
        <v>82.450000000000045</v>
      </c>
      <c r="L45" s="76">
        <f t="shared" si="37"/>
        <v>0.13330638641875514</v>
      </c>
      <c r="M45" s="77">
        <f t="shared" si="38"/>
        <v>412.25000000000023</v>
      </c>
      <c r="O45" s="66"/>
    </row>
    <row r="46" spans="1:15" s="65" customFormat="1" ht="12" x14ac:dyDescent="0.2">
      <c r="A46" s="110">
        <v>5</v>
      </c>
      <c r="B46" s="79">
        <v>1</v>
      </c>
      <c r="C46" s="80">
        <f t="shared" si="0"/>
        <v>6</v>
      </c>
      <c r="D46" s="81">
        <f t="shared" si="18"/>
        <v>2474</v>
      </c>
      <c r="E46" s="81">
        <f t="shared" si="31"/>
        <v>494.8</v>
      </c>
      <c r="F46" s="229">
        <v>7.4999999999999997E-2</v>
      </c>
      <c r="G46" s="112">
        <f t="shared" si="32"/>
        <v>206.25</v>
      </c>
      <c r="H46" s="84">
        <f t="shared" si="33"/>
        <v>206.25</v>
      </c>
      <c r="I46" s="85">
        <f t="shared" si="34"/>
        <v>2680.25</v>
      </c>
      <c r="J46" s="84">
        <f t="shared" si="35"/>
        <v>446.70833333333331</v>
      </c>
      <c r="K46" s="86">
        <f t="shared" si="36"/>
        <v>48.091666666666697</v>
      </c>
      <c r="L46" s="87">
        <f t="shared" si="37"/>
        <v>9.7194152519536559E-2</v>
      </c>
      <c r="M46" s="88">
        <f t="shared" si="38"/>
        <v>288.55000000000018</v>
      </c>
      <c r="O46" s="66"/>
    </row>
    <row r="47" spans="1:15" s="65" customFormat="1" ht="12" x14ac:dyDescent="0.2">
      <c r="A47" s="107">
        <v>2</v>
      </c>
      <c r="B47" s="89">
        <v>2</v>
      </c>
      <c r="C47" s="69">
        <f t="shared" si="0"/>
        <v>4</v>
      </c>
      <c r="D47" s="70">
        <f t="shared" si="18"/>
        <v>2474</v>
      </c>
      <c r="E47" s="70">
        <f>D47/A47</f>
        <v>1237</v>
      </c>
      <c r="F47" s="228">
        <v>7.4999999999999997E-2</v>
      </c>
      <c r="G47" s="109">
        <f t="shared" si="32"/>
        <v>206.25</v>
      </c>
      <c r="H47" s="73">
        <f t="shared" si="33"/>
        <v>103.125</v>
      </c>
      <c r="I47" s="74">
        <f t="shared" si="34"/>
        <v>2680.25</v>
      </c>
      <c r="J47" s="73">
        <f t="shared" si="35"/>
        <v>670.0625</v>
      </c>
      <c r="K47" s="75">
        <f t="shared" si="36"/>
        <v>566.9375</v>
      </c>
      <c r="L47" s="76">
        <f t="shared" si="37"/>
        <v>0.45831649151172194</v>
      </c>
      <c r="M47" s="77">
        <f t="shared" si="38"/>
        <v>2267.75</v>
      </c>
      <c r="O47" s="66"/>
    </row>
    <row r="48" spans="1:15" s="65" customFormat="1" ht="12" x14ac:dyDescent="0.2">
      <c r="A48" s="107">
        <v>3</v>
      </c>
      <c r="B48" s="89">
        <v>2</v>
      </c>
      <c r="C48" s="69">
        <f t="shared" si="0"/>
        <v>5</v>
      </c>
      <c r="D48" s="70">
        <f t="shared" si="18"/>
        <v>2474</v>
      </c>
      <c r="E48" s="70">
        <f>D48/A48</f>
        <v>824.66666666666663</v>
      </c>
      <c r="F48" s="228">
        <v>7.4999999999999997E-2</v>
      </c>
      <c r="G48" s="109">
        <f t="shared" si="32"/>
        <v>206.25</v>
      </c>
      <c r="H48" s="73">
        <f t="shared" si="33"/>
        <v>103.125</v>
      </c>
      <c r="I48" s="74">
        <f t="shared" si="34"/>
        <v>2680.25</v>
      </c>
      <c r="J48" s="73">
        <f t="shared" si="35"/>
        <v>536.04999999999995</v>
      </c>
      <c r="K48" s="75">
        <f t="shared" si="36"/>
        <v>288.61666666666667</v>
      </c>
      <c r="L48" s="76">
        <f t="shared" si="37"/>
        <v>0.3499797898140663</v>
      </c>
      <c r="M48" s="77">
        <f t="shared" si="38"/>
        <v>1443.0833333333335</v>
      </c>
      <c r="O48" s="66"/>
    </row>
    <row r="49" spans="1:15" s="65" customFormat="1" ht="12" x14ac:dyDescent="0.2">
      <c r="A49" s="107">
        <v>4</v>
      </c>
      <c r="B49" s="89">
        <v>2</v>
      </c>
      <c r="C49" s="69">
        <f t="shared" si="0"/>
        <v>6</v>
      </c>
      <c r="D49" s="70">
        <f t="shared" si="18"/>
        <v>2474</v>
      </c>
      <c r="E49" s="70">
        <f>D49/A49</f>
        <v>618.5</v>
      </c>
      <c r="F49" s="228">
        <v>7.4999999999999997E-2</v>
      </c>
      <c r="G49" s="109">
        <f t="shared" si="32"/>
        <v>206.25</v>
      </c>
      <c r="H49" s="73">
        <f t="shared" si="33"/>
        <v>103.125</v>
      </c>
      <c r="I49" s="74">
        <f t="shared" si="34"/>
        <v>2680.25</v>
      </c>
      <c r="J49" s="73">
        <f t="shared" si="35"/>
        <v>446.70833333333331</v>
      </c>
      <c r="K49" s="75">
        <f t="shared" si="36"/>
        <v>171.79166666666669</v>
      </c>
      <c r="L49" s="76">
        <f t="shared" si="37"/>
        <v>0.27775532201562925</v>
      </c>
      <c r="M49" s="77">
        <f t="shared" si="38"/>
        <v>1030.75</v>
      </c>
      <c r="O49" s="66"/>
    </row>
    <row r="50" spans="1:15" s="65" customFormat="1" ht="12" x14ac:dyDescent="0.2">
      <c r="A50" s="110">
        <v>5</v>
      </c>
      <c r="B50" s="90">
        <v>2</v>
      </c>
      <c r="C50" s="80">
        <f t="shared" si="0"/>
        <v>7</v>
      </c>
      <c r="D50" s="81">
        <f t="shared" si="18"/>
        <v>2474</v>
      </c>
      <c r="E50" s="81">
        <f t="shared" ref="E50:E52" si="39">D50/A50</f>
        <v>494.8</v>
      </c>
      <c r="F50" s="229">
        <v>7.4999999999999997E-2</v>
      </c>
      <c r="G50" s="112">
        <f t="shared" si="32"/>
        <v>206.25</v>
      </c>
      <c r="H50" s="84">
        <f t="shared" si="33"/>
        <v>103.125</v>
      </c>
      <c r="I50" s="85">
        <f t="shared" si="34"/>
        <v>2680.25</v>
      </c>
      <c r="J50" s="84">
        <f t="shared" si="35"/>
        <v>382.89285714285717</v>
      </c>
      <c r="K50" s="86">
        <f t="shared" si="36"/>
        <v>111.90714285714284</v>
      </c>
      <c r="L50" s="87">
        <f t="shared" si="37"/>
        <v>0.22616641644531699</v>
      </c>
      <c r="M50" s="88">
        <f t="shared" si="38"/>
        <v>783.34999999999991</v>
      </c>
      <c r="O50" s="66"/>
    </row>
    <row r="51" spans="1:15" s="65" customFormat="1" ht="12" x14ac:dyDescent="0.2">
      <c r="A51" s="107">
        <v>2</v>
      </c>
      <c r="B51" s="91">
        <v>3</v>
      </c>
      <c r="C51" s="69">
        <f t="shared" si="0"/>
        <v>5</v>
      </c>
      <c r="D51" s="70">
        <f t="shared" si="18"/>
        <v>2474</v>
      </c>
      <c r="E51" s="70">
        <f t="shared" si="39"/>
        <v>1237</v>
      </c>
      <c r="F51" s="228">
        <v>7.4999999999999997E-2</v>
      </c>
      <c r="G51" s="109">
        <f t="shared" si="32"/>
        <v>206.25</v>
      </c>
      <c r="H51" s="73">
        <f t="shared" si="33"/>
        <v>68.75</v>
      </c>
      <c r="I51" s="74">
        <f t="shared" si="34"/>
        <v>2680.25</v>
      </c>
      <c r="J51" s="73">
        <f t="shared" si="35"/>
        <v>536.04999999999995</v>
      </c>
      <c r="K51" s="75">
        <f t="shared" si="36"/>
        <v>700.95</v>
      </c>
      <c r="L51" s="76">
        <f t="shared" si="37"/>
        <v>0.56665319320937757</v>
      </c>
      <c r="M51" s="77">
        <f t="shared" si="38"/>
        <v>3504.75</v>
      </c>
      <c r="O51" s="66"/>
    </row>
    <row r="52" spans="1:15" s="65" customFormat="1" ht="12" x14ac:dyDescent="0.2">
      <c r="A52" s="107">
        <v>3</v>
      </c>
      <c r="B52" s="91">
        <v>3</v>
      </c>
      <c r="C52" s="69">
        <f t="shared" si="0"/>
        <v>6</v>
      </c>
      <c r="D52" s="70">
        <f t="shared" si="18"/>
        <v>2474</v>
      </c>
      <c r="E52" s="70">
        <f t="shared" si="39"/>
        <v>824.66666666666663</v>
      </c>
      <c r="F52" s="228">
        <v>7.4999999999999997E-2</v>
      </c>
      <c r="G52" s="109">
        <f t="shared" si="32"/>
        <v>206.25</v>
      </c>
      <c r="H52" s="73">
        <f t="shared" si="33"/>
        <v>68.75</v>
      </c>
      <c r="I52" s="74">
        <f t="shared" si="34"/>
        <v>2680.25</v>
      </c>
      <c r="J52" s="73">
        <f t="shared" si="35"/>
        <v>446.70833333333331</v>
      </c>
      <c r="K52" s="75">
        <f t="shared" si="36"/>
        <v>377.95833333333331</v>
      </c>
      <c r="L52" s="76">
        <f t="shared" si="37"/>
        <v>0.45831649151172194</v>
      </c>
      <c r="M52" s="77">
        <f t="shared" si="38"/>
        <v>2267.75</v>
      </c>
      <c r="O52" s="66"/>
    </row>
    <row r="53" spans="1:15" s="65" customFormat="1" ht="12" x14ac:dyDescent="0.2">
      <c r="A53" s="107">
        <v>4</v>
      </c>
      <c r="B53" s="91">
        <v>3</v>
      </c>
      <c r="C53" s="69">
        <f t="shared" si="0"/>
        <v>7</v>
      </c>
      <c r="D53" s="70">
        <f t="shared" si="18"/>
        <v>2474</v>
      </c>
      <c r="E53" s="70">
        <f>D53/A53</f>
        <v>618.5</v>
      </c>
      <c r="F53" s="228">
        <v>7.4999999999999997E-2</v>
      </c>
      <c r="G53" s="109">
        <f t="shared" si="32"/>
        <v>206.25</v>
      </c>
      <c r="H53" s="73">
        <f t="shared" si="33"/>
        <v>68.75</v>
      </c>
      <c r="I53" s="74">
        <f t="shared" si="34"/>
        <v>2680.25</v>
      </c>
      <c r="J53" s="73">
        <f t="shared" si="35"/>
        <v>382.89285714285717</v>
      </c>
      <c r="K53" s="75">
        <f t="shared" si="36"/>
        <v>235.60714285714283</v>
      </c>
      <c r="L53" s="76">
        <f t="shared" si="37"/>
        <v>0.38093313315625354</v>
      </c>
      <c r="M53" s="77">
        <f t="shared" si="38"/>
        <v>1649.2499999999998</v>
      </c>
      <c r="O53" s="66"/>
    </row>
    <row r="54" spans="1:15" s="65" customFormat="1" ht="12" x14ac:dyDescent="0.2">
      <c r="A54" s="110">
        <v>5</v>
      </c>
      <c r="B54" s="92">
        <v>3</v>
      </c>
      <c r="C54" s="80">
        <f t="shared" si="0"/>
        <v>8</v>
      </c>
      <c r="D54" s="81">
        <f t="shared" si="18"/>
        <v>2474</v>
      </c>
      <c r="E54" s="81">
        <f>D54/A54</f>
        <v>494.8</v>
      </c>
      <c r="F54" s="229">
        <v>7.4999999999999997E-2</v>
      </c>
      <c r="G54" s="112">
        <f t="shared" si="32"/>
        <v>206.25</v>
      </c>
      <c r="H54" s="84">
        <f t="shared" si="33"/>
        <v>68.75</v>
      </c>
      <c r="I54" s="85">
        <f t="shared" si="34"/>
        <v>2680.25</v>
      </c>
      <c r="J54" s="84">
        <f t="shared" si="35"/>
        <v>335.03125</v>
      </c>
      <c r="K54" s="86">
        <f t="shared" si="36"/>
        <v>159.76875000000001</v>
      </c>
      <c r="L54" s="87">
        <f t="shared" si="37"/>
        <v>0.32289561438965242</v>
      </c>
      <c r="M54" s="88">
        <f t="shared" si="38"/>
        <v>1278.1500000000001</v>
      </c>
      <c r="O54" s="66"/>
    </row>
    <row r="55" spans="1:15" s="65" customFormat="1" ht="12" x14ac:dyDescent="0.2">
      <c r="A55" s="107">
        <v>2</v>
      </c>
      <c r="B55" s="93">
        <v>4</v>
      </c>
      <c r="C55" s="69">
        <f t="shared" si="0"/>
        <v>6</v>
      </c>
      <c r="D55" s="70">
        <f t="shared" si="18"/>
        <v>2474</v>
      </c>
      <c r="E55" s="70">
        <f>D55/A55</f>
        <v>1237</v>
      </c>
      <c r="F55" s="228">
        <v>7.4999999999999997E-2</v>
      </c>
      <c r="G55" s="109">
        <f t="shared" si="32"/>
        <v>206.25</v>
      </c>
      <c r="H55" s="73">
        <f t="shared" si="33"/>
        <v>51.5625</v>
      </c>
      <c r="I55" s="74">
        <f t="shared" si="34"/>
        <v>2680.25</v>
      </c>
      <c r="J55" s="73">
        <f t="shared" si="35"/>
        <v>446.70833333333331</v>
      </c>
      <c r="K55" s="75">
        <f t="shared" si="36"/>
        <v>790.29166666666674</v>
      </c>
      <c r="L55" s="76">
        <f t="shared" si="37"/>
        <v>0.63887766100781462</v>
      </c>
      <c r="M55" s="77">
        <f t="shared" si="38"/>
        <v>4741.75</v>
      </c>
      <c r="O55" s="66"/>
    </row>
    <row r="56" spans="1:15" s="65" customFormat="1" ht="12" x14ac:dyDescent="0.2">
      <c r="A56" s="107">
        <v>3</v>
      </c>
      <c r="B56" s="93">
        <v>4</v>
      </c>
      <c r="C56" s="69">
        <f t="shared" si="0"/>
        <v>7</v>
      </c>
      <c r="D56" s="70">
        <f t="shared" si="18"/>
        <v>2474</v>
      </c>
      <c r="E56" s="70">
        <f t="shared" ref="E56:E58" si="40">D56/A56</f>
        <v>824.66666666666663</v>
      </c>
      <c r="F56" s="228">
        <v>7.4999999999999997E-2</v>
      </c>
      <c r="G56" s="109">
        <f t="shared" si="32"/>
        <v>206.25</v>
      </c>
      <c r="H56" s="73">
        <f t="shared" si="33"/>
        <v>51.5625</v>
      </c>
      <c r="I56" s="74">
        <f t="shared" si="34"/>
        <v>2680.25</v>
      </c>
      <c r="J56" s="73">
        <f t="shared" si="35"/>
        <v>382.89285714285717</v>
      </c>
      <c r="K56" s="75">
        <f t="shared" si="36"/>
        <v>441.77380952380946</v>
      </c>
      <c r="L56" s="76">
        <f t="shared" si="37"/>
        <v>0.5356998498671901</v>
      </c>
      <c r="M56" s="77">
        <f t="shared" si="38"/>
        <v>3092.4166666666661</v>
      </c>
      <c r="O56" s="66"/>
    </row>
    <row r="57" spans="1:15" s="65" customFormat="1" ht="12" x14ac:dyDescent="0.2">
      <c r="A57" s="107">
        <v>4</v>
      </c>
      <c r="B57" s="93">
        <v>4</v>
      </c>
      <c r="C57" s="69">
        <f t="shared" si="0"/>
        <v>8</v>
      </c>
      <c r="D57" s="70">
        <f t="shared" si="18"/>
        <v>2474</v>
      </c>
      <c r="E57" s="70">
        <f t="shared" si="40"/>
        <v>618.5</v>
      </c>
      <c r="F57" s="228">
        <v>7.4999999999999997E-2</v>
      </c>
      <c r="G57" s="109">
        <f t="shared" si="32"/>
        <v>206.25</v>
      </c>
      <c r="H57" s="73">
        <f t="shared" si="33"/>
        <v>51.5625</v>
      </c>
      <c r="I57" s="74">
        <f t="shared" si="34"/>
        <v>2680.25</v>
      </c>
      <c r="J57" s="73">
        <f t="shared" si="35"/>
        <v>335.03125</v>
      </c>
      <c r="K57" s="75">
        <f t="shared" si="36"/>
        <v>283.46875</v>
      </c>
      <c r="L57" s="76">
        <f t="shared" si="37"/>
        <v>0.45831649151172194</v>
      </c>
      <c r="M57" s="77">
        <f t="shared" si="38"/>
        <v>2267.75</v>
      </c>
      <c r="O57" s="66"/>
    </row>
    <row r="58" spans="1:15" s="65" customFormat="1" ht="12" x14ac:dyDescent="0.2">
      <c r="A58" s="110">
        <v>5</v>
      </c>
      <c r="B58" s="94">
        <v>4</v>
      </c>
      <c r="C58" s="80">
        <f t="shared" si="0"/>
        <v>9</v>
      </c>
      <c r="D58" s="81">
        <f t="shared" si="18"/>
        <v>2474</v>
      </c>
      <c r="E58" s="81">
        <f t="shared" si="40"/>
        <v>494.8</v>
      </c>
      <c r="F58" s="229">
        <v>7.4999999999999997E-2</v>
      </c>
      <c r="G58" s="112">
        <f t="shared" si="32"/>
        <v>206.25</v>
      </c>
      <c r="H58" s="84">
        <f t="shared" si="33"/>
        <v>51.5625</v>
      </c>
      <c r="I58" s="85">
        <f t="shared" si="34"/>
        <v>2680.25</v>
      </c>
      <c r="J58" s="84">
        <f t="shared" si="35"/>
        <v>297.80555555555554</v>
      </c>
      <c r="K58" s="86">
        <f t="shared" si="36"/>
        <v>196.99444444444447</v>
      </c>
      <c r="L58" s="87">
        <f t="shared" si="37"/>
        <v>0.39812943501302434</v>
      </c>
      <c r="M58" s="88">
        <f t="shared" si="38"/>
        <v>1772.9500000000003</v>
      </c>
      <c r="O58" s="66"/>
    </row>
    <row r="59" spans="1:15" s="65" customFormat="1" ht="12" x14ac:dyDescent="0.2">
      <c r="A59" s="107">
        <v>2</v>
      </c>
      <c r="B59" s="95">
        <v>5</v>
      </c>
      <c r="C59" s="69">
        <f t="shared" si="0"/>
        <v>7</v>
      </c>
      <c r="D59" s="70">
        <f t="shared" si="18"/>
        <v>2474</v>
      </c>
      <c r="E59" s="70">
        <f>D59/A59</f>
        <v>1237</v>
      </c>
      <c r="F59" s="228">
        <v>7.4999999999999997E-2</v>
      </c>
      <c r="G59" s="109">
        <f t="shared" si="32"/>
        <v>206.25</v>
      </c>
      <c r="H59" s="73">
        <f t="shared" si="33"/>
        <v>41.25</v>
      </c>
      <c r="I59" s="74">
        <f t="shared" si="34"/>
        <v>2680.25</v>
      </c>
      <c r="J59" s="73">
        <f t="shared" si="35"/>
        <v>382.89285714285717</v>
      </c>
      <c r="K59" s="75">
        <f t="shared" si="36"/>
        <v>854.10714285714289</v>
      </c>
      <c r="L59" s="76">
        <f t="shared" si="37"/>
        <v>0.69046656657812677</v>
      </c>
      <c r="M59" s="77">
        <f t="shared" si="38"/>
        <v>5978.75</v>
      </c>
      <c r="O59" s="66"/>
    </row>
    <row r="60" spans="1:15" s="65" customFormat="1" ht="12" x14ac:dyDescent="0.2">
      <c r="A60" s="107">
        <v>3</v>
      </c>
      <c r="B60" s="95">
        <v>5</v>
      </c>
      <c r="C60" s="69">
        <f t="shared" si="0"/>
        <v>8</v>
      </c>
      <c r="D60" s="70">
        <f t="shared" si="18"/>
        <v>2474</v>
      </c>
      <c r="E60" s="70">
        <f>D60/A60</f>
        <v>824.66666666666663</v>
      </c>
      <c r="F60" s="228">
        <v>7.4999999999999997E-2</v>
      </c>
      <c r="G60" s="109">
        <f t="shared" si="32"/>
        <v>206.25</v>
      </c>
      <c r="H60" s="73">
        <f t="shared" si="33"/>
        <v>41.25</v>
      </c>
      <c r="I60" s="74">
        <f t="shared" si="34"/>
        <v>2680.25</v>
      </c>
      <c r="J60" s="73">
        <f t="shared" si="35"/>
        <v>335.03125</v>
      </c>
      <c r="K60" s="75">
        <f t="shared" si="36"/>
        <v>489.63541666666663</v>
      </c>
      <c r="L60" s="76">
        <f t="shared" si="37"/>
        <v>0.59373736863379145</v>
      </c>
      <c r="M60" s="77">
        <f t="shared" si="38"/>
        <v>3917.083333333333</v>
      </c>
      <c r="O60" s="66"/>
    </row>
    <row r="61" spans="1:15" s="65" customFormat="1" ht="12" x14ac:dyDescent="0.2">
      <c r="A61" s="107">
        <v>4</v>
      </c>
      <c r="B61" s="95">
        <v>5</v>
      </c>
      <c r="C61" s="69">
        <f t="shared" si="0"/>
        <v>9</v>
      </c>
      <c r="D61" s="70">
        <f t="shared" si="18"/>
        <v>2474</v>
      </c>
      <c r="E61" s="70">
        <f>D61/A61</f>
        <v>618.5</v>
      </c>
      <c r="F61" s="228">
        <v>7.4999999999999997E-2</v>
      </c>
      <c r="G61" s="109">
        <f t="shared" si="32"/>
        <v>206.25</v>
      </c>
      <c r="H61" s="73">
        <f t="shared" si="33"/>
        <v>41.25</v>
      </c>
      <c r="I61" s="74">
        <f t="shared" si="34"/>
        <v>2680.25</v>
      </c>
      <c r="J61" s="73">
        <f t="shared" si="35"/>
        <v>297.80555555555554</v>
      </c>
      <c r="K61" s="75">
        <f t="shared" si="36"/>
        <v>320.69444444444446</v>
      </c>
      <c r="L61" s="76">
        <f t="shared" si="37"/>
        <v>0.51850354801041942</v>
      </c>
      <c r="M61" s="77">
        <f t="shared" si="38"/>
        <v>2886.25</v>
      </c>
      <c r="O61" s="66"/>
    </row>
    <row r="62" spans="1:15" s="65" customFormat="1" ht="12.75" thickBot="1" x14ac:dyDescent="0.25">
      <c r="A62" s="113">
        <v>5</v>
      </c>
      <c r="B62" s="114">
        <v>5</v>
      </c>
      <c r="C62" s="115">
        <f t="shared" si="0"/>
        <v>10</v>
      </c>
      <c r="D62" s="116">
        <f t="shared" si="18"/>
        <v>2474</v>
      </c>
      <c r="E62" s="116">
        <f t="shared" ref="E62" si="41">D62/A62</f>
        <v>494.8</v>
      </c>
      <c r="F62" s="230">
        <v>7.4999999999999997E-2</v>
      </c>
      <c r="G62" s="118">
        <f t="shared" si="32"/>
        <v>206.25</v>
      </c>
      <c r="H62" s="119">
        <f t="shared" si="33"/>
        <v>41.25</v>
      </c>
      <c r="I62" s="120">
        <f t="shared" si="34"/>
        <v>2680.25</v>
      </c>
      <c r="J62" s="119">
        <f t="shared" si="35"/>
        <v>268.02499999999998</v>
      </c>
      <c r="K62" s="121">
        <f t="shared" si="36"/>
        <v>226.77500000000003</v>
      </c>
      <c r="L62" s="122">
        <f t="shared" si="37"/>
        <v>0.45831649151172194</v>
      </c>
      <c r="M62" s="123">
        <f t="shared" si="38"/>
        <v>2267.7500000000005</v>
      </c>
      <c r="O62" s="66"/>
    </row>
    <row r="63" spans="1:15" s="65" customFormat="1" ht="12" x14ac:dyDescent="0.2">
      <c r="A63" s="96">
        <v>2</v>
      </c>
      <c r="B63" s="97">
        <v>1</v>
      </c>
      <c r="C63" s="98">
        <f t="shared" ref="C63:C82" si="42">A63+B63</f>
        <v>3</v>
      </c>
      <c r="D63" s="99">
        <f t="shared" si="18"/>
        <v>2474</v>
      </c>
      <c r="E63" s="99">
        <f t="shared" si="30"/>
        <v>1237</v>
      </c>
      <c r="F63" s="100">
        <v>0.1</v>
      </c>
      <c r="G63" s="101">
        <f t="shared" si="19"/>
        <v>275</v>
      </c>
      <c r="H63" s="102">
        <f t="shared" si="20"/>
        <v>275</v>
      </c>
      <c r="I63" s="103">
        <f t="shared" si="28"/>
        <v>2749</v>
      </c>
      <c r="J63" s="102">
        <f t="shared" si="22"/>
        <v>916.33333333333337</v>
      </c>
      <c r="K63" s="104">
        <f t="shared" si="23"/>
        <v>320.66666666666663</v>
      </c>
      <c r="L63" s="105">
        <f t="shared" si="24"/>
        <v>0.25922931824306117</v>
      </c>
      <c r="M63" s="106">
        <f t="shared" si="29"/>
        <v>961.99999999999989</v>
      </c>
      <c r="O63" s="66"/>
    </row>
    <row r="64" spans="1:15" s="65" customFormat="1" ht="12" x14ac:dyDescent="0.2">
      <c r="A64" s="107">
        <v>3</v>
      </c>
      <c r="B64" s="68">
        <v>1</v>
      </c>
      <c r="C64" s="69">
        <f t="shared" si="42"/>
        <v>4</v>
      </c>
      <c r="D64" s="70">
        <f t="shared" si="18"/>
        <v>2474</v>
      </c>
      <c r="E64" s="70">
        <f t="shared" si="30"/>
        <v>824.66666666666663</v>
      </c>
      <c r="F64" s="108">
        <v>0.1</v>
      </c>
      <c r="G64" s="109">
        <f t="shared" si="19"/>
        <v>275</v>
      </c>
      <c r="H64" s="73">
        <f t="shared" si="20"/>
        <v>275</v>
      </c>
      <c r="I64" s="74">
        <f t="shared" si="28"/>
        <v>2749</v>
      </c>
      <c r="J64" s="73">
        <f t="shared" si="22"/>
        <v>687.25</v>
      </c>
      <c r="K64" s="75">
        <f t="shared" si="23"/>
        <v>137.41666666666663</v>
      </c>
      <c r="L64" s="76">
        <f t="shared" si="24"/>
        <v>0.16663298302344376</v>
      </c>
      <c r="M64" s="77">
        <f t="shared" si="29"/>
        <v>549.66666666666652</v>
      </c>
      <c r="O64" s="66"/>
    </row>
    <row r="65" spans="1:15" s="65" customFormat="1" ht="12" x14ac:dyDescent="0.2">
      <c r="A65" s="107">
        <v>4</v>
      </c>
      <c r="B65" s="68">
        <v>1</v>
      </c>
      <c r="C65" s="69">
        <f t="shared" si="42"/>
        <v>5</v>
      </c>
      <c r="D65" s="70">
        <f t="shared" si="18"/>
        <v>2474</v>
      </c>
      <c r="E65" s="70">
        <f t="shared" si="30"/>
        <v>618.5</v>
      </c>
      <c r="F65" s="108">
        <v>0.1</v>
      </c>
      <c r="G65" s="109">
        <f t="shared" si="19"/>
        <v>275</v>
      </c>
      <c r="H65" s="73">
        <f t="shared" si="20"/>
        <v>275</v>
      </c>
      <c r="I65" s="74">
        <f t="shared" si="28"/>
        <v>2749</v>
      </c>
      <c r="J65" s="73">
        <f t="shared" si="22"/>
        <v>549.79999999999995</v>
      </c>
      <c r="K65" s="75">
        <f t="shared" si="23"/>
        <v>68.700000000000045</v>
      </c>
      <c r="L65" s="76">
        <f t="shared" si="24"/>
        <v>0.11107518189167342</v>
      </c>
      <c r="M65" s="77">
        <f t="shared" si="29"/>
        <v>343.50000000000023</v>
      </c>
      <c r="O65" s="66"/>
    </row>
    <row r="66" spans="1:15" s="65" customFormat="1" ht="12" x14ac:dyDescent="0.2">
      <c r="A66" s="110">
        <v>5</v>
      </c>
      <c r="B66" s="79">
        <v>1</v>
      </c>
      <c r="C66" s="80">
        <f t="shared" si="42"/>
        <v>6</v>
      </c>
      <c r="D66" s="81">
        <f t="shared" si="18"/>
        <v>2474</v>
      </c>
      <c r="E66" s="81">
        <f t="shared" si="30"/>
        <v>494.8</v>
      </c>
      <c r="F66" s="111">
        <v>0.1</v>
      </c>
      <c r="G66" s="112">
        <f t="shared" si="19"/>
        <v>275</v>
      </c>
      <c r="H66" s="84">
        <f t="shared" si="20"/>
        <v>275</v>
      </c>
      <c r="I66" s="85">
        <f t="shared" si="28"/>
        <v>2749</v>
      </c>
      <c r="J66" s="84">
        <f t="shared" si="22"/>
        <v>458.16666666666669</v>
      </c>
      <c r="K66" s="86">
        <f t="shared" si="23"/>
        <v>36.633333333333326</v>
      </c>
      <c r="L66" s="87">
        <f t="shared" si="24"/>
        <v>7.4036647803826461E-2</v>
      </c>
      <c r="M66" s="88">
        <f t="shared" si="29"/>
        <v>219.79999999999995</v>
      </c>
      <c r="O66" s="66"/>
    </row>
    <row r="67" spans="1:15" s="65" customFormat="1" ht="12" x14ac:dyDescent="0.2">
      <c r="A67" s="107">
        <v>2</v>
      </c>
      <c r="B67" s="89">
        <v>2</v>
      </c>
      <c r="C67" s="69">
        <f t="shared" si="42"/>
        <v>4</v>
      </c>
      <c r="D67" s="70">
        <f t="shared" si="18"/>
        <v>2474</v>
      </c>
      <c r="E67" s="70">
        <f>D67/A67</f>
        <v>1237</v>
      </c>
      <c r="F67" s="108">
        <v>0.1</v>
      </c>
      <c r="G67" s="109">
        <f t="shared" ref="G67:G106" si="43">F67*$D$8</f>
        <v>275</v>
      </c>
      <c r="H67" s="73">
        <f t="shared" ref="H67:H106" si="44">G67/B67</f>
        <v>137.5</v>
      </c>
      <c r="I67" s="74">
        <f t="shared" si="28"/>
        <v>2749</v>
      </c>
      <c r="J67" s="73">
        <f t="shared" ref="J67:J106" si="45">I67/C67</f>
        <v>687.25</v>
      </c>
      <c r="K67" s="75">
        <f t="shared" ref="K67:K106" si="46">E67-J67</f>
        <v>549.75</v>
      </c>
      <c r="L67" s="76">
        <f t="shared" ref="L67:L106" si="47">1-(J67/E67)</f>
        <v>0.44442198868229588</v>
      </c>
      <c r="M67" s="77">
        <f t="shared" si="29"/>
        <v>2199</v>
      </c>
      <c r="O67" s="66"/>
    </row>
    <row r="68" spans="1:15" s="65" customFormat="1" ht="12" x14ac:dyDescent="0.2">
      <c r="A68" s="107">
        <v>3</v>
      </c>
      <c r="B68" s="89">
        <v>2</v>
      </c>
      <c r="C68" s="69">
        <f t="shared" si="42"/>
        <v>5</v>
      </c>
      <c r="D68" s="70">
        <f t="shared" si="18"/>
        <v>2474</v>
      </c>
      <c r="E68" s="70">
        <f>D68/A68</f>
        <v>824.66666666666663</v>
      </c>
      <c r="F68" s="108">
        <v>0.1</v>
      </c>
      <c r="G68" s="109">
        <f t="shared" si="43"/>
        <v>275</v>
      </c>
      <c r="H68" s="73">
        <f t="shared" si="44"/>
        <v>137.5</v>
      </c>
      <c r="I68" s="74">
        <f t="shared" si="28"/>
        <v>2749</v>
      </c>
      <c r="J68" s="73">
        <f t="shared" si="45"/>
        <v>549.79999999999995</v>
      </c>
      <c r="K68" s="75">
        <f t="shared" si="46"/>
        <v>274.86666666666667</v>
      </c>
      <c r="L68" s="76">
        <f t="shared" si="47"/>
        <v>0.3333063864187551</v>
      </c>
      <c r="M68" s="77">
        <f t="shared" si="29"/>
        <v>1374.3333333333335</v>
      </c>
      <c r="O68" s="66"/>
    </row>
    <row r="69" spans="1:15" s="65" customFormat="1" ht="12" x14ac:dyDescent="0.2">
      <c r="A69" s="107">
        <v>4</v>
      </c>
      <c r="B69" s="89">
        <v>2</v>
      </c>
      <c r="C69" s="69">
        <f t="shared" si="42"/>
        <v>6</v>
      </c>
      <c r="D69" s="70">
        <f t="shared" si="18"/>
        <v>2474</v>
      </c>
      <c r="E69" s="70">
        <f>D69/A69</f>
        <v>618.5</v>
      </c>
      <c r="F69" s="108">
        <v>0.1</v>
      </c>
      <c r="G69" s="109">
        <f t="shared" si="43"/>
        <v>275</v>
      </c>
      <c r="H69" s="73">
        <f t="shared" si="44"/>
        <v>137.5</v>
      </c>
      <c r="I69" s="74">
        <f t="shared" si="28"/>
        <v>2749</v>
      </c>
      <c r="J69" s="73">
        <f t="shared" si="45"/>
        <v>458.16666666666669</v>
      </c>
      <c r="K69" s="75">
        <f t="shared" si="46"/>
        <v>160.33333333333331</v>
      </c>
      <c r="L69" s="76">
        <f t="shared" si="47"/>
        <v>0.25922931824306117</v>
      </c>
      <c r="M69" s="77">
        <f t="shared" si="29"/>
        <v>961.99999999999989</v>
      </c>
      <c r="O69" s="66"/>
    </row>
    <row r="70" spans="1:15" s="65" customFormat="1" ht="12" x14ac:dyDescent="0.2">
      <c r="A70" s="110">
        <v>5</v>
      </c>
      <c r="B70" s="90">
        <v>2</v>
      </c>
      <c r="C70" s="80">
        <f t="shared" si="42"/>
        <v>7</v>
      </c>
      <c r="D70" s="81">
        <f t="shared" si="18"/>
        <v>2474</v>
      </c>
      <c r="E70" s="81">
        <f t="shared" ref="E70:E72" si="48">D70/A70</f>
        <v>494.8</v>
      </c>
      <c r="F70" s="111">
        <v>0.1</v>
      </c>
      <c r="G70" s="112">
        <f t="shared" si="43"/>
        <v>275</v>
      </c>
      <c r="H70" s="84">
        <f t="shared" si="44"/>
        <v>137.5</v>
      </c>
      <c r="I70" s="85">
        <f t="shared" si="28"/>
        <v>2749</v>
      </c>
      <c r="J70" s="84">
        <f t="shared" si="45"/>
        <v>392.71428571428572</v>
      </c>
      <c r="K70" s="86">
        <f t="shared" si="46"/>
        <v>102.08571428571429</v>
      </c>
      <c r="L70" s="87">
        <f t="shared" si="47"/>
        <v>0.20631712668899416</v>
      </c>
      <c r="M70" s="88">
        <f t="shared" si="29"/>
        <v>714.6</v>
      </c>
      <c r="O70" s="66"/>
    </row>
    <row r="71" spans="1:15" s="65" customFormat="1" ht="12" x14ac:dyDescent="0.2">
      <c r="A71" s="107">
        <v>2</v>
      </c>
      <c r="B71" s="91">
        <v>3</v>
      </c>
      <c r="C71" s="69">
        <f t="shared" si="42"/>
        <v>5</v>
      </c>
      <c r="D71" s="70">
        <f t="shared" si="18"/>
        <v>2474</v>
      </c>
      <c r="E71" s="70">
        <f t="shared" si="48"/>
        <v>1237</v>
      </c>
      <c r="F71" s="108">
        <v>0.1</v>
      </c>
      <c r="G71" s="109">
        <f t="shared" si="43"/>
        <v>275</v>
      </c>
      <c r="H71" s="73">
        <f t="shared" si="44"/>
        <v>91.666666666666671</v>
      </c>
      <c r="I71" s="74">
        <f t="shared" si="28"/>
        <v>2749</v>
      </c>
      <c r="J71" s="73">
        <f t="shared" si="45"/>
        <v>549.79999999999995</v>
      </c>
      <c r="K71" s="75">
        <f t="shared" si="46"/>
        <v>687.2</v>
      </c>
      <c r="L71" s="76">
        <f t="shared" si="47"/>
        <v>0.55553759094583666</v>
      </c>
      <c r="M71" s="77">
        <f t="shared" si="29"/>
        <v>3436</v>
      </c>
      <c r="O71" s="66"/>
    </row>
    <row r="72" spans="1:15" s="65" customFormat="1" ht="12" x14ac:dyDescent="0.2">
      <c r="A72" s="107">
        <v>3</v>
      </c>
      <c r="B72" s="91">
        <v>3</v>
      </c>
      <c r="C72" s="69">
        <f t="shared" si="42"/>
        <v>6</v>
      </c>
      <c r="D72" s="70">
        <f t="shared" si="18"/>
        <v>2474</v>
      </c>
      <c r="E72" s="70">
        <f t="shared" si="48"/>
        <v>824.66666666666663</v>
      </c>
      <c r="F72" s="108">
        <v>0.1</v>
      </c>
      <c r="G72" s="109">
        <f t="shared" si="43"/>
        <v>275</v>
      </c>
      <c r="H72" s="73">
        <f t="shared" si="44"/>
        <v>91.666666666666671</v>
      </c>
      <c r="I72" s="74">
        <f t="shared" si="28"/>
        <v>2749</v>
      </c>
      <c r="J72" s="73">
        <f t="shared" si="45"/>
        <v>458.16666666666669</v>
      </c>
      <c r="K72" s="75">
        <f t="shared" si="46"/>
        <v>366.49999999999994</v>
      </c>
      <c r="L72" s="76">
        <f t="shared" si="47"/>
        <v>0.44442198868229588</v>
      </c>
      <c r="M72" s="77">
        <f t="shared" si="29"/>
        <v>2198.9999999999995</v>
      </c>
      <c r="O72" s="66"/>
    </row>
    <row r="73" spans="1:15" s="65" customFormat="1" ht="12" x14ac:dyDescent="0.2">
      <c r="A73" s="107">
        <v>4</v>
      </c>
      <c r="B73" s="91">
        <v>3</v>
      </c>
      <c r="C73" s="69">
        <f t="shared" si="42"/>
        <v>7</v>
      </c>
      <c r="D73" s="70">
        <f t="shared" si="18"/>
        <v>2474</v>
      </c>
      <c r="E73" s="70">
        <f>D73/A73</f>
        <v>618.5</v>
      </c>
      <c r="F73" s="108">
        <v>0.1</v>
      </c>
      <c r="G73" s="109">
        <f t="shared" si="43"/>
        <v>275</v>
      </c>
      <c r="H73" s="73">
        <f t="shared" si="44"/>
        <v>91.666666666666671</v>
      </c>
      <c r="I73" s="74">
        <f t="shared" si="28"/>
        <v>2749</v>
      </c>
      <c r="J73" s="73">
        <f t="shared" si="45"/>
        <v>392.71428571428572</v>
      </c>
      <c r="K73" s="75">
        <f t="shared" si="46"/>
        <v>225.78571428571428</v>
      </c>
      <c r="L73" s="76">
        <f t="shared" si="47"/>
        <v>0.3650537013511953</v>
      </c>
      <c r="M73" s="77">
        <f t="shared" si="29"/>
        <v>1580.5</v>
      </c>
      <c r="O73" s="66"/>
    </row>
    <row r="74" spans="1:15" s="65" customFormat="1" ht="12" x14ac:dyDescent="0.2">
      <c r="A74" s="110">
        <v>5</v>
      </c>
      <c r="B74" s="92">
        <v>3</v>
      </c>
      <c r="C74" s="80">
        <f t="shared" si="42"/>
        <v>8</v>
      </c>
      <c r="D74" s="81">
        <f t="shared" si="18"/>
        <v>2474</v>
      </c>
      <c r="E74" s="81">
        <f>D74/A74</f>
        <v>494.8</v>
      </c>
      <c r="F74" s="111">
        <v>0.1</v>
      </c>
      <c r="G74" s="112">
        <f t="shared" si="43"/>
        <v>275</v>
      </c>
      <c r="H74" s="84">
        <f t="shared" si="44"/>
        <v>91.666666666666671</v>
      </c>
      <c r="I74" s="85">
        <f t="shared" si="28"/>
        <v>2749</v>
      </c>
      <c r="J74" s="84">
        <f t="shared" si="45"/>
        <v>343.625</v>
      </c>
      <c r="K74" s="86">
        <f t="shared" si="46"/>
        <v>151.17500000000001</v>
      </c>
      <c r="L74" s="87">
        <f t="shared" si="47"/>
        <v>0.30552748585286982</v>
      </c>
      <c r="M74" s="88">
        <f t="shared" si="29"/>
        <v>1209.4000000000001</v>
      </c>
      <c r="O74" s="66"/>
    </row>
    <row r="75" spans="1:15" s="65" customFormat="1" ht="12" x14ac:dyDescent="0.2">
      <c r="A75" s="107">
        <v>2</v>
      </c>
      <c r="B75" s="93">
        <v>4</v>
      </c>
      <c r="C75" s="69">
        <f t="shared" si="42"/>
        <v>6</v>
      </c>
      <c r="D75" s="70">
        <f t="shared" si="18"/>
        <v>2474</v>
      </c>
      <c r="E75" s="70">
        <f>D75/A75</f>
        <v>1237</v>
      </c>
      <c r="F75" s="108">
        <v>0.1</v>
      </c>
      <c r="G75" s="109">
        <f t="shared" si="43"/>
        <v>275</v>
      </c>
      <c r="H75" s="73">
        <f t="shared" si="44"/>
        <v>68.75</v>
      </c>
      <c r="I75" s="74">
        <f t="shared" si="28"/>
        <v>2749</v>
      </c>
      <c r="J75" s="73">
        <f t="shared" si="45"/>
        <v>458.16666666666669</v>
      </c>
      <c r="K75" s="75">
        <f t="shared" si="46"/>
        <v>778.83333333333326</v>
      </c>
      <c r="L75" s="76">
        <f t="shared" si="47"/>
        <v>0.62961465912153058</v>
      </c>
      <c r="M75" s="77">
        <f t="shared" si="29"/>
        <v>4673</v>
      </c>
      <c r="O75" s="66"/>
    </row>
    <row r="76" spans="1:15" s="65" customFormat="1" ht="12" x14ac:dyDescent="0.2">
      <c r="A76" s="107">
        <v>3</v>
      </c>
      <c r="B76" s="93">
        <v>4</v>
      </c>
      <c r="C76" s="69">
        <f t="shared" si="42"/>
        <v>7</v>
      </c>
      <c r="D76" s="70">
        <f t="shared" si="18"/>
        <v>2474</v>
      </c>
      <c r="E76" s="70">
        <f t="shared" ref="E76:E78" si="49">D76/A76</f>
        <v>824.66666666666663</v>
      </c>
      <c r="F76" s="108">
        <v>0.1</v>
      </c>
      <c r="G76" s="109">
        <f t="shared" si="43"/>
        <v>275</v>
      </c>
      <c r="H76" s="73">
        <f t="shared" si="44"/>
        <v>68.75</v>
      </c>
      <c r="I76" s="74">
        <f t="shared" si="28"/>
        <v>2749</v>
      </c>
      <c r="J76" s="73">
        <f t="shared" si="45"/>
        <v>392.71428571428572</v>
      </c>
      <c r="K76" s="75">
        <f t="shared" si="46"/>
        <v>431.95238095238091</v>
      </c>
      <c r="L76" s="76">
        <f t="shared" si="47"/>
        <v>0.52379027601339645</v>
      </c>
      <c r="M76" s="77">
        <f t="shared" si="29"/>
        <v>3023.6666666666665</v>
      </c>
      <c r="O76" s="66"/>
    </row>
    <row r="77" spans="1:15" s="65" customFormat="1" ht="12" x14ac:dyDescent="0.2">
      <c r="A77" s="107">
        <v>4</v>
      </c>
      <c r="B77" s="93">
        <v>4</v>
      </c>
      <c r="C77" s="69">
        <f t="shared" si="42"/>
        <v>8</v>
      </c>
      <c r="D77" s="70">
        <f t="shared" si="18"/>
        <v>2474</v>
      </c>
      <c r="E77" s="70">
        <f t="shared" si="49"/>
        <v>618.5</v>
      </c>
      <c r="F77" s="108">
        <v>0.1</v>
      </c>
      <c r="G77" s="109">
        <f t="shared" si="43"/>
        <v>275</v>
      </c>
      <c r="H77" s="73">
        <f t="shared" si="44"/>
        <v>68.75</v>
      </c>
      <c r="I77" s="74">
        <f t="shared" si="28"/>
        <v>2749</v>
      </c>
      <c r="J77" s="73">
        <f t="shared" si="45"/>
        <v>343.625</v>
      </c>
      <c r="K77" s="75">
        <f t="shared" si="46"/>
        <v>274.875</v>
      </c>
      <c r="L77" s="76">
        <f t="shared" si="47"/>
        <v>0.44442198868229588</v>
      </c>
      <c r="M77" s="77">
        <f t="shared" si="29"/>
        <v>2199</v>
      </c>
      <c r="O77" s="66"/>
    </row>
    <row r="78" spans="1:15" s="65" customFormat="1" ht="12" x14ac:dyDescent="0.2">
      <c r="A78" s="110">
        <v>5</v>
      </c>
      <c r="B78" s="94">
        <v>4</v>
      </c>
      <c r="C78" s="80">
        <f t="shared" si="42"/>
        <v>9</v>
      </c>
      <c r="D78" s="81">
        <f t="shared" si="18"/>
        <v>2474</v>
      </c>
      <c r="E78" s="81">
        <f t="shared" si="49"/>
        <v>494.8</v>
      </c>
      <c r="F78" s="111">
        <v>0.1</v>
      </c>
      <c r="G78" s="112">
        <f t="shared" si="43"/>
        <v>275</v>
      </c>
      <c r="H78" s="84">
        <f t="shared" si="44"/>
        <v>68.75</v>
      </c>
      <c r="I78" s="85">
        <f t="shared" ref="I78:I117" si="50">D78+G78</f>
        <v>2749</v>
      </c>
      <c r="J78" s="84">
        <f t="shared" si="45"/>
        <v>305.44444444444446</v>
      </c>
      <c r="K78" s="86">
        <f t="shared" si="46"/>
        <v>189.35555555555555</v>
      </c>
      <c r="L78" s="87">
        <f t="shared" si="47"/>
        <v>0.38269109853588434</v>
      </c>
      <c r="M78" s="88">
        <f t="shared" ref="M78:M117" si="51">K78*C78</f>
        <v>1704.2</v>
      </c>
      <c r="O78" s="66"/>
    </row>
    <row r="79" spans="1:15" s="65" customFormat="1" ht="12" x14ac:dyDescent="0.2">
      <c r="A79" s="107">
        <v>2</v>
      </c>
      <c r="B79" s="95">
        <v>5</v>
      </c>
      <c r="C79" s="69">
        <f t="shared" si="42"/>
        <v>7</v>
      </c>
      <c r="D79" s="70">
        <f t="shared" si="18"/>
        <v>2474</v>
      </c>
      <c r="E79" s="70">
        <f>D79/A79</f>
        <v>1237</v>
      </c>
      <c r="F79" s="108">
        <v>0.1</v>
      </c>
      <c r="G79" s="109">
        <f t="shared" si="43"/>
        <v>275</v>
      </c>
      <c r="H79" s="73">
        <f t="shared" si="44"/>
        <v>55</v>
      </c>
      <c r="I79" s="74">
        <f t="shared" si="50"/>
        <v>2749</v>
      </c>
      <c r="J79" s="73">
        <f t="shared" si="45"/>
        <v>392.71428571428572</v>
      </c>
      <c r="K79" s="75">
        <f t="shared" si="46"/>
        <v>844.28571428571422</v>
      </c>
      <c r="L79" s="76">
        <f t="shared" si="47"/>
        <v>0.68252685067559771</v>
      </c>
      <c r="M79" s="77">
        <f t="shared" si="51"/>
        <v>5910</v>
      </c>
      <c r="O79" s="66"/>
    </row>
    <row r="80" spans="1:15" s="65" customFormat="1" ht="12" x14ac:dyDescent="0.2">
      <c r="A80" s="107">
        <v>3</v>
      </c>
      <c r="B80" s="95">
        <v>5</v>
      </c>
      <c r="C80" s="69">
        <f t="shared" si="42"/>
        <v>8</v>
      </c>
      <c r="D80" s="70">
        <f t="shared" si="18"/>
        <v>2474</v>
      </c>
      <c r="E80" s="70">
        <f>D80/A80</f>
        <v>824.66666666666663</v>
      </c>
      <c r="F80" s="108">
        <v>0.1</v>
      </c>
      <c r="G80" s="109">
        <f t="shared" si="43"/>
        <v>275</v>
      </c>
      <c r="H80" s="73">
        <f t="shared" si="44"/>
        <v>55</v>
      </c>
      <c r="I80" s="74">
        <f t="shared" si="50"/>
        <v>2749</v>
      </c>
      <c r="J80" s="73">
        <f t="shared" si="45"/>
        <v>343.625</v>
      </c>
      <c r="K80" s="75">
        <f t="shared" si="46"/>
        <v>481.04166666666663</v>
      </c>
      <c r="L80" s="76">
        <f t="shared" si="47"/>
        <v>0.58331649151172194</v>
      </c>
      <c r="M80" s="77">
        <f t="shared" si="51"/>
        <v>3848.333333333333</v>
      </c>
      <c r="O80" s="66"/>
    </row>
    <row r="81" spans="1:15" s="65" customFormat="1" ht="12" x14ac:dyDescent="0.2">
      <c r="A81" s="107">
        <v>4</v>
      </c>
      <c r="B81" s="95">
        <v>5</v>
      </c>
      <c r="C81" s="69">
        <f t="shared" si="42"/>
        <v>9</v>
      </c>
      <c r="D81" s="70">
        <f t="shared" si="18"/>
        <v>2474</v>
      </c>
      <c r="E81" s="70">
        <f>D81/A81</f>
        <v>618.5</v>
      </c>
      <c r="F81" s="108">
        <v>0.1</v>
      </c>
      <c r="G81" s="109">
        <f t="shared" si="43"/>
        <v>275</v>
      </c>
      <c r="H81" s="73">
        <f t="shared" si="44"/>
        <v>55</v>
      </c>
      <c r="I81" s="74">
        <f t="shared" si="50"/>
        <v>2749</v>
      </c>
      <c r="J81" s="73">
        <f t="shared" si="45"/>
        <v>305.44444444444446</v>
      </c>
      <c r="K81" s="75">
        <f t="shared" si="46"/>
        <v>313.05555555555554</v>
      </c>
      <c r="L81" s="76">
        <f t="shared" si="47"/>
        <v>0.50615287882870741</v>
      </c>
      <c r="M81" s="77">
        <f t="shared" si="51"/>
        <v>2817.5</v>
      </c>
      <c r="O81" s="66"/>
    </row>
    <row r="82" spans="1:15" s="65" customFormat="1" ht="12.75" thickBot="1" x14ac:dyDescent="0.25">
      <c r="A82" s="113">
        <v>5</v>
      </c>
      <c r="B82" s="114">
        <v>5</v>
      </c>
      <c r="C82" s="115">
        <f t="shared" si="42"/>
        <v>10</v>
      </c>
      <c r="D82" s="116">
        <f t="shared" si="18"/>
        <v>2474</v>
      </c>
      <c r="E82" s="116">
        <f t="shared" ref="E82:E106" si="52">D82/A82</f>
        <v>494.8</v>
      </c>
      <c r="F82" s="117">
        <v>0.1</v>
      </c>
      <c r="G82" s="118">
        <f t="shared" si="43"/>
        <v>275</v>
      </c>
      <c r="H82" s="119">
        <f t="shared" si="44"/>
        <v>55</v>
      </c>
      <c r="I82" s="120">
        <f t="shared" si="50"/>
        <v>2749</v>
      </c>
      <c r="J82" s="119">
        <f t="shared" si="45"/>
        <v>274.89999999999998</v>
      </c>
      <c r="K82" s="121">
        <f t="shared" si="46"/>
        <v>219.90000000000003</v>
      </c>
      <c r="L82" s="122">
        <f t="shared" si="47"/>
        <v>0.44442198868229599</v>
      </c>
      <c r="M82" s="123">
        <f t="shared" si="51"/>
        <v>2199.0000000000005</v>
      </c>
      <c r="O82" s="66"/>
    </row>
    <row r="83" spans="1:15" s="65" customFormat="1" ht="12" x14ac:dyDescent="0.2">
      <c r="A83" s="96">
        <v>2</v>
      </c>
      <c r="B83" s="97">
        <v>1</v>
      </c>
      <c r="C83" s="98">
        <f t="shared" ref="C83:C102" si="53">A83+B83</f>
        <v>3</v>
      </c>
      <c r="D83" s="99">
        <f t="shared" si="18"/>
        <v>2474</v>
      </c>
      <c r="E83" s="99">
        <f t="shared" si="52"/>
        <v>1237</v>
      </c>
      <c r="F83" s="100">
        <v>0.15</v>
      </c>
      <c r="G83" s="101">
        <f t="shared" si="43"/>
        <v>412.5</v>
      </c>
      <c r="H83" s="102">
        <f t="shared" si="44"/>
        <v>412.5</v>
      </c>
      <c r="I83" s="103">
        <f t="shared" si="50"/>
        <v>2886.5</v>
      </c>
      <c r="J83" s="102">
        <f t="shared" si="45"/>
        <v>962.16666666666663</v>
      </c>
      <c r="K83" s="104">
        <f t="shared" si="46"/>
        <v>274.83333333333337</v>
      </c>
      <c r="L83" s="105">
        <f t="shared" si="47"/>
        <v>0.22217731069792512</v>
      </c>
      <c r="M83" s="106">
        <f t="shared" si="51"/>
        <v>824.50000000000011</v>
      </c>
      <c r="O83" s="66"/>
    </row>
    <row r="84" spans="1:15" s="65" customFormat="1" ht="12" x14ac:dyDescent="0.2">
      <c r="A84" s="107">
        <v>3</v>
      </c>
      <c r="B84" s="68">
        <v>1</v>
      </c>
      <c r="C84" s="69">
        <f t="shared" si="53"/>
        <v>4</v>
      </c>
      <c r="D84" s="70">
        <f t="shared" si="18"/>
        <v>2474</v>
      </c>
      <c r="E84" s="70">
        <f t="shared" si="52"/>
        <v>824.66666666666663</v>
      </c>
      <c r="F84" s="108">
        <v>0.15</v>
      </c>
      <c r="G84" s="109">
        <f t="shared" si="43"/>
        <v>412.5</v>
      </c>
      <c r="H84" s="73">
        <f t="shared" si="44"/>
        <v>412.5</v>
      </c>
      <c r="I84" s="74">
        <f t="shared" si="50"/>
        <v>2886.5</v>
      </c>
      <c r="J84" s="73">
        <f t="shared" si="45"/>
        <v>721.625</v>
      </c>
      <c r="K84" s="75">
        <f t="shared" si="46"/>
        <v>103.04166666666663</v>
      </c>
      <c r="L84" s="76">
        <f t="shared" si="47"/>
        <v>0.12494947453516569</v>
      </c>
      <c r="M84" s="77">
        <f t="shared" si="51"/>
        <v>412.16666666666652</v>
      </c>
      <c r="O84" s="66"/>
    </row>
    <row r="85" spans="1:15" s="65" customFormat="1" ht="12" x14ac:dyDescent="0.2">
      <c r="A85" s="107">
        <v>4</v>
      </c>
      <c r="B85" s="68">
        <v>1</v>
      </c>
      <c r="C85" s="69">
        <f t="shared" si="53"/>
        <v>5</v>
      </c>
      <c r="D85" s="70">
        <f t="shared" si="18"/>
        <v>2474</v>
      </c>
      <c r="E85" s="70">
        <f t="shared" si="52"/>
        <v>618.5</v>
      </c>
      <c r="F85" s="108">
        <v>0.15</v>
      </c>
      <c r="G85" s="109">
        <f t="shared" si="43"/>
        <v>412.5</v>
      </c>
      <c r="H85" s="73">
        <f t="shared" si="44"/>
        <v>412.5</v>
      </c>
      <c r="I85" s="74">
        <f t="shared" si="50"/>
        <v>2886.5</v>
      </c>
      <c r="J85" s="73">
        <f t="shared" si="45"/>
        <v>577.29999999999995</v>
      </c>
      <c r="K85" s="75">
        <f t="shared" si="46"/>
        <v>41.200000000000045</v>
      </c>
      <c r="L85" s="76">
        <f t="shared" si="47"/>
        <v>6.6612772837510215E-2</v>
      </c>
      <c r="M85" s="77">
        <f t="shared" si="51"/>
        <v>206.00000000000023</v>
      </c>
      <c r="O85" s="66"/>
    </row>
    <row r="86" spans="1:15" s="65" customFormat="1" ht="12" x14ac:dyDescent="0.2">
      <c r="A86" s="110">
        <v>5</v>
      </c>
      <c r="B86" s="79">
        <v>1</v>
      </c>
      <c r="C86" s="80">
        <f t="shared" si="53"/>
        <v>6</v>
      </c>
      <c r="D86" s="81">
        <f t="shared" si="18"/>
        <v>2474</v>
      </c>
      <c r="E86" s="81">
        <f t="shared" si="52"/>
        <v>494.8</v>
      </c>
      <c r="F86" s="111">
        <v>0.15</v>
      </c>
      <c r="G86" s="112">
        <f t="shared" si="43"/>
        <v>412.5</v>
      </c>
      <c r="H86" s="84">
        <f t="shared" si="44"/>
        <v>412.5</v>
      </c>
      <c r="I86" s="85">
        <f t="shared" si="50"/>
        <v>2886.5</v>
      </c>
      <c r="J86" s="84">
        <f t="shared" si="45"/>
        <v>481.08333333333331</v>
      </c>
      <c r="K86" s="86">
        <f t="shared" si="46"/>
        <v>13.716666666666697</v>
      </c>
      <c r="L86" s="87">
        <f t="shared" si="47"/>
        <v>2.7721638372406376E-2</v>
      </c>
      <c r="M86" s="88">
        <f t="shared" si="51"/>
        <v>82.300000000000182</v>
      </c>
      <c r="O86" s="66"/>
    </row>
    <row r="87" spans="1:15" s="65" customFormat="1" ht="12" x14ac:dyDescent="0.2">
      <c r="A87" s="107">
        <v>2</v>
      </c>
      <c r="B87" s="89">
        <v>2</v>
      </c>
      <c r="C87" s="69">
        <f t="shared" si="53"/>
        <v>4</v>
      </c>
      <c r="D87" s="70">
        <f t="shared" si="18"/>
        <v>2474</v>
      </c>
      <c r="E87" s="70">
        <f>D87/A87</f>
        <v>1237</v>
      </c>
      <c r="F87" s="108">
        <v>0.15</v>
      </c>
      <c r="G87" s="109">
        <f t="shared" ref="G87:G102" si="54">F87*$D$8</f>
        <v>412.5</v>
      </c>
      <c r="H87" s="73">
        <f t="shared" ref="H87:H102" si="55">G87/B87</f>
        <v>206.25</v>
      </c>
      <c r="I87" s="74">
        <f t="shared" si="50"/>
        <v>2886.5</v>
      </c>
      <c r="J87" s="73">
        <f t="shared" ref="J87:J102" si="56">I87/C87</f>
        <v>721.625</v>
      </c>
      <c r="K87" s="75">
        <f t="shared" ref="K87:K102" si="57">E87-J87</f>
        <v>515.375</v>
      </c>
      <c r="L87" s="76">
        <f t="shared" ref="L87:L102" si="58">1-(J87/E87)</f>
        <v>0.41663298302344387</v>
      </c>
      <c r="M87" s="77">
        <f t="shared" si="51"/>
        <v>2061.5</v>
      </c>
      <c r="O87" s="66"/>
    </row>
    <row r="88" spans="1:15" s="65" customFormat="1" ht="12" x14ac:dyDescent="0.2">
      <c r="A88" s="107">
        <v>3</v>
      </c>
      <c r="B88" s="89">
        <v>2</v>
      </c>
      <c r="C88" s="69">
        <f t="shared" si="53"/>
        <v>5</v>
      </c>
      <c r="D88" s="70">
        <f t="shared" si="18"/>
        <v>2474</v>
      </c>
      <c r="E88" s="70">
        <f>D88/A88</f>
        <v>824.66666666666663</v>
      </c>
      <c r="F88" s="108">
        <v>0.15</v>
      </c>
      <c r="G88" s="109">
        <f t="shared" si="54"/>
        <v>412.5</v>
      </c>
      <c r="H88" s="73">
        <f t="shared" si="55"/>
        <v>206.25</v>
      </c>
      <c r="I88" s="74">
        <f t="shared" si="50"/>
        <v>2886.5</v>
      </c>
      <c r="J88" s="73">
        <f t="shared" si="56"/>
        <v>577.29999999999995</v>
      </c>
      <c r="K88" s="75">
        <f t="shared" si="57"/>
        <v>247.36666666666667</v>
      </c>
      <c r="L88" s="76">
        <f t="shared" si="58"/>
        <v>0.29995957962813258</v>
      </c>
      <c r="M88" s="77">
        <f t="shared" si="51"/>
        <v>1236.8333333333335</v>
      </c>
      <c r="O88" s="66"/>
    </row>
    <row r="89" spans="1:15" s="65" customFormat="1" ht="12" x14ac:dyDescent="0.2">
      <c r="A89" s="107">
        <v>4</v>
      </c>
      <c r="B89" s="89">
        <v>2</v>
      </c>
      <c r="C89" s="69">
        <f t="shared" si="53"/>
        <v>6</v>
      </c>
      <c r="D89" s="70">
        <f t="shared" si="18"/>
        <v>2474</v>
      </c>
      <c r="E89" s="70">
        <f>D89/A89</f>
        <v>618.5</v>
      </c>
      <c r="F89" s="108">
        <v>0.15</v>
      </c>
      <c r="G89" s="109">
        <f t="shared" si="54"/>
        <v>412.5</v>
      </c>
      <c r="H89" s="73">
        <f t="shared" si="55"/>
        <v>206.25</v>
      </c>
      <c r="I89" s="74">
        <f t="shared" si="50"/>
        <v>2886.5</v>
      </c>
      <c r="J89" s="73">
        <f t="shared" si="56"/>
        <v>481.08333333333331</v>
      </c>
      <c r="K89" s="75">
        <f t="shared" si="57"/>
        <v>137.41666666666669</v>
      </c>
      <c r="L89" s="76">
        <f t="shared" si="58"/>
        <v>0.22217731069792512</v>
      </c>
      <c r="M89" s="77">
        <f t="shared" si="51"/>
        <v>824.50000000000011</v>
      </c>
      <c r="O89" s="66"/>
    </row>
    <row r="90" spans="1:15" s="65" customFormat="1" ht="12" x14ac:dyDescent="0.2">
      <c r="A90" s="110">
        <v>5</v>
      </c>
      <c r="B90" s="90">
        <v>2</v>
      </c>
      <c r="C90" s="80">
        <f t="shared" si="53"/>
        <v>7</v>
      </c>
      <c r="D90" s="81">
        <f t="shared" si="18"/>
        <v>2474</v>
      </c>
      <c r="E90" s="81">
        <f t="shared" ref="E90:E92" si="59">D90/A90</f>
        <v>494.8</v>
      </c>
      <c r="F90" s="111">
        <v>0.15</v>
      </c>
      <c r="G90" s="112">
        <f t="shared" si="54"/>
        <v>412.5</v>
      </c>
      <c r="H90" s="84">
        <f t="shared" si="55"/>
        <v>206.25</v>
      </c>
      <c r="I90" s="85">
        <f t="shared" si="50"/>
        <v>2886.5</v>
      </c>
      <c r="J90" s="84">
        <f t="shared" si="56"/>
        <v>412.35714285714283</v>
      </c>
      <c r="K90" s="86">
        <f t="shared" si="57"/>
        <v>82.442857142857179</v>
      </c>
      <c r="L90" s="87">
        <f t="shared" si="58"/>
        <v>0.16661854717634839</v>
      </c>
      <c r="M90" s="88">
        <f t="shared" si="51"/>
        <v>577.10000000000025</v>
      </c>
      <c r="O90" s="66"/>
    </row>
    <row r="91" spans="1:15" s="65" customFormat="1" ht="12" x14ac:dyDescent="0.2">
      <c r="A91" s="107">
        <v>2</v>
      </c>
      <c r="B91" s="91">
        <v>3</v>
      </c>
      <c r="C91" s="69">
        <f t="shared" si="53"/>
        <v>5</v>
      </c>
      <c r="D91" s="70">
        <f t="shared" si="18"/>
        <v>2474</v>
      </c>
      <c r="E91" s="70">
        <f t="shared" si="59"/>
        <v>1237</v>
      </c>
      <c r="F91" s="108">
        <v>0.15</v>
      </c>
      <c r="G91" s="109">
        <f t="shared" si="54"/>
        <v>412.5</v>
      </c>
      <c r="H91" s="73">
        <f t="shared" si="55"/>
        <v>137.5</v>
      </c>
      <c r="I91" s="74">
        <f t="shared" si="50"/>
        <v>2886.5</v>
      </c>
      <c r="J91" s="73">
        <f t="shared" si="56"/>
        <v>577.29999999999995</v>
      </c>
      <c r="K91" s="75">
        <f t="shared" si="57"/>
        <v>659.7</v>
      </c>
      <c r="L91" s="76">
        <f t="shared" si="58"/>
        <v>0.53330638641875505</v>
      </c>
      <c r="M91" s="77">
        <f t="shared" si="51"/>
        <v>3298.5</v>
      </c>
      <c r="O91" s="66"/>
    </row>
    <row r="92" spans="1:15" s="65" customFormat="1" ht="12" x14ac:dyDescent="0.2">
      <c r="A92" s="107">
        <v>3</v>
      </c>
      <c r="B92" s="91">
        <v>3</v>
      </c>
      <c r="C92" s="69">
        <f t="shared" si="53"/>
        <v>6</v>
      </c>
      <c r="D92" s="70">
        <f t="shared" si="18"/>
        <v>2474</v>
      </c>
      <c r="E92" s="70">
        <f t="shared" si="59"/>
        <v>824.66666666666663</v>
      </c>
      <c r="F92" s="108">
        <v>0.15</v>
      </c>
      <c r="G92" s="109">
        <f t="shared" si="54"/>
        <v>412.5</v>
      </c>
      <c r="H92" s="73">
        <f t="shared" si="55"/>
        <v>137.5</v>
      </c>
      <c r="I92" s="74">
        <f t="shared" si="50"/>
        <v>2886.5</v>
      </c>
      <c r="J92" s="73">
        <f t="shared" si="56"/>
        <v>481.08333333333331</v>
      </c>
      <c r="K92" s="75">
        <f t="shared" si="57"/>
        <v>343.58333333333331</v>
      </c>
      <c r="L92" s="76">
        <f t="shared" si="58"/>
        <v>0.41663298302344376</v>
      </c>
      <c r="M92" s="77">
        <f t="shared" si="51"/>
        <v>2061.5</v>
      </c>
      <c r="O92" s="66"/>
    </row>
    <row r="93" spans="1:15" s="65" customFormat="1" ht="12" x14ac:dyDescent="0.2">
      <c r="A93" s="107">
        <v>4</v>
      </c>
      <c r="B93" s="91">
        <v>3</v>
      </c>
      <c r="C93" s="69">
        <f t="shared" si="53"/>
        <v>7</v>
      </c>
      <c r="D93" s="70">
        <f t="shared" si="18"/>
        <v>2474</v>
      </c>
      <c r="E93" s="70">
        <f>D93/A93</f>
        <v>618.5</v>
      </c>
      <c r="F93" s="108">
        <v>0.15</v>
      </c>
      <c r="G93" s="109">
        <f t="shared" si="54"/>
        <v>412.5</v>
      </c>
      <c r="H93" s="73">
        <f t="shared" si="55"/>
        <v>137.5</v>
      </c>
      <c r="I93" s="74">
        <f t="shared" si="50"/>
        <v>2886.5</v>
      </c>
      <c r="J93" s="73">
        <f t="shared" si="56"/>
        <v>412.35714285714283</v>
      </c>
      <c r="K93" s="75">
        <f t="shared" si="57"/>
        <v>206.14285714285717</v>
      </c>
      <c r="L93" s="76">
        <f t="shared" si="58"/>
        <v>0.33329483774107871</v>
      </c>
      <c r="M93" s="77">
        <f t="shared" si="51"/>
        <v>1443.0000000000002</v>
      </c>
      <c r="O93" s="66"/>
    </row>
    <row r="94" spans="1:15" s="65" customFormat="1" ht="12" x14ac:dyDescent="0.2">
      <c r="A94" s="110">
        <v>5</v>
      </c>
      <c r="B94" s="92">
        <v>3</v>
      </c>
      <c r="C94" s="80">
        <f t="shared" si="53"/>
        <v>8</v>
      </c>
      <c r="D94" s="81">
        <f t="shared" si="18"/>
        <v>2474</v>
      </c>
      <c r="E94" s="81">
        <f>D94/A94</f>
        <v>494.8</v>
      </c>
      <c r="F94" s="111">
        <v>0.15</v>
      </c>
      <c r="G94" s="112">
        <f t="shared" si="54"/>
        <v>412.5</v>
      </c>
      <c r="H94" s="84">
        <f t="shared" si="55"/>
        <v>137.5</v>
      </c>
      <c r="I94" s="85">
        <f t="shared" si="50"/>
        <v>2886.5</v>
      </c>
      <c r="J94" s="84">
        <f t="shared" si="56"/>
        <v>360.8125</v>
      </c>
      <c r="K94" s="86">
        <f t="shared" si="57"/>
        <v>133.98750000000001</v>
      </c>
      <c r="L94" s="87">
        <f t="shared" si="58"/>
        <v>0.27079122877930484</v>
      </c>
      <c r="M94" s="88">
        <f t="shared" si="51"/>
        <v>1071.9000000000001</v>
      </c>
      <c r="O94" s="66"/>
    </row>
    <row r="95" spans="1:15" s="65" customFormat="1" ht="12" x14ac:dyDescent="0.2">
      <c r="A95" s="107">
        <v>2</v>
      </c>
      <c r="B95" s="93">
        <v>4</v>
      </c>
      <c r="C95" s="69">
        <f t="shared" si="53"/>
        <v>6</v>
      </c>
      <c r="D95" s="70">
        <f t="shared" si="18"/>
        <v>2474</v>
      </c>
      <c r="E95" s="70">
        <f>D95/A95</f>
        <v>1237</v>
      </c>
      <c r="F95" s="108">
        <v>0.15</v>
      </c>
      <c r="G95" s="109">
        <f t="shared" si="54"/>
        <v>412.5</v>
      </c>
      <c r="H95" s="73">
        <f t="shared" si="55"/>
        <v>103.125</v>
      </c>
      <c r="I95" s="74">
        <f t="shared" si="50"/>
        <v>2886.5</v>
      </c>
      <c r="J95" s="73">
        <f t="shared" si="56"/>
        <v>481.08333333333331</v>
      </c>
      <c r="K95" s="75">
        <f t="shared" si="57"/>
        <v>755.91666666666674</v>
      </c>
      <c r="L95" s="76">
        <f t="shared" si="58"/>
        <v>0.61108865534896251</v>
      </c>
      <c r="M95" s="77">
        <f t="shared" si="51"/>
        <v>4535.5</v>
      </c>
      <c r="O95" s="66"/>
    </row>
    <row r="96" spans="1:15" s="65" customFormat="1" ht="12" x14ac:dyDescent="0.2">
      <c r="A96" s="107">
        <v>3</v>
      </c>
      <c r="B96" s="93">
        <v>4</v>
      </c>
      <c r="C96" s="69">
        <f t="shared" si="53"/>
        <v>7</v>
      </c>
      <c r="D96" s="70">
        <f t="shared" si="18"/>
        <v>2474</v>
      </c>
      <c r="E96" s="70">
        <f t="shared" ref="E96:E98" si="60">D96/A96</f>
        <v>824.66666666666663</v>
      </c>
      <c r="F96" s="108">
        <v>0.15</v>
      </c>
      <c r="G96" s="109">
        <f t="shared" si="54"/>
        <v>412.5</v>
      </c>
      <c r="H96" s="73">
        <f t="shared" si="55"/>
        <v>103.125</v>
      </c>
      <c r="I96" s="74">
        <f t="shared" si="50"/>
        <v>2886.5</v>
      </c>
      <c r="J96" s="73">
        <f t="shared" si="56"/>
        <v>412.35714285714283</v>
      </c>
      <c r="K96" s="75">
        <f t="shared" si="57"/>
        <v>412.3095238095238</v>
      </c>
      <c r="L96" s="76">
        <f t="shared" si="58"/>
        <v>0.49997112830580903</v>
      </c>
      <c r="M96" s="77">
        <f t="shared" si="51"/>
        <v>2886.1666666666665</v>
      </c>
      <c r="O96" s="66"/>
    </row>
    <row r="97" spans="1:15" s="65" customFormat="1" ht="12" x14ac:dyDescent="0.2">
      <c r="A97" s="107">
        <v>4</v>
      </c>
      <c r="B97" s="93">
        <v>4</v>
      </c>
      <c r="C97" s="69">
        <f t="shared" si="53"/>
        <v>8</v>
      </c>
      <c r="D97" s="70">
        <f t="shared" si="18"/>
        <v>2474</v>
      </c>
      <c r="E97" s="70">
        <f t="shared" si="60"/>
        <v>618.5</v>
      </c>
      <c r="F97" s="108">
        <v>0.15</v>
      </c>
      <c r="G97" s="109">
        <f t="shared" si="54"/>
        <v>412.5</v>
      </c>
      <c r="H97" s="73">
        <f t="shared" si="55"/>
        <v>103.125</v>
      </c>
      <c r="I97" s="74">
        <f t="shared" si="50"/>
        <v>2886.5</v>
      </c>
      <c r="J97" s="73">
        <f t="shared" si="56"/>
        <v>360.8125</v>
      </c>
      <c r="K97" s="75">
        <f t="shared" si="57"/>
        <v>257.6875</v>
      </c>
      <c r="L97" s="76">
        <f t="shared" si="58"/>
        <v>0.41663298302344387</v>
      </c>
      <c r="M97" s="77">
        <f t="shared" si="51"/>
        <v>2061.5</v>
      </c>
      <c r="O97" s="66"/>
    </row>
    <row r="98" spans="1:15" s="65" customFormat="1" ht="12" x14ac:dyDescent="0.2">
      <c r="A98" s="110">
        <v>5</v>
      </c>
      <c r="B98" s="94">
        <v>4</v>
      </c>
      <c r="C98" s="80">
        <f t="shared" si="53"/>
        <v>9</v>
      </c>
      <c r="D98" s="81">
        <f t="shared" si="18"/>
        <v>2474</v>
      </c>
      <c r="E98" s="81">
        <f t="shared" si="60"/>
        <v>494.8</v>
      </c>
      <c r="F98" s="111">
        <v>0.15</v>
      </c>
      <c r="G98" s="112">
        <f t="shared" si="54"/>
        <v>412.5</v>
      </c>
      <c r="H98" s="84">
        <f t="shared" si="55"/>
        <v>103.125</v>
      </c>
      <c r="I98" s="85">
        <f t="shared" ref="I98:I102" si="61">D98+G98</f>
        <v>2886.5</v>
      </c>
      <c r="J98" s="84">
        <f t="shared" si="56"/>
        <v>320.72222222222223</v>
      </c>
      <c r="K98" s="86">
        <f t="shared" si="57"/>
        <v>174.07777777777778</v>
      </c>
      <c r="L98" s="87">
        <f t="shared" si="58"/>
        <v>0.35181442558160425</v>
      </c>
      <c r="M98" s="88">
        <f t="shared" ref="M98:M102" si="62">K98*C98</f>
        <v>1566.7</v>
      </c>
      <c r="O98" s="66"/>
    </row>
    <row r="99" spans="1:15" s="65" customFormat="1" ht="12" x14ac:dyDescent="0.2">
      <c r="A99" s="107">
        <v>2</v>
      </c>
      <c r="B99" s="95">
        <v>5</v>
      </c>
      <c r="C99" s="69">
        <f t="shared" si="53"/>
        <v>7</v>
      </c>
      <c r="D99" s="70">
        <f t="shared" si="18"/>
        <v>2474</v>
      </c>
      <c r="E99" s="70">
        <f>D99/A99</f>
        <v>1237</v>
      </c>
      <c r="F99" s="108">
        <v>0.15</v>
      </c>
      <c r="G99" s="109">
        <f t="shared" si="54"/>
        <v>412.5</v>
      </c>
      <c r="H99" s="73">
        <f t="shared" si="55"/>
        <v>82.5</v>
      </c>
      <c r="I99" s="74">
        <f t="shared" si="61"/>
        <v>2886.5</v>
      </c>
      <c r="J99" s="73">
        <f t="shared" si="56"/>
        <v>412.35714285714283</v>
      </c>
      <c r="K99" s="75">
        <f t="shared" si="57"/>
        <v>824.64285714285711</v>
      </c>
      <c r="L99" s="76">
        <f t="shared" si="58"/>
        <v>0.66664741887053935</v>
      </c>
      <c r="M99" s="77">
        <f t="shared" si="62"/>
        <v>5772.5</v>
      </c>
      <c r="O99" s="66"/>
    </row>
    <row r="100" spans="1:15" s="65" customFormat="1" ht="12" x14ac:dyDescent="0.2">
      <c r="A100" s="107">
        <v>3</v>
      </c>
      <c r="B100" s="95">
        <v>5</v>
      </c>
      <c r="C100" s="69">
        <f t="shared" si="53"/>
        <v>8</v>
      </c>
      <c r="D100" s="70">
        <f t="shared" si="18"/>
        <v>2474</v>
      </c>
      <c r="E100" s="70">
        <f>D100/A100</f>
        <v>824.66666666666663</v>
      </c>
      <c r="F100" s="108">
        <v>0.15</v>
      </c>
      <c r="G100" s="109">
        <f t="shared" si="54"/>
        <v>412.5</v>
      </c>
      <c r="H100" s="73">
        <f t="shared" si="55"/>
        <v>82.5</v>
      </c>
      <c r="I100" s="74">
        <f t="shared" si="61"/>
        <v>2886.5</v>
      </c>
      <c r="J100" s="73">
        <f t="shared" si="56"/>
        <v>360.8125</v>
      </c>
      <c r="K100" s="75">
        <f t="shared" si="57"/>
        <v>463.85416666666663</v>
      </c>
      <c r="L100" s="76">
        <f t="shared" si="58"/>
        <v>0.5624747372675829</v>
      </c>
      <c r="M100" s="77">
        <f t="shared" si="62"/>
        <v>3710.833333333333</v>
      </c>
      <c r="O100" s="66"/>
    </row>
    <row r="101" spans="1:15" s="65" customFormat="1" ht="12" x14ac:dyDescent="0.2">
      <c r="A101" s="107">
        <v>4</v>
      </c>
      <c r="B101" s="95">
        <v>5</v>
      </c>
      <c r="C101" s="69">
        <f t="shared" si="53"/>
        <v>9</v>
      </c>
      <c r="D101" s="70">
        <f t="shared" si="18"/>
        <v>2474</v>
      </c>
      <c r="E101" s="70">
        <f>D101/A101</f>
        <v>618.5</v>
      </c>
      <c r="F101" s="108">
        <v>0.15</v>
      </c>
      <c r="G101" s="109">
        <f t="shared" si="54"/>
        <v>412.5</v>
      </c>
      <c r="H101" s="73">
        <f t="shared" si="55"/>
        <v>82.5</v>
      </c>
      <c r="I101" s="74">
        <f t="shared" si="61"/>
        <v>2886.5</v>
      </c>
      <c r="J101" s="73">
        <f t="shared" si="56"/>
        <v>320.72222222222223</v>
      </c>
      <c r="K101" s="75">
        <f t="shared" si="57"/>
        <v>297.77777777777777</v>
      </c>
      <c r="L101" s="76">
        <f t="shared" si="58"/>
        <v>0.48145154046528338</v>
      </c>
      <c r="M101" s="77">
        <f t="shared" si="62"/>
        <v>2680</v>
      </c>
      <c r="O101" s="66"/>
    </row>
    <row r="102" spans="1:15" s="65" customFormat="1" ht="12.75" thickBot="1" x14ac:dyDescent="0.25">
      <c r="A102" s="113">
        <v>5</v>
      </c>
      <c r="B102" s="114">
        <v>5</v>
      </c>
      <c r="C102" s="115">
        <f t="shared" si="53"/>
        <v>10</v>
      </c>
      <c r="D102" s="116">
        <f t="shared" si="18"/>
        <v>2474</v>
      </c>
      <c r="E102" s="116">
        <f t="shared" ref="E102" si="63">D102/A102</f>
        <v>494.8</v>
      </c>
      <c r="F102" s="117">
        <v>0.15</v>
      </c>
      <c r="G102" s="118">
        <f t="shared" si="54"/>
        <v>412.5</v>
      </c>
      <c r="H102" s="119">
        <f t="shared" si="55"/>
        <v>82.5</v>
      </c>
      <c r="I102" s="120">
        <f t="shared" si="61"/>
        <v>2886.5</v>
      </c>
      <c r="J102" s="119">
        <f t="shared" si="56"/>
        <v>288.64999999999998</v>
      </c>
      <c r="K102" s="121">
        <f t="shared" si="57"/>
        <v>206.15000000000003</v>
      </c>
      <c r="L102" s="122">
        <f t="shared" si="58"/>
        <v>0.41663298302344387</v>
      </c>
      <c r="M102" s="123">
        <f t="shared" si="62"/>
        <v>2061.5000000000005</v>
      </c>
      <c r="O102" s="66"/>
    </row>
    <row r="103" spans="1:15" s="65" customFormat="1" ht="12" x14ac:dyDescent="0.2">
      <c r="A103" s="96">
        <v>2</v>
      </c>
      <c r="B103" s="97">
        <v>1</v>
      </c>
      <c r="C103" s="98">
        <f t="shared" ref="C103:C122" si="64">A103+B103</f>
        <v>3</v>
      </c>
      <c r="D103" s="99">
        <f t="shared" si="18"/>
        <v>2474</v>
      </c>
      <c r="E103" s="99">
        <f t="shared" si="52"/>
        <v>1237</v>
      </c>
      <c r="F103" s="124">
        <v>0.2</v>
      </c>
      <c r="G103" s="125">
        <f t="shared" si="43"/>
        <v>550</v>
      </c>
      <c r="H103" s="102">
        <f t="shared" si="44"/>
        <v>550</v>
      </c>
      <c r="I103" s="103">
        <f t="shared" si="50"/>
        <v>3024</v>
      </c>
      <c r="J103" s="102">
        <f t="shared" si="45"/>
        <v>1008</v>
      </c>
      <c r="K103" s="104">
        <f t="shared" si="46"/>
        <v>229</v>
      </c>
      <c r="L103" s="105">
        <f t="shared" si="47"/>
        <v>0.18512530315278897</v>
      </c>
      <c r="M103" s="106">
        <f t="shared" si="51"/>
        <v>687</v>
      </c>
      <c r="O103" s="66"/>
    </row>
    <row r="104" spans="1:15" s="65" customFormat="1" ht="12" x14ac:dyDescent="0.2">
      <c r="A104" s="107">
        <v>3</v>
      </c>
      <c r="B104" s="68">
        <v>1</v>
      </c>
      <c r="C104" s="69">
        <f t="shared" si="64"/>
        <v>4</v>
      </c>
      <c r="D104" s="70">
        <f t="shared" si="18"/>
        <v>2474</v>
      </c>
      <c r="E104" s="70">
        <f t="shared" si="52"/>
        <v>824.66666666666663</v>
      </c>
      <c r="F104" s="126">
        <v>0.2</v>
      </c>
      <c r="G104" s="127">
        <f t="shared" si="43"/>
        <v>550</v>
      </c>
      <c r="H104" s="73">
        <f t="shared" si="44"/>
        <v>550</v>
      </c>
      <c r="I104" s="74">
        <f t="shared" si="50"/>
        <v>3024</v>
      </c>
      <c r="J104" s="73">
        <f t="shared" si="45"/>
        <v>756</v>
      </c>
      <c r="K104" s="75">
        <f t="shared" si="46"/>
        <v>68.666666666666629</v>
      </c>
      <c r="L104" s="76">
        <f t="shared" si="47"/>
        <v>8.3265966046887629E-2</v>
      </c>
      <c r="M104" s="77">
        <f t="shared" si="51"/>
        <v>274.66666666666652</v>
      </c>
      <c r="O104" s="66"/>
    </row>
    <row r="105" spans="1:15" s="65" customFormat="1" ht="12" x14ac:dyDescent="0.2">
      <c r="A105" s="107">
        <v>4</v>
      </c>
      <c r="B105" s="68">
        <v>1</v>
      </c>
      <c r="C105" s="69">
        <f t="shared" si="64"/>
        <v>5</v>
      </c>
      <c r="D105" s="70">
        <f t="shared" si="18"/>
        <v>2474</v>
      </c>
      <c r="E105" s="70">
        <f t="shared" si="52"/>
        <v>618.5</v>
      </c>
      <c r="F105" s="126">
        <v>0.2</v>
      </c>
      <c r="G105" s="127">
        <f t="shared" si="43"/>
        <v>550</v>
      </c>
      <c r="H105" s="73">
        <f t="shared" si="44"/>
        <v>550</v>
      </c>
      <c r="I105" s="74">
        <f t="shared" si="50"/>
        <v>3024</v>
      </c>
      <c r="J105" s="73">
        <f t="shared" si="45"/>
        <v>604.79999999999995</v>
      </c>
      <c r="K105" s="75">
        <f t="shared" si="46"/>
        <v>13.700000000000045</v>
      </c>
      <c r="L105" s="76">
        <f t="shared" si="47"/>
        <v>2.2150363783346894E-2</v>
      </c>
      <c r="M105" s="77">
        <f t="shared" si="51"/>
        <v>68.500000000000227</v>
      </c>
      <c r="O105" s="66"/>
    </row>
    <row r="106" spans="1:15" s="65" customFormat="1" ht="12" x14ac:dyDescent="0.2">
      <c r="A106" s="110">
        <v>5</v>
      </c>
      <c r="B106" s="79">
        <v>1</v>
      </c>
      <c r="C106" s="80">
        <f t="shared" si="64"/>
        <v>6</v>
      </c>
      <c r="D106" s="81">
        <f t="shared" si="18"/>
        <v>2474</v>
      </c>
      <c r="E106" s="81">
        <f t="shared" si="52"/>
        <v>494.8</v>
      </c>
      <c r="F106" s="128">
        <v>0.2</v>
      </c>
      <c r="G106" s="129">
        <f t="shared" si="43"/>
        <v>550</v>
      </c>
      <c r="H106" s="84">
        <f t="shared" si="44"/>
        <v>550</v>
      </c>
      <c r="I106" s="85">
        <f t="shared" si="50"/>
        <v>3024</v>
      </c>
      <c r="J106" s="84">
        <f t="shared" si="45"/>
        <v>504</v>
      </c>
      <c r="K106" s="86">
        <f t="shared" si="46"/>
        <v>-9.1999999999999886</v>
      </c>
      <c r="L106" s="87">
        <f t="shared" si="47"/>
        <v>-1.8593371059013819E-2</v>
      </c>
      <c r="M106" s="88">
        <f t="shared" si="51"/>
        <v>-55.199999999999932</v>
      </c>
      <c r="O106" s="66"/>
    </row>
    <row r="107" spans="1:15" s="65" customFormat="1" ht="12" x14ac:dyDescent="0.2">
      <c r="A107" s="107">
        <v>2</v>
      </c>
      <c r="B107" s="89">
        <v>2</v>
      </c>
      <c r="C107" s="69">
        <f t="shared" si="64"/>
        <v>4</v>
      </c>
      <c r="D107" s="70">
        <f t="shared" si="18"/>
        <v>2474</v>
      </c>
      <c r="E107" s="70">
        <f>D107/A107</f>
        <v>1237</v>
      </c>
      <c r="F107" s="126">
        <v>0.2</v>
      </c>
      <c r="G107" s="127">
        <f t="shared" ref="G107:G166" si="65">F107*$D$8</f>
        <v>550</v>
      </c>
      <c r="H107" s="73">
        <f t="shared" ref="H107:H166" si="66">G107/B107</f>
        <v>275</v>
      </c>
      <c r="I107" s="74">
        <f t="shared" si="50"/>
        <v>3024</v>
      </c>
      <c r="J107" s="73">
        <f t="shared" ref="J107:J166" si="67">I107/C107</f>
        <v>756</v>
      </c>
      <c r="K107" s="75">
        <f t="shared" ref="K107:K166" si="68">E107-J107</f>
        <v>481</v>
      </c>
      <c r="L107" s="76">
        <f t="shared" ref="L107:L166" si="69">1-(J107/E107)</f>
        <v>0.38884397736459175</v>
      </c>
      <c r="M107" s="77">
        <f t="shared" si="51"/>
        <v>1924</v>
      </c>
      <c r="O107" s="66"/>
    </row>
    <row r="108" spans="1:15" s="65" customFormat="1" ht="12" x14ac:dyDescent="0.2">
      <c r="A108" s="107">
        <v>3</v>
      </c>
      <c r="B108" s="89">
        <v>2</v>
      </c>
      <c r="C108" s="69">
        <f t="shared" si="64"/>
        <v>5</v>
      </c>
      <c r="D108" s="70">
        <f t="shared" si="18"/>
        <v>2474</v>
      </c>
      <c r="E108" s="70">
        <f>D108/A108</f>
        <v>824.66666666666663</v>
      </c>
      <c r="F108" s="126">
        <v>0.2</v>
      </c>
      <c r="G108" s="127">
        <f t="shared" si="65"/>
        <v>550</v>
      </c>
      <c r="H108" s="73">
        <f t="shared" si="66"/>
        <v>275</v>
      </c>
      <c r="I108" s="74">
        <f t="shared" si="50"/>
        <v>3024</v>
      </c>
      <c r="J108" s="73">
        <f t="shared" si="67"/>
        <v>604.79999999999995</v>
      </c>
      <c r="K108" s="75">
        <f t="shared" si="68"/>
        <v>219.86666666666667</v>
      </c>
      <c r="L108" s="76">
        <f t="shared" si="69"/>
        <v>0.26661277283751017</v>
      </c>
      <c r="M108" s="77">
        <f t="shared" si="51"/>
        <v>1099.3333333333335</v>
      </c>
      <c r="O108" s="66"/>
    </row>
    <row r="109" spans="1:15" s="65" customFormat="1" ht="12" x14ac:dyDescent="0.2">
      <c r="A109" s="107">
        <v>4</v>
      </c>
      <c r="B109" s="89">
        <v>2</v>
      </c>
      <c r="C109" s="69">
        <f t="shared" si="64"/>
        <v>6</v>
      </c>
      <c r="D109" s="70">
        <f t="shared" si="18"/>
        <v>2474</v>
      </c>
      <c r="E109" s="70">
        <f>D109/A109</f>
        <v>618.5</v>
      </c>
      <c r="F109" s="126">
        <v>0.2</v>
      </c>
      <c r="G109" s="127">
        <f t="shared" si="65"/>
        <v>550</v>
      </c>
      <c r="H109" s="73">
        <f t="shared" si="66"/>
        <v>275</v>
      </c>
      <c r="I109" s="74">
        <f t="shared" si="50"/>
        <v>3024</v>
      </c>
      <c r="J109" s="73">
        <f t="shared" si="67"/>
        <v>504</v>
      </c>
      <c r="K109" s="75">
        <f t="shared" si="68"/>
        <v>114.5</v>
      </c>
      <c r="L109" s="76">
        <f t="shared" si="69"/>
        <v>0.18512530315278897</v>
      </c>
      <c r="M109" s="77">
        <f t="shared" si="51"/>
        <v>687</v>
      </c>
      <c r="O109" s="66"/>
    </row>
    <row r="110" spans="1:15" s="65" customFormat="1" ht="12" x14ac:dyDescent="0.2">
      <c r="A110" s="110">
        <v>5</v>
      </c>
      <c r="B110" s="90">
        <v>2</v>
      </c>
      <c r="C110" s="80">
        <f t="shared" si="64"/>
        <v>7</v>
      </c>
      <c r="D110" s="81">
        <f t="shared" si="18"/>
        <v>2474</v>
      </c>
      <c r="E110" s="81">
        <f t="shared" ref="E110:E112" si="70">D110/A110</f>
        <v>494.8</v>
      </c>
      <c r="F110" s="128">
        <v>0.2</v>
      </c>
      <c r="G110" s="129">
        <f t="shared" si="65"/>
        <v>550</v>
      </c>
      <c r="H110" s="84">
        <f t="shared" si="66"/>
        <v>275</v>
      </c>
      <c r="I110" s="85">
        <f t="shared" si="50"/>
        <v>3024</v>
      </c>
      <c r="J110" s="84">
        <f t="shared" si="67"/>
        <v>432</v>
      </c>
      <c r="K110" s="86">
        <f t="shared" si="68"/>
        <v>62.800000000000011</v>
      </c>
      <c r="L110" s="87">
        <f t="shared" si="69"/>
        <v>0.1269199676637025</v>
      </c>
      <c r="M110" s="88">
        <f t="shared" si="51"/>
        <v>439.60000000000008</v>
      </c>
      <c r="O110" s="66"/>
    </row>
    <row r="111" spans="1:15" s="65" customFormat="1" ht="12" x14ac:dyDescent="0.2">
      <c r="A111" s="107">
        <v>2</v>
      </c>
      <c r="B111" s="91">
        <v>3</v>
      </c>
      <c r="C111" s="69">
        <f t="shared" si="64"/>
        <v>5</v>
      </c>
      <c r="D111" s="70">
        <f t="shared" si="18"/>
        <v>2474</v>
      </c>
      <c r="E111" s="70">
        <f t="shared" si="70"/>
        <v>1237</v>
      </c>
      <c r="F111" s="126">
        <v>0.2</v>
      </c>
      <c r="G111" s="127">
        <f t="shared" si="65"/>
        <v>550</v>
      </c>
      <c r="H111" s="73">
        <f t="shared" si="66"/>
        <v>183.33333333333334</v>
      </c>
      <c r="I111" s="74">
        <f t="shared" si="50"/>
        <v>3024</v>
      </c>
      <c r="J111" s="73">
        <f t="shared" si="67"/>
        <v>604.79999999999995</v>
      </c>
      <c r="K111" s="75">
        <f t="shared" si="68"/>
        <v>632.20000000000005</v>
      </c>
      <c r="L111" s="76">
        <f t="shared" si="69"/>
        <v>0.51107518189167345</v>
      </c>
      <c r="M111" s="77">
        <f t="shared" si="51"/>
        <v>3161</v>
      </c>
      <c r="O111" s="66"/>
    </row>
    <row r="112" spans="1:15" s="65" customFormat="1" ht="12" x14ac:dyDescent="0.2">
      <c r="A112" s="107">
        <v>3</v>
      </c>
      <c r="B112" s="91">
        <v>3</v>
      </c>
      <c r="C112" s="69">
        <f t="shared" si="64"/>
        <v>6</v>
      </c>
      <c r="D112" s="70">
        <f t="shared" si="18"/>
        <v>2474</v>
      </c>
      <c r="E112" s="70">
        <f t="shared" si="70"/>
        <v>824.66666666666663</v>
      </c>
      <c r="F112" s="126">
        <v>0.2</v>
      </c>
      <c r="G112" s="127">
        <f t="shared" si="65"/>
        <v>550</v>
      </c>
      <c r="H112" s="73">
        <f t="shared" si="66"/>
        <v>183.33333333333334</v>
      </c>
      <c r="I112" s="74">
        <f t="shared" si="50"/>
        <v>3024</v>
      </c>
      <c r="J112" s="73">
        <f t="shared" si="67"/>
        <v>504</v>
      </c>
      <c r="K112" s="75">
        <f t="shared" si="68"/>
        <v>320.66666666666663</v>
      </c>
      <c r="L112" s="76">
        <f t="shared" si="69"/>
        <v>0.38884397736459175</v>
      </c>
      <c r="M112" s="77">
        <f t="shared" si="51"/>
        <v>1923.9999999999998</v>
      </c>
      <c r="O112" s="66"/>
    </row>
    <row r="113" spans="1:15" s="65" customFormat="1" ht="12" x14ac:dyDescent="0.2">
      <c r="A113" s="107">
        <v>4</v>
      </c>
      <c r="B113" s="91">
        <v>3</v>
      </c>
      <c r="C113" s="69">
        <f t="shared" si="64"/>
        <v>7</v>
      </c>
      <c r="D113" s="70">
        <f t="shared" si="18"/>
        <v>2474</v>
      </c>
      <c r="E113" s="70">
        <f>D113/A113</f>
        <v>618.5</v>
      </c>
      <c r="F113" s="126">
        <v>0.2</v>
      </c>
      <c r="G113" s="127">
        <f t="shared" si="65"/>
        <v>550</v>
      </c>
      <c r="H113" s="73">
        <f t="shared" si="66"/>
        <v>183.33333333333334</v>
      </c>
      <c r="I113" s="74">
        <f t="shared" si="50"/>
        <v>3024</v>
      </c>
      <c r="J113" s="73">
        <f t="shared" si="67"/>
        <v>432</v>
      </c>
      <c r="K113" s="75">
        <f t="shared" si="68"/>
        <v>186.5</v>
      </c>
      <c r="L113" s="76">
        <f t="shared" si="69"/>
        <v>0.301535974130962</v>
      </c>
      <c r="M113" s="77">
        <f t="shared" si="51"/>
        <v>1305.5</v>
      </c>
      <c r="O113" s="66"/>
    </row>
    <row r="114" spans="1:15" s="65" customFormat="1" ht="12" x14ac:dyDescent="0.2">
      <c r="A114" s="110">
        <v>5</v>
      </c>
      <c r="B114" s="92">
        <v>3</v>
      </c>
      <c r="C114" s="80">
        <f t="shared" si="64"/>
        <v>8</v>
      </c>
      <c r="D114" s="81">
        <f t="shared" si="18"/>
        <v>2474</v>
      </c>
      <c r="E114" s="81">
        <f>D114/A114</f>
        <v>494.8</v>
      </c>
      <c r="F114" s="128">
        <v>0.2</v>
      </c>
      <c r="G114" s="129">
        <f t="shared" si="65"/>
        <v>550</v>
      </c>
      <c r="H114" s="84">
        <f t="shared" si="66"/>
        <v>183.33333333333334</v>
      </c>
      <c r="I114" s="85">
        <f t="shared" si="50"/>
        <v>3024</v>
      </c>
      <c r="J114" s="84">
        <f t="shared" si="67"/>
        <v>378</v>
      </c>
      <c r="K114" s="86">
        <f t="shared" si="68"/>
        <v>116.80000000000001</v>
      </c>
      <c r="L114" s="87">
        <f t="shared" si="69"/>
        <v>0.23605497170573975</v>
      </c>
      <c r="M114" s="88">
        <f t="shared" si="51"/>
        <v>934.40000000000009</v>
      </c>
      <c r="O114" s="66"/>
    </row>
    <row r="115" spans="1:15" s="65" customFormat="1" ht="12" x14ac:dyDescent="0.2">
      <c r="A115" s="107">
        <v>2</v>
      </c>
      <c r="B115" s="93">
        <v>4</v>
      </c>
      <c r="C115" s="69">
        <f t="shared" si="64"/>
        <v>6</v>
      </c>
      <c r="D115" s="70">
        <f t="shared" si="18"/>
        <v>2474</v>
      </c>
      <c r="E115" s="70">
        <f>D115/A115</f>
        <v>1237</v>
      </c>
      <c r="F115" s="126">
        <v>0.2</v>
      </c>
      <c r="G115" s="127">
        <f t="shared" si="65"/>
        <v>550</v>
      </c>
      <c r="H115" s="73">
        <f t="shared" si="66"/>
        <v>137.5</v>
      </c>
      <c r="I115" s="74">
        <f t="shared" si="50"/>
        <v>3024</v>
      </c>
      <c r="J115" s="73">
        <f t="shared" si="67"/>
        <v>504</v>
      </c>
      <c r="K115" s="75">
        <f t="shared" si="68"/>
        <v>733</v>
      </c>
      <c r="L115" s="76">
        <f t="shared" si="69"/>
        <v>0.59256265157639443</v>
      </c>
      <c r="M115" s="77">
        <f t="shared" si="51"/>
        <v>4398</v>
      </c>
      <c r="O115" s="66"/>
    </row>
    <row r="116" spans="1:15" s="65" customFormat="1" ht="12" x14ac:dyDescent="0.2">
      <c r="A116" s="107">
        <v>3</v>
      </c>
      <c r="B116" s="93">
        <v>4</v>
      </c>
      <c r="C116" s="69">
        <f t="shared" si="64"/>
        <v>7</v>
      </c>
      <c r="D116" s="70">
        <f t="shared" si="18"/>
        <v>2474</v>
      </c>
      <c r="E116" s="70">
        <f t="shared" ref="E116:E118" si="71">D116/A116</f>
        <v>824.66666666666663</v>
      </c>
      <c r="F116" s="126">
        <v>0.2</v>
      </c>
      <c r="G116" s="127">
        <f t="shared" si="65"/>
        <v>550</v>
      </c>
      <c r="H116" s="73">
        <f t="shared" si="66"/>
        <v>137.5</v>
      </c>
      <c r="I116" s="74">
        <f t="shared" si="50"/>
        <v>3024</v>
      </c>
      <c r="J116" s="73">
        <f t="shared" si="67"/>
        <v>432</v>
      </c>
      <c r="K116" s="75">
        <f t="shared" si="68"/>
        <v>392.66666666666663</v>
      </c>
      <c r="L116" s="76">
        <f t="shared" si="69"/>
        <v>0.4761519805982215</v>
      </c>
      <c r="M116" s="77">
        <f t="shared" si="51"/>
        <v>2748.6666666666665</v>
      </c>
      <c r="O116" s="66"/>
    </row>
    <row r="117" spans="1:15" s="65" customFormat="1" ht="12" x14ac:dyDescent="0.2">
      <c r="A117" s="107">
        <v>4</v>
      </c>
      <c r="B117" s="93">
        <v>4</v>
      </c>
      <c r="C117" s="69">
        <f t="shared" si="64"/>
        <v>8</v>
      </c>
      <c r="D117" s="70">
        <f t="shared" si="18"/>
        <v>2474</v>
      </c>
      <c r="E117" s="70">
        <f t="shared" si="71"/>
        <v>618.5</v>
      </c>
      <c r="F117" s="126">
        <v>0.2</v>
      </c>
      <c r="G117" s="127">
        <f t="shared" si="65"/>
        <v>550</v>
      </c>
      <c r="H117" s="73">
        <f t="shared" si="66"/>
        <v>137.5</v>
      </c>
      <c r="I117" s="74">
        <f t="shared" si="50"/>
        <v>3024</v>
      </c>
      <c r="J117" s="73">
        <f t="shared" si="67"/>
        <v>378</v>
      </c>
      <c r="K117" s="75">
        <f t="shared" si="68"/>
        <v>240.5</v>
      </c>
      <c r="L117" s="76">
        <f t="shared" si="69"/>
        <v>0.38884397736459175</v>
      </c>
      <c r="M117" s="77">
        <f t="shared" si="51"/>
        <v>1924</v>
      </c>
      <c r="O117" s="66"/>
    </row>
    <row r="118" spans="1:15" s="65" customFormat="1" ht="12" x14ac:dyDescent="0.2">
      <c r="A118" s="110">
        <v>5</v>
      </c>
      <c r="B118" s="94">
        <v>4</v>
      </c>
      <c r="C118" s="80">
        <f t="shared" si="64"/>
        <v>9</v>
      </c>
      <c r="D118" s="81">
        <f t="shared" si="18"/>
        <v>2474</v>
      </c>
      <c r="E118" s="81">
        <f t="shared" si="71"/>
        <v>494.8</v>
      </c>
      <c r="F118" s="128">
        <v>0.2</v>
      </c>
      <c r="G118" s="129">
        <f t="shared" si="65"/>
        <v>550</v>
      </c>
      <c r="H118" s="84">
        <f t="shared" si="66"/>
        <v>137.5</v>
      </c>
      <c r="I118" s="85">
        <f t="shared" ref="I118:I177" si="72">D118+G118</f>
        <v>3024</v>
      </c>
      <c r="J118" s="84">
        <f t="shared" si="67"/>
        <v>336</v>
      </c>
      <c r="K118" s="86">
        <f t="shared" si="68"/>
        <v>158.80000000000001</v>
      </c>
      <c r="L118" s="87">
        <f t="shared" si="69"/>
        <v>0.32093775262732416</v>
      </c>
      <c r="M118" s="88">
        <f t="shared" ref="M118:M177" si="73">K118*C118</f>
        <v>1429.2</v>
      </c>
      <c r="O118" s="66"/>
    </row>
    <row r="119" spans="1:15" s="65" customFormat="1" ht="12" x14ac:dyDescent="0.2">
      <c r="A119" s="107">
        <v>2</v>
      </c>
      <c r="B119" s="95">
        <v>5</v>
      </c>
      <c r="C119" s="69">
        <f t="shared" si="64"/>
        <v>7</v>
      </c>
      <c r="D119" s="70">
        <f t="shared" si="18"/>
        <v>2474</v>
      </c>
      <c r="E119" s="70">
        <f>D119/A119</f>
        <v>1237</v>
      </c>
      <c r="F119" s="126">
        <v>0.2</v>
      </c>
      <c r="G119" s="127">
        <f t="shared" si="65"/>
        <v>550</v>
      </c>
      <c r="H119" s="73">
        <f t="shared" si="66"/>
        <v>110</v>
      </c>
      <c r="I119" s="74">
        <f t="shared" si="72"/>
        <v>3024</v>
      </c>
      <c r="J119" s="73">
        <f t="shared" si="67"/>
        <v>432</v>
      </c>
      <c r="K119" s="75">
        <f t="shared" si="68"/>
        <v>805</v>
      </c>
      <c r="L119" s="76">
        <f t="shared" si="69"/>
        <v>0.650767987065481</v>
      </c>
      <c r="M119" s="77">
        <f t="shared" si="73"/>
        <v>5635</v>
      </c>
      <c r="O119" s="66"/>
    </row>
    <row r="120" spans="1:15" s="65" customFormat="1" ht="12" x14ac:dyDescent="0.2">
      <c r="A120" s="107">
        <v>3</v>
      </c>
      <c r="B120" s="95">
        <v>5</v>
      </c>
      <c r="C120" s="69">
        <f t="shared" si="64"/>
        <v>8</v>
      </c>
      <c r="D120" s="70">
        <f t="shared" si="18"/>
        <v>2474</v>
      </c>
      <c r="E120" s="70">
        <f>D120/A120</f>
        <v>824.66666666666663</v>
      </c>
      <c r="F120" s="126">
        <v>0.2</v>
      </c>
      <c r="G120" s="127">
        <f t="shared" si="65"/>
        <v>550</v>
      </c>
      <c r="H120" s="73">
        <f t="shared" si="66"/>
        <v>110</v>
      </c>
      <c r="I120" s="74">
        <f t="shared" si="72"/>
        <v>3024</v>
      </c>
      <c r="J120" s="73">
        <f t="shared" si="67"/>
        <v>378</v>
      </c>
      <c r="K120" s="75">
        <f t="shared" si="68"/>
        <v>446.66666666666663</v>
      </c>
      <c r="L120" s="76">
        <f t="shared" si="69"/>
        <v>0.54163298302344387</v>
      </c>
      <c r="M120" s="77">
        <f t="shared" si="73"/>
        <v>3573.333333333333</v>
      </c>
      <c r="O120" s="66"/>
    </row>
    <row r="121" spans="1:15" s="65" customFormat="1" ht="12" x14ac:dyDescent="0.2">
      <c r="A121" s="107">
        <v>4</v>
      </c>
      <c r="B121" s="95">
        <v>5</v>
      </c>
      <c r="C121" s="69">
        <f t="shared" si="64"/>
        <v>9</v>
      </c>
      <c r="D121" s="70">
        <f t="shared" si="18"/>
        <v>2474</v>
      </c>
      <c r="E121" s="70">
        <f>D121/A121</f>
        <v>618.5</v>
      </c>
      <c r="F121" s="126">
        <v>0.2</v>
      </c>
      <c r="G121" s="127">
        <f t="shared" si="65"/>
        <v>550</v>
      </c>
      <c r="H121" s="73">
        <f t="shared" si="66"/>
        <v>110</v>
      </c>
      <c r="I121" s="74">
        <f t="shared" si="72"/>
        <v>3024</v>
      </c>
      <c r="J121" s="73">
        <f t="shared" si="67"/>
        <v>336</v>
      </c>
      <c r="K121" s="75">
        <f t="shared" si="68"/>
        <v>282.5</v>
      </c>
      <c r="L121" s="76">
        <f t="shared" si="69"/>
        <v>0.45675020210185935</v>
      </c>
      <c r="M121" s="77">
        <f t="shared" si="73"/>
        <v>2542.5</v>
      </c>
      <c r="O121" s="66"/>
    </row>
    <row r="122" spans="1:15" s="65" customFormat="1" ht="12.75" thickBot="1" x14ac:dyDescent="0.25">
      <c r="A122" s="113">
        <v>5</v>
      </c>
      <c r="B122" s="114">
        <v>5</v>
      </c>
      <c r="C122" s="115">
        <f t="shared" si="64"/>
        <v>10</v>
      </c>
      <c r="D122" s="116">
        <f t="shared" si="18"/>
        <v>2474</v>
      </c>
      <c r="E122" s="116">
        <f t="shared" ref="E122:E166" si="74">D122/A122</f>
        <v>494.8</v>
      </c>
      <c r="F122" s="130">
        <v>0.2</v>
      </c>
      <c r="G122" s="131">
        <f t="shared" si="65"/>
        <v>550</v>
      </c>
      <c r="H122" s="119">
        <f t="shared" si="66"/>
        <v>110</v>
      </c>
      <c r="I122" s="120">
        <f t="shared" si="72"/>
        <v>3024</v>
      </c>
      <c r="J122" s="119">
        <f t="shared" si="67"/>
        <v>302.39999999999998</v>
      </c>
      <c r="K122" s="121">
        <f t="shared" si="68"/>
        <v>192.40000000000003</v>
      </c>
      <c r="L122" s="122">
        <f t="shared" si="69"/>
        <v>0.38884397736459186</v>
      </c>
      <c r="M122" s="123">
        <f t="shared" si="73"/>
        <v>1924.0000000000005</v>
      </c>
      <c r="O122" s="66"/>
    </row>
    <row r="123" spans="1:15" s="65" customFormat="1" ht="12" x14ac:dyDescent="0.2">
      <c r="A123" s="96">
        <v>2</v>
      </c>
      <c r="B123" s="97">
        <v>1</v>
      </c>
      <c r="C123" s="98">
        <f t="shared" ref="C123:C142" si="75">A123+B123</f>
        <v>3</v>
      </c>
      <c r="D123" s="99">
        <f t="shared" si="18"/>
        <v>2474</v>
      </c>
      <c r="E123" s="99">
        <f t="shared" si="74"/>
        <v>1237</v>
      </c>
      <c r="F123" s="124">
        <v>0.25</v>
      </c>
      <c r="G123" s="125">
        <f t="shared" si="65"/>
        <v>687.5</v>
      </c>
      <c r="H123" s="102">
        <f t="shared" si="66"/>
        <v>687.5</v>
      </c>
      <c r="I123" s="103">
        <f t="shared" si="72"/>
        <v>3161.5</v>
      </c>
      <c r="J123" s="102">
        <f t="shared" si="67"/>
        <v>1053.8333333333333</v>
      </c>
      <c r="K123" s="104">
        <f t="shared" si="68"/>
        <v>183.16666666666674</v>
      </c>
      <c r="L123" s="105">
        <f t="shared" si="69"/>
        <v>0.14807329560765303</v>
      </c>
      <c r="M123" s="106">
        <f t="shared" si="73"/>
        <v>549.50000000000023</v>
      </c>
      <c r="O123" s="66"/>
    </row>
    <row r="124" spans="1:15" s="65" customFormat="1" ht="12" x14ac:dyDescent="0.2">
      <c r="A124" s="107">
        <v>3</v>
      </c>
      <c r="B124" s="68">
        <v>1</v>
      </c>
      <c r="C124" s="69">
        <f t="shared" si="75"/>
        <v>4</v>
      </c>
      <c r="D124" s="70">
        <f t="shared" si="18"/>
        <v>2474</v>
      </c>
      <c r="E124" s="70">
        <f t="shared" si="74"/>
        <v>824.66666666666663</v>
      </c>
      <c r="F124" s="126">
        <v>0.25</v>
      </c>
      <c r="G124" s="127">
        <f t="shared" si="65"/>
        <v>687.5</v>
      </c>
      <c r="H124" s="73">
        <f t="shared" si="66"/>
        <v>687.5</v>
      </c>
      <c r="I124" s="74">
        <f t="shared" si="72"/>
        <v>3161.5</v>
      </c>
      <c r="J124" s="73">
        <f t="shared" si="67"/>
        <v>790.375</v>
      </c>
      <c r="K124" s="75">
        <f t="shared" si="68"/>
        <v>34.291666666666629</v>
      </c>
      <c r="L124" s="76">
        <f t="shared" si="69"/>
        <v>4.1582457558609454E-2</v>
      </c>
      <c r="M124" s="77">
        <f t="shared" si="73"/>
        <v>137.16666666666652</v>
      </c>
      <c r="O124" s="66"/>
    </row>
    <row r="125" spans="1:15" s="65" customFormat="1" ht="12" x14ac:dyDescent="0.2">
      <c r="A125" s="107">
        <v>4</v>
      </c>
      <c r="B125" s="68">
        <v>1</v>
      </c>
      <c r="C125" s="69">
        <f t="shared" si="75"/>
        <v>5</v>
      </c>
      <c r="D125" s="70">
        <f t="shared" si="18"/>
        <v>2474</v>
      </c>
      <c r="E125" s="70">
        <f t="shared" si="74"/>
        <v>618.5</v>
      </c>
      <c r="F125" s="126">
        <v>0.25</v>
      </c>
      <c r="G125" s="127">
        <f t="shared" si="65"/>
        <v>687.5</v>
      </c>
      <c r="H125" s="73">
        <f t="shared" si="66"/>
        <v>687.5</v>
      </c>
      <c r="I125" s="74">
        <f t="shared" si="72"/>
        <v>3161.5</v>
      </c>
      <c r="J125" s="73">
        <f t="shared" si="67"/>
        <v>632.29999999999995</v>
      </c>
      <c r="K125" s="75">
        <f t="shared" si="68"/>
        <v>-13.799999999999955</v>
      </c>
      <c r="L125" s="76">
        <f t="shared" si="69"/>
        <v>-2.2312045270816316E-2</v>
      </c>
      <c r="M125" s="77">
        <f t="shared" si="73"/>
        <v>-68.999999999999773</v>
      </c>
      <c r="O125" s="66"/>
    </row>
    <row r="126" spans="1:15" s="65" customFormat="1" ht="12" x14ac:dyDescent="0.2">
      <c r="A126" s="110">
        <v>5</v>
      </c>
      <c r="B126" s="79">
        <v>1</v>
      </c>
      <c r="C126" s="80">
        <f t="shared" si="75"/>
        <v>6</v>
      </c>
      <c r="D126" s="81">
        <f t="shared" si="18"/>
        <v>2474</v>
      </c>
      <c r="E126" s="81">
        <f t="shared" si="74"/>
        <v>494.8</v>
      </c>
      <c r="F126" s="128">
        <v>0.25</v>
      </c>
      <c r="G126" s="129">
        <f t="shared" si="65"/>
        <v>687.5</v>
      </c>
      <c r="H126" s="84">
        <f t="shared" si="66"/>
        <v>687.5</v>
      </c>
      <c r="I126" s="85">
        <f t="shared" si="72"/>
        <v>3161.5</v>
      </c>
      <c r="J126" s="84">
        <f t="shared" si="67"/>
        <v>526.91666666666663</v>
      </c>
      <c r="K126" s="86">
        <f t="shared" si="68"/>
        <v>-32.116666666666617</v>
      </c>
      <c r="L126" s="87">
        <f t="shared" si="69"/>
        <v>-6.4908380490433792E-2</v>
      </c>
      <c r="M126" s="88">
        <f t="shared" si="73"/>
        <v>-192.6999999999997</v>
      </c>
      <c r="O126" s="66"/>
    </row>
    <row r="127" spans="1:15" s="65" customFormat="1" ht="12" x14ac:dyDescent="0.2">
      <c r="A127" s="107">
        <v>2</v>
      </c>
      <c r="B127" s="89">
        <v>2</v>
      </c>
      <c r="C127" s="69">
        <f t="shared" si="75"/>
        <v>4</v>
      </c>
      <c r="D127" s="70">
        <f t="shared" si="18"/>
        <v>2474</v>
      </c>
      <c r="E127" s="70">
        <f>D127/A127</f>
        <v>1237</v>
      </c>
      <c r="F127" s="126">
        <v>0.25</v>
      </c>
      <c r="G127" s="127">
        <f t="shared" ref="G127:G146" si="76">F127*$D$8</f>
        <v>687.5</v>
      </c>
      <c r="H127" s="73">
        <f t="shared" ref="H127:H146" si="77">G127/B127</f>
        <v>343.75</v>
      </c>
      <c r="I127" s="74">
        <f t="shared" si="72"/>
        <v>3161.5</v>
      </c>
      <c r="J127" s="73">
        <f t="shared" ref="J127:J146" si="78">I127/C127</f>
        <v>790.375</v>
      </c>
      <c r="K127" s="75">
        <f t="shared" ref="K127:K146" si="79">E127-J127</f>
        <v>446.625</v>
      </c>
      <c r="L127" s="76">
        <f t="shared" ref="L127:L146" si="80">1-(J127/E127)</f>
        <v>0.36105497170573975</v>
      </c>
      <c r="M127" s="77">
        <f t="shared" si="73"/>
        <v>1786.5</v>
      </c>
      <c r="O127" s="66"/>
    </row>
    <row r="128" spans="1:15" s="65" customFormat="1" ht="12" x14ac:dyDescent="0.2">
      <c r="A128" s="107">
        <v>3</v>
      </c>
      <c r="B128" s="89">
        <v>2</v>
      </c>
      <c r="C128" s="69">
        <f t="shared" si="75"/>
        <v>5</v>
      </c>
      <c r="D128" s="70">
        <f t="shared" si="18"/>
        <v>2474</v>
      </c>
      <c r="E128" s="70">
        <f>D128/A128</f>
        <v>824.66666666666663</v>
      </c>
      <c r="F128" s="126">
        <v>0.25</v>
      </c>
      <c r="G128" s="127">
        <f t="shared" si="76"/>
        <v>687.5</v>
      </c>
      <c r="H128" s="73">
        <f t="shared" si="77"/>
        <v>343.75</v>
      </c>
      <c r="I128" s="74">
        <f t="shared" si="72"/>
        <v>3161.5</v>
      </c>
      <c r="J128" s="73">
        <f t="shared" si="78"/>
        <v>632.29999999999995</v>
      </c>
      <c r="K128" s="75">
        <f t="shared" si="79"/>
        <v>192.36666666666667</v>
      </c>
      <c r="L128" s="76">
        <f t="shared" si="80"/>
        <v>0.23326596604688765</v>
      </c>
      <c r="M128" s="77">
        <f t="shared" si="73"/>
        <v>961.83333333333337</v>
      </c>
      <c r="O128" s="66"/>
    </row>
    <row r="129" spans="1:15" s="65" customFormat="1" ht="12" x14ac:dyDescent="0.2">
      <c r="A129" s="107">
        <v>4</v>
      </c>
      <c r="B129" s="89">
        <v>2</v>
      </c>
      <c r="C129" s="69">
        <f t="shared" si="75"/>
        <v>6</v>
      </c>
      <c r="D129" s="70">
        <f t="shared" si="18"/>
        <v>2474</v>
      </c>
      <c r="E129" s="70">
        <f>D129/A129</f>
        <v>618.5</v>
      </c>
      <c r="F129" s="126">
        <v>0.25</v>
      </c>
      <c r="G129" s="127">
        <f t="shared" si="76"/>
        <v>687.5</v>
      </c>
      <c r="H129" s="73">
        <f t="shared" si="77"/>
        <v>343.75</v>
      </c>
      <c r="I129" s="74">
        <f t="shared" si="72"/>
        <v>3161.5</v>
      </c>
      <c r="J129" s="73">
        <f t="shared" si="78"/>
        <v>526.91666666666663</v>
      </c>
      <c r="K129" s="75">
        <f t="shared" si="79"/>
        <v>91.583333333333371</v>
      </c>
      <c r="L129" s="76">
        <f t="shared" si="80"/>
        <v>0.14807329560765303</v>
      </c>
      <c r="M129" s="77">
        <f t="shared" si="73"/>
        <v>549.50000000000023</v>
      </c>
      <c r="O129" s="66"/>
    </row>
    <row r="130" spans="1:15" s="65" customFormat="1" ht="12" x14ac:dyDescent="0.2">
      <c r="A130" s="110">
        <v>5</v>
      </c>
      <c r="B130" s="90">
        <v>2</v>
      </c>
      <c r="C130" s="80">
        <f t="shared" si="75"/>
        <v>7</v>
      </c>
      <c r="D130" s="81">
        <f t="shared" si="18"/>
        <v>2474</v>
      </c>
      <c r="E130" s="81">
        <f t="shared" ref="E130:E132" si="81">D130/A130</f>
        <v>494.8</v>
      </c>
      <c r="F130" s="128">
        <v>0.25</v>
      </c>
      <c r="G130" s="129">
        <f t="shared" si="76"/>
        <v>687.5</v>
      </c>
      <c r="H130" s="84">
        <f t="shared" si="77"/>
        <v>343.75</v>
      </c>
      <c r="I130" s="85">
        <f t="shared" si="72"/>
        <v>3161.5</v>
      </c>
      <c r="J130" s="84">
        <f t="shared" si="78"/>
        <v>451.64285714285717</v>
      </c>
      <c r="K130" s="86">
        <f t="shared" si="79"/>
        <v>43.157142857142844</v>
      </c>
      <c r="L130" s="87">
        <f t="shared" si="80"/>
        <v>8.7221388151056622E-2</v>
      </c>
      <c r="M130" s="88">
        <f t="shared" si="73"/>
        <v>302.09999999999991</v>
      </c>
      <c r="O130" s="66"/>
    </row>
    <row r="131" spans="1:15" s="65" customFormat="1" ht="12" x14ac:dyDescent="0.2">
      <c r="A131" s="107">
        <v>2</v>
      </c>
      <c r="B131" s="91">
        <v>3</v>
      </c>
      <c r="C131" s="69">
        <f t="shared" si="75"/>
        <v>5</v>
      </c>
      <c r="D131" s="70">
        <f t="shared" si="18"/>
        <v>2474</v>
      </c>
      <c r="E131" s="70">
        <f t="shared" si="81"/>
        <v>1237</v>
      </c>
      <c r="F131" s="126">
        <v>0.25</v>
      </c>
      <c r="G131" s="127">
        <f t="shared" si="76"/>
        <v>687.5</v>
      </c>
      <c r="H131" s="73">
        <f t="shared" si="77"/>
        <v>229.16666666666666</v>
      </c>
      <c r="I131" s="74">
        <f t="shared" si="72"/>
        <v>3161.5</v>
      </c>
      <c r="J131" s="73">
        <f t="shared" si="78"/>
        <v>632.29999999999995</v>
      </c>
      <c r="K131" s="75">
        <f t="shared" si="79"/>
        <v>604.70000000000005</v>
      </c>
      <c r="L131" s="76">
        <f t="shared" si="80"/>
        <v>0.48884397736459184</v>
      </c>
      <c r="M131" s="77">
        <f t="shared" si="73"/>
        <v>3023.5</v>
      </c>
      <c r="O131" s="66"/>
    </row>
    <row r="132" spans="1:15" s="65" customFormat="1" ht="12" x14ac:dyDescent="0.2">
      <c r="A132" s="107">
        <v>3</v>
      </c>
      <c r="B132" s="91">
        <v>3</v>
      </c>
      <c r="C132" s="69">
        <f t="shared" si="75"/>
        <v>6</v>
      </c>
      <c r="D132" s="70">
        <f t="shared" si="18"/>
        <v>2474</v>
      </c>
      <c r="E132" s="70">
        <f t="shared" si="81"/>
        <v>824.66666666666663</v>
      </c>
      <c r="F132" s="126">
        <v>0.25</v>
      </c>
      <c r="G132" s="127">
        <f t="shared" si="76"/>
        <v>687.5</v>
      </c>
      <c r="H132" s="73">
        <f t="shared" si="77"/>
        <v>229.16666666666666</v>
      </c>
      <c r="I132" s="74">
        <f t="shared" si="72"/>
        <v>3161.5</v>
      </c>
      <c r="J132" s="73">
        <f t="shared" si="78"/>
        <v>526.91666666666663</v>
      </c>
      <c r="K132" s="75">
        <f t="shared" si="79"/>
        <v>297.75</v>
      </c>
      <c r="L132" s="76">
        <f t="shared" si="80"/>
        <v>0.36105497170573975</v>
      </c>
      <c r="M132" s="77">
        <f t="shared" si="73"/>
        <v>1786.5</v>
      </c>
      <c r="O132" s="66"/>
    </row>
    <row r="133" spans="1:15" s="65" customFormat="1" ht="12" x14ac:dyDescent="0.2">
      <c r="A133" s="107">
        <v>4</v>
      </c>
      <c r="B133" s="91">
        <v>3</v>
      </c>
      <c r="C133" s="69">
        <f t="shared" si="75"/>
        <v>7</v>
      </c>
      <c r="D133" s="70">
        <f t="shared" si="18"/>
        <v>2474</v>
      </c>
      <c r="E133" s="70">
        <f>D133/A133</f>
        <v>618.5</v>
      </c>
      <c r="F133" s="126">
        <v>0.25</v>
      </c>
      <c r="G133" s="127">
        <f t="shared" si="76"/>
        <v>687.5</v>
      </c>
      <c r="H133" s="73">
        <f t="shared" si="77"/>
        <v>229.16666666666666</v>
      </c>
      <c r="I133" s="74">
        <f t="shared" si="72"/>
        <v>3161.5</v>
      </c>
      <c r="J133" s="73">
        <f t="shared" si="78"/>
        <v>451.64285714285717</v>
      </c>
      <c r="K133" s="75">
        <f t="shared" si="79"/>
        <v>166.85714285714283</v>
      </c>
      <c r="L133" s="76">
        <f t="shared" si="80"/>
        <v>0.2697771105208453</v>
      </c>
      <c r="M133" s="77">
        <f t="shared" si="73"/>
        <v>1167.9999999999998</v>
      </c>
      <c r="O133" s="66"/>
    </row>
    <row r="134" spans="1:15" s="65" customFormat="1" ht="12" x14ac:dyDescent="0.2">
      <c r="A134" s="110">
        <v>5</v>
      </c>
      <c r="B134" s="92">
        <v>3</v>
      </c>
      <c r="C134" s="80">
        <f t="shared" si="75"/>
        <v>8</v>
      </c>
      <c r="D134" s="81">
        <f t="shared" si="18"/>
        <v>2474</v>
      </c>
      <c r="E134" s="81">
        <f>D134/A134</f>
        <v>494.8</v>
      </c>
      <c r="F134" s="128">
        <v>0.25</v>
      </c>
      <c r="G134" s="129">
        <f t="shared" si="76"/>
        <v>687.5</v>
      </c>
      <c r="H134" s="84">
        <f t="shared" si="77"/>
        <v>229.16666666666666</v>
      </c>
      <c r="I134" s="85">
        <f t="shared" si="72"/>
        <v>3161.5</v>
      </c>
      <c r="J134" s="84">
        <f t="shared" si="78"/>
        <v>395.1875</v>
      </c>
      <c r="K134" s="86">
        <f t="shared" si="79"/>
        <v>99.612500000000011</v>
      </c>
      <c r="L134" s="87">
        <f t="shared" si="80"/>
        <v>0.20131871463217466</v>
      </c>
      <c r="M134" s="88">
        <f t="shared" si="73"/>
        <v>796.90000000000009</v>
      </c>
      <c r="O134" s="66"/>
    </row>
    <row r="135" spans="1:15" s="65" customFormat="1" ht="12" x14ac:dyDescent="0.2">
      <c r="A135" s="107">
        <v>2</v>
      </c>
      <c r="B135" s="93">
        <v>4</v>
      </c>
      <c r="C135" s="69">
        <f t="shared" si="75"/>
        <v>6</v>
      </c>
      <c r="D135" s="70">
        <f t="shared" si="18"/>
        <v>2474</v>
      </c>
      <c r="E135" s="70">
        <f>D135/A135</f>
        <v>1237</v>
      </c>
      <c r="F135" s="126">
        <v>0.25</v>
      </c>
      <c r="G135" s="127">
        <f t="shared" si="76"/>
        <v>687.5</v>
      </c>
      <c r="H135" s="73">
        <f t="shared" si="77"/>
        <v>171.875</v>
      </c>
      <c r="I135" s="74">
        <f t="shared" si="72"/>
        <v>3161.5</v>
      </c>
      <c r="J135" s="73">
        <f t="shared" si="78"/>
        <v>526.91666666666663</v>
      </c>
      <c r="K135" s="75">
        <f t="shared" si="79"/>
        <v>710.08333333333337</v>
      </c>
      <c r="L135" s="76">
        <f t="shared" si="80"/>
        <v>0.57403664780382657</v>
      </c>
      <c r="M135" s="77">
        <f t="shared" si="73"/>
        <v>4260.5</v>
      </c>
      <c r="O135" s="66"/>
    </row>
    <row r="136" spans="1:15" s="65" customFormat="1" ht="12" x14ac:dyDescent="0.2">
      <c r="A136" s="107">
        <v>3</v>
      </c>
      <c r="B136" s="93">
        <v>4</v>
      </c>
      <c r="C136" s="69">
        <f t="shared" si="75"/>
        <v>7</v>
      </c>
      <c r="D136" s="70">
        <f t="shared" si="18"/>
        <v>2474</v>
      </c>
      <c r="E136" s="70">
        <f t="shared" ref="E136:E138" si="82">D136/A136</f>
        <v>824.66666666666663</v>
      </c>
      <c r="F136" s="126">
        <v>0.25</v>
      </c>
      <c r="G136" s="127">
        <f t="shared" si="76"/>
        <v>687.5</v>
      </c>
      <c r="H136" s="73">
        <f t="shared" si="77"/>
        <v>171.875</v>
      </c>
      <c r="I136" s="74">
        <f t="shared" si="72"/>
        <v>3161.5</v>
      </c>
      <c r="J136" s="73">
        <f t="shared" si="78"/>
        <v>451.64285714285717</v>
      </c>
      <c r="K136" s="75">
        <f t="shared" si="79"/>
        <v>373.02380952380946</v>
      </c>
      <c r="L136" s="76">
        <f t="shared" si="80"/>
        <v>0.45233283289063397</v>
      </c>
      <c r="M136" s="77">
        <f t="shared" si="73"/>
        <v>2611.1666666666661</v>
      </c>
      <c r="O136" s="66"/>
    </row>
    <row r="137" spans="1:15" s="65" customFormat="1" ht="12" x14ac:dyDescent="0.2">
      <c r="A137" s="107">
        <v>4</v>
      </c>
      <c r="B137" s="93">
        <v>4</v>
      </c>
      <c r="C137" s="69">
        <f t="shared" si="75"/>
        <v>8</v>
      </c>
      <c r="D137" s="70">
        <f t="shared" si="18"/>
        <v>2474</v>
      </c>
      <c r="E137" s="70">
        <f t="shared" si="82"/>
        <v>618.5</v>
      </c>
      <c r="F137" s="126">
        <v>0.25</v>
      </c>
      <c r="G137" s="127">
        <f t="shared" si="76"/>
        <v>687.5</v>
      </c>
      <c r="H137" s="73">
        <f t="shared" si="77"/>
        <v>171.875</v>
      </c>
      <c r="I137" s="74">
        <f t="shared" si="72"/>
        <v>3161.5</v>
      </c>
      <c r="J137" s="73">
        <f t="shared" si="78"/>
        <v>395.1875</v>
      </c>
      <c r="K137" s="75">
        <f t="shared" si="79"/>
        <v>223.3125</v>
      </c>
      <c r="L137" s="76">
        <f t="shared" si="80"/>
        <v>0.36105497170573975</v>
      </c>
      <c r="M137" s="77">
        <f t="shared" si="73"/>
        <v>1786.5</v>
      </c>
      <c r="O137" s="66"/>
    </row>
    <row r="138" spans="1:15" s="65" customFormat="1" ht="12" x14ac:dyDescent="0.2">
      <c r="A138" s="110">
        <v>5</v>
      </c>
      <c r="B138" s="94">
        <v>4</v>
      </c>
      <c r="C138" s="80">
        <f t="shared" si="75"/>
        <v>9</v>
      </c>
      <c r="D138" s="81">
        <f t="shared" si="18"/>
        <v>2474</v>
      </c>
      <c r="E138" s="81">
        <f t="shared" si="82"/>
        <v>494.8</v>
      </c>
      <c r="F138" s="128">
        <v>0.25</v>
      </c>
      <c r="G138" s="129">
        <f t="shared" si="76"/>
        <v>687.5</v>
      </c>
      <c r="H138" s="84">
        <f t="shared" si="77"/>
        <v>171.875</v>
      </c>
      <c r="I138" s="85">
        <f t="shared" ref="I138:I157" si="83">D138+G138</f>
        <v>3161.5</v>
      </c>
      <c r="J138" s="84">
        <f t="shared" si="78"/>
        <v>351.27777777777777</v>
      </c>
      <c r="K138" s="86">
        <f t="shared" si="79"/>
        <v>143.52222222222224</v>
      </c>
      <c r="L138" s="87">
        <f t="shared" si="80"/>
        <v>0.29006107967304418</v>
      </c>
      <c r="M138" s="88">
        <f t="shared" ref="M138:M157" si="84">K138*C138</f>
        <v>1291.7000000000003</v>
      </c>
      <c r="O138" s="66"/>
    </row>
    <row r="139" spans="1:15" s="65" customFormat="1" ht="12" x14ac:dyDescent="0.2">
      <c r="A139" s="107">
        <v>2</v>
      </c>
      <c r="B139" s="95">
        <v>5</v>
      </c>
      <c r="C139" s="69">
        <f t="shared" si="75"/>
        <v>7</v>
      </c>
      <c r="D139" s="70">
        <f t="shared" si="18"/>
        <v>2474</v>
      </c>
      <c r="E139" s="70">
        <f>D139/A139</f>
        <v>1237</v>
      </c>
      <c r="F139" s="126">
        <v>0.25</v>
      </c>
      <c r="G139" s="127">
        <f t="shared" si="76"/>
        <v>687.5</v>
      </c>
      <c r="H139" s="73">
        <f t="shared" si="77"/>
        <v>137.5</v>
      </c>
      <c r="I139" s="74">
        <f t="shared" si="83"/>
        <v>3161.5</v>
      </c>
      <c r="J139" s="73">
        <f t="shared" si="78"/>
        <v>451.64285714285717</v>
      </c>
      <c r="K139" s="75">
        <f t="shared" si="79"/>
        <v>785.35714285714289</v>
      </c>
      <c r="L139" s="76">
        <f t="shared" si="80"/>
        <v>0.63488855526042265</v>
      </c>
      <c r="M139" s="77">
        <f t="shared" si="84"/>
        <v>5497.5</v>
      </c>
      <c r="O139" s="66"/>
    </row>
    <row r="140" spans="1:15" s="65" customFormat="1" ht="12" x14ac:dyDescent="0.2">
      <c r="A140" s="107">
        <v>3</v>
      </c>
      <c r="B140" s="95">
        <v>5</v>
      </c>
      <c r="C140" s="69">
        <f t="shared" si="75"/>
        <v>8</v>
      </c>
      <c r="D140" s="70">
        <f t="shared" si="18"/>
        <v>2474</v>
      </c>
      <c r="E140" s="70">
        <f>D140/A140</f>
        <v>824.66666666666663</v>
      </c>
      <c r="F140" s="126">
        <v>0.25</v>
      </c>
      <c r="G140" s="127">
        <f t="shared" si="76"/>
        <v>687.5</v>
      </c>
      <c r="H140" s="73">
        <f t="shared" si="77"/>
        <v>137.5</v>
      </c>
      <c r="I140" s="74">
        <f t="shared" si="83"/>
        <v>3161.5</v>
      </c>
      <c r="J140" s="73">
        <f t="shared" si="78"/>
        <v>395.1875</v>
      </c>
      <c r="K140" s="75">
        <f t="shared" si="79"/>
        <v>429.47916666666663</v>
      </c>
      <c r="L140" s="76">
        <f t="shared" si="80"/>
        <v>0.52079122877930473</v>
      </c>
      <c r="M140" s="77">
        <f t="shared" si="84"/>
        <v>3435.833333333333</v>
      </c>
      <c r="O140" s="66"/>
    </row>
    <row r="141" spans="1:15" s="65" customFormat="1" ht="12" x14ac:dyDescent="0.2">
      <c r="A141" s="107">
        <v>4</v>
      </c>
      <c r="B141" s="95">
        <v>5</v>
      </c>
      <c r="C141" s="69">
        <f t="shared" si="75"/>
        <v>9</v>
      </c>
      <c r="D141" s="70">
        <f t="shared" si="18"/>
        <v>2474</v>
      </c>
      <c r="E141" s="70">
        <f>D141/A141</f>
        <v>618.5</v>
      </c>
      <c r="F141" s="126">
        <v>0.25</v>
      </c>
      <c r="G141" s="127">
        <f t="shared" si="76"/>
        <v>687.5</v>
      </c>
      <c r="H141" s="73">
        <f t="shared" si="77"/>
        <v>137.5</v>
      </c>
      <c r="I141" s="74">
        <f t="shared" si="83"/>
        <v>3161.5</v>
      </c>
      <c r="J141" s="73">
        <f t="shared" si="78"/>
        <v>351.27777777777777</v>
      </c>
      <c r="K141" s="75">
        <f t="shared" si="79"/>
        <v>267.22222222222223</v>
      </c>
      <c r="L141" s="76">
        <f t="shared" si="80"/>
        <v>0.43204886373843532</v>
      </c>
      <c r="M141" s="77">
        <f t="shared" si="84"/>
        <v>2405</v>
      </c>
      <c r="O141" s="66"/>
    </row>
    <row r="142" spans="1:15" s="65" customFormat="1" ht="12.75" thickBot="1" x14ac:dyDescent="0.25">
      <c r="A142" s="113">
        <v>5</v>
      </c>
      <c r="B142" s="114">
        <v>5</v>
      </c>
      <c r="C142" s="115">
        <f t="shared" si="75"/>
        <v>10</v>
      </c>
      <c r="D142" s="116">
        <f t="shared" si="18"/>
        <v>2474</v>
      </c>
      <c r="E142" s="116">
        <f t="shared" ref="E142:E146" si="85">D142/A142</f>
        <v>494.8</v>
      </c>
      <c r="F142" s="130">
        <v>0.25</v>
      </c>
      <c r="G142" s="131">
        <f t="shared" si="76"/>
        <v>687.5</v>
      </c>
      <c r="H142" s="119">
        <f t="shared" si="77"/>
        <v>137.5</v>
      </c>
      <c r="I142" s="120">
        <f t="shared" si="83"/>
        <v>3161.5</v>
      </c>
      <c r="J142" s="119">
        <f t="shared" si="78"/>
        <v>316.14999999999998</v>
      </c>
      <c r="K142" s="121">
        <f t="shared" si="79"/>
        <v>178.65000000000003</v>
      </c>
      <c r="L142" s="122">
        <f t="shared" si="80"/>
        <v>0.36105497170573975</v>
      </c>
      <c r="M142" s="123">
        <f t="shared" si="84"/>
        <v>1786.5000000000005</v>
      </c>
      <c r="O142" s="66"/>
    </row>
    <row r="143" spans="1:15" s="65" customFormat="1" ht="12" x14ac:dyDescent="0.2">
      <c r="A143" s="96">
        <v>2</v>
      </c>
      <c r="B143" s="97">
        <v>1</v>
      </c>
      <c r="C143" s="98">
        <f t="shared" ref="C143:C162" si="86">A143+B143</f>
        <v>3</v>
      </c>
      <c r="D143" s="99">
        <f t="shared" si="18"/>
        <v>2474</v>
      </c>
      <c r="E143" s="99">
        <f t="shared" si="85"/>
        <v>1237</v>
      </c>
      <c r="F143" s="124">
        <v>0.3</v>
      </c>
      <c r="G143" s="125">
        <f t="shared" si="76"/>
        <v>825</v>
      </c>
      <c r="H143" s="102">
        <f t="shared" si="77"/>
        <v>825</v>
      </c>
      <c r="I143" s="103">
        <f t="shared" si="83"/>
        <v>3299</v>
      </c>
      <c r="J143" s="102">
        <f t="shared" si="78"/>
        <v>1099.6666666666667</v>
      </c>
      <c r="K143" s="104">
        <f t="shared" si="79"/>
        <v>137.33333333333326</v>
      </c>
      <c r="L143" s="105">
        <f t="shared" si="80"/>
        <v>0.11102128806251677</v>
      </c>
      <c r="M143" s="106">
        <f t="shared" si="84"/>
        <v>411.99999999999977</v>
      </c>
      <c r="O143" s="66"/>
    </row>
    <row r="144" spans="1:15" s="65" customFormat="1" ht="12" x14ac:dyDescent="0.2">
      <c r="A144" s="107">
        <v>3</v>
      </c>
      <c r="B144" s="68">
        <v>1</v>
      </c>
      <c r="C144" s="69">
        <f t="shared" si="86"/>
        <v>4</v>
      </c>
      <c r="D144" s="70">
        <f t="shared" si="18"/>
        <v>2474</v>
      </c>
      <c r="E144" s="70">
        <f t="shared" si="85"/>
        <v>824.66666666666663</v>
      </c>
      <c r="F144" s="126">
        <v>0.3</v>
      </c>
      <c r="G144" s="127">
        <f t="shared" si="76"/>
        <v>825</v>
      </c>
      <c r="H144" s="73">
        <f t="shared" si="77"/>
        <v>825</v>
      </c>
      <c r="I144" s="74">
        <f t="shared" si="83"/>
        <v>3299</v>
      </c>
      <c r="J144" s="73">
        <f t="shared" si="78"/>
        <v>824.75</v>
      </c>
      <c r="K144" s="75">
        <f t="shared" si="79"/>
        <v>-8.3333333333371229E-2</v>
      </c>
      <c r="L144" s="76">
        <f t="shared" si="80"/>
        <v>-1.0105092966861129E-4</v>
      </c>
      <c r="M144" s="77">
        <f t="shared" si="84"/>
        <v>-0.33333333333348492</v>
      </c>
      <c r="O144" s="66"/>
    </row>
    <row r="145" spans="1:15" s="65" customFormat="1" ht="12" x14ac:dyDescent="0.2">
      <c r="A145" s="107">
        <v>4</v>
      </c>
      <c r="B145" s="68">
        <v>1</v>
      </c>
      <c r="C145" s="69">
        <f t="shared" si="86"/>
        <v>5</v>
      </c>
      <c r="D145" s="70">
        <f t="shared" si="18"/>
        <v>2474</v>
      </c>
      <c r="E145" s="70">
        <f t="shared" si="85"/>
        <v>618.5</v>
      </c>
      <c r="F145" s="126">
        <v>0.3</v>
      </c>
      <c r="G145" s="127">
        <f t="shared" si="76"/>
        <v>825</v>
      </c>
      <c r="H145" s="73">
        <f t="shared" si="77"/>
        <v>825</v>
      </c>
      <c r="I145" s="74">
        <f t="shared" si="83"/>
        <v>3299</v>
      </c>
      <c r="J145" s="73">
        <f t="shared" si="78"/>
        <v>659.8</v>
      </c>
      <c r="K145" s="75">
        <f t="shared" si="79"/>
        <v>-41.299999999999955</v>
      </c>
      <c r="L145" s="76">
        <f t="shared" si="80"/>
        <v>-6.6774454324979748E-2</v>
      </c>
      <c r="M145" s="77">
        <f t="shared" si="84"/>
        <v>-206.49999999999977</v>
      </c>
      <c r="O145" s="66"/>
    </row>
    <row r="146" spans="1:15" s="65" customFormat="1" ht="12" x14ac:dyDescent="0.2">
      <c r="A146" s="110">
        <v>5</v>
      </c>
      <c r="B146" s="79">
        <v>1</v>
      </c>
      <c r="C146" s="80">
        <f t="shared" si="86"/>
        <v>6</v>
      </c>
      <c r="D146" s="81">
        <f t="shared" si="18"/>
        <v>2474</v>
      </c>
      <c r="E146" s="81">
        <f t="shared" si="85"/>
        <v>494.8</v>
      </c>
      <c r="F146" s="128">
        <v>0.3</v>
      </c>
      <c r="G146" s="129">
        <f t="shared" si="76"/>
        <v>825</v>
      </c>
      <c r="H146" s="84">
        <f t="shared" si="77"/>
        <v>825</v>
      </c>
      <c r="I146" s="85">
        <f t="shared" si="83"/>
        <v>3299</v>
      </c>
      <c r="J146" s="84">
        <f t="shared" si="78"/>
        <v>549.83333333333337</v>
      </c>
      <c r="K146" s="86">
        <f t="shared" si="79"/>
        <v>-55.03333333333336</v>
      </c>
      <c r="L146" s="87">
        <f t="shared" si="80"/>
        <v>-0.11122338992185399</v>
      </c>
      <c r="M146" s="88">
        <f t="shared" si="84"/>
        <v>-330.20000000000016</v>
      </c>
      <c r="O146" s="66"/>
    </row>
    <row r="147" spans="1:15" s="65" customFormat="1" ht="12" x14ac:dyDescent="0.2">
      <c r="A147" s="107">
        <v>2</v>
      </c>
      <c r="B147" s="89">
        <v>2</v>
      </c>
      <c r="C147" s="69">
        <f t="shared" si="86"/>
        <v>4</v>
      </c>
      <c r="D147" s="70">
        <f t="shared" si="18"/>
        <v>2474</v>
      </c>
      <c r="E147" s="70">
        <f>D147/A147</f>
        <v>1237</v>
      </c>
      <c r="F147" s="126">
        <v>0.3</v>
      </c>
      <c r="G147" s="127">
        <f t="shared" ref="G147:G162" si="87">F147*$D$8</f>
        <v>825</v>
      </c>
      <c r="H147" s="73">
        <f t="shared" ref="H147:H162" si="88">G147/B147</f>
        <v>412.5</v>
      </c>
      <c r="I147" s="74">
        <f t="shared" si="83"/>
        <v>3299</v>
      </c>
      <c r="J147" s="73">
        <f t="shared" ref="J147:J162" si="89">I147/C147</f>
        <v>824.75</v>
      </c>
      <c r="K147" s="75">
        <f t="shared" ref="K147:K162" si="90">E147-J147</f>
        <v>412.25</v>
      </c>
      <c r="L147" s="76">
        <f t="shared" ref="L147:L162" si="91">1-(J147/E147)</f>
        <v>0.33326596604688763</v>
      </c>
      <c r="M147" s="77">
        <f t="shared" si="84"/>
        <v>1649</v>
      </c>
      <c r="O147" s="66"/>
    </row>
    <row r="148" spans="1:15" s="65" customFormat="1" ht="12" x14ac:dyDescent="0.2">
      <c r="A148" s="107">
        <v>3</v>
      </c>
      <c r="B148" s="89">
        <v>2</v>
      </c>
      <c r="C148" s="69">
        <f t="shared" si="86"/>
        <v>5</v>
      </c>
      <c r="D148" s="70">
        <f t="shared" si="18"/>
        <v>2474</v>
      </c>
      <c r="E148" s="70">
        <f>D148/A148</f>
        <v>824.66666666666663</v>
      </c>
      <c r="F148" s="126">
        <v>0.3</v>
      </c>
      <c r="G148" s="127">
        <f t="shared" si="87"/>
        <v>825</v>
      </c>
      <c r="H148" s="73">
        <f t="shared" si="88"/>
        <v>412.5</v>
      </c>
      <c r="I148" s="74">
        <f t="shared" si="83"/>
        <v>3299</v>
      </c>
      <c r="J148" s="73">
        <f t="shared" si="89"/>
        <v>659.8</v>
      </c>
      <c r="K148" s="75">
        <f t="shared" si="90"/>
        <v>164.86666666666667</v>
      </c>
      <c r="L148" s="76">
        <f t="shared" si="91"/>
        <v>0.19991915925626513</v>
      </c>
      <c r="M148" s="77">
        <f t="shared" si="84"/>
        <v>824.33333333333337</v>
      </c>
      <c r="O148" s="66"/>
    </row>
    <row r="149" spans="1:15" s="65" customFormat="1" ht="12" x14ac:dyDescent="0.2">
      <c r="A149" s="107">
        <v>4</v>
      </c>
      <c r="B149" s="89">
        <v>2</v>
      </c>
      <c r="C149" s="69">
        <f t="shared" si="86"/>
        <v>6</v>
      </c>
      <c r="D149" s="70">
        <f t="shared" si="18"/>
        <v>2474</v>
      </c>
      <c r="E149" s="70">
        <f>D149/A149</f>
        <v>618.5</v>
      </c>
      <c r="F149" s="126">
        <v>0.3</v>
      </c>
      <c r="G149" s="127">
        <f t="shared" si="87"/>
        <v>825</v>
      </c>
      <c r="H149" s="73">
        <f t="shared" si="88"/>
        <v>412.5</v>
      </c>
      <c r="I149" s="74">
        <f t="shared" si="83"/>
        <v>3299</v>
      </c>
      <c r="J149" s="73">
        <f t="shared" si="89"/>
        <v>549.83333333333337</v>
      </c>
      <c r="K149" s="75">
        <f t="shared" si="90"/>
        <v>68.666666666666629</v>
      </c>
      <c r="L149" s="76">
        <f t="shared" si="91"/>
        <v>0.11102128806251677</v>
      </c>
      <c r="M149" s="77">
        <f t="shared" si="84"/>
        <v>411.99999999999977</v>
      </c>
      <c r="O149" s="66"/>
    </row>
    <row r="150" spans="1:15" s="65" customFormat="1" ht="12" x14ac:dyDescent="0.2">
      <c r="A150" s="110">
        <v>5</v>
      </c>
      <c r="B150" s="90">
        <v>2</v>
      </c>
      <c r="C150" s="80">
        <f t="shared" si="86"/>
        <v>7</v>
      </c>
      <c r="D150" s="81">
        <f t="shared" si="18"/>
        <v>2474</v>
      </c>
      <c r="E150" s="81">
        <f t="shared" ref="E150:E152" si="92">D150/A150</f>
        <v>494.8</v>
      </c>
      <c r="F150" s="128">
        <v>0.3</v>
      </c>
      <c r="G150" s="129">
        <f t="shared" si="87"/>
        <v>825</v>
      </c>
      <c r="H150" s="84">
        <f t="shared" si="88"/>
        <v>412.5</v>
      </c>
      <c r="I150" s="85">
        <f t="shared" si="83"/>
        <v>3299</v>
      </c>
      <c r="J150" s="84">
        <f t="shared" si="89"/>
        <v>471.28571428571428</v>
      </c>
      <c r="K150" s="86">
        <f t="shared" si="90"/>
        <v>23.514285714285734</v>
      </c>
      <c r="L150" s="87">
        <f t="shared" si="91"/>
        <v>4.7522808638410963E-2</v>
      </c>
      <c r="M150" s="88">
        <f t="shared" si="84"/>
        <v>164.60000000000014</v>
      </c>
      <c r="O150" s="66"/>
    </row>
    <row r="151" spans="1:15" s="65" customFormat="1" ht="12" x14ac:dyDescent="0.2">
      <c r="A151" s="107">
        <v>2</v>
      </c>
      <c r="B151" s="91">
        <v>3</v>
      </c>
      <c r="C151" s="69">
        <f t="shared" si="86"/>
        <v>5</v>
      </c>
      <c r="D151" s="70">
        <f t="shared" si="18"/>
        <v>2474</v>
      </c>
      <c r="E151" s="70">
        <f t="shared" si="92"/>
        <v>1237</v>
      </c>
      <c r="F151" s="126">
        <v>0.3</v>
      </c>
      <c r="G151" s="127">
        <f t="shared" si="87"/>
        <v>825</v>
      </c>
      <c r="H151" s="73">
        <f t="shared" si="88"/>
        <v>275</v>
      </c>
      <c r="I151" s="74">
        <f t="shared" si="83"/>
        <v>3299</v>
      </c>
      <c r="J151" s="73">
        <f t="shared" si="89"/>
        <v>659.8</v>
      </c>
      <c r="K151" s="75">
        <f t="shared" si="90"/>
        <v>577.20000000000005</v>
      </c>
      <c r="L151" s="76">
        <f t="shared" si="91"/>
        <v>0.46661277283751013</v>
      </c>
      <c r="M151" s="77">
        <f t="shared" si="84"/>
        <v>2886</v>
      </c>
      <c r="O151" s="66"/>
    </row>
    <row r="152" spans="1:15" s="65" customFormat="1" ht="12" x14ac:dyDescent="0.2">
      <c r="A152" s="107">
        <v>3</v>
      </c>
      <c r="B152" s="91">
        <v>3</v>
      </c>
      <c r="C152" s="69">
        <f t="shared" si="86"/>
        <v>6</v>
      </c>
      <c r="D152" s="70">
        <f t="shared" si="18"/>
        <v>2474</v>
      </c>
      <c r="E152" s="70">
        <f t="shared" si="92"/>
        <v>824.66666666666663</v>
      </c>
      <c r="F152" s="126">
        <v>0.3</v>
      </c>
      <c r="G152" s="127">
        <f t="shared" si="87"/>
        <v>825</v>
      </c>
      <c r="H152" s="73">
        <f t="shared" si="88"/>
        <v>275</v>
      </c>
      <c r="I152" s="74">
        <f t="shared" si="83"/>
        <v>3299</v>
      </c>
      <c r="J152" s="73">
        <f t="shared" si="89"/>
        <v>549.83333333333337</v>
      </c>
      <c r="K152" s="75">
        <f t="shared" si="90"/>
        <v>274.83333333333326</v>
      </c>
      <c r="L152" s="76">
        <f t="shared" si="91"/>
        <v>0.33326596604688752</v>
      </c>
      <c r="M152" s="77">
        <f t="shared" si="84"/>
        <v>1648.9999999999995</v>
      </c>
      <c r="O152" s="66"/>
    </row>
    <row r="153" spans="1:15" s="65" customFormat="1" ht="12" x14ac:dyDescent="0.2">
      <c r="A153" s="107">
        <v>4</v>
      </c>
      <c r="B153" s="91">
        <v>3</v>
      </c>
      <c r="C153" s="69">
        <f t="shared" si="86"/>
        <v>7</v>
      </c>
      <c r="D153" s="70">
        <f t="shared" si="18"/>
        <v>2474</v>
      </c>
      <c r="E153" s="70">
        <f>D153/A153</f>
        <v>618.5</v>
      </c>
      <c r="F153" s="126">
        <v>0.3</v>
      </c>
      <c r="G153" s="127">
        <f t="shared" si="87"/>
        <v>825</v>
      </c>
      <c r="H153" s="73">
        <f t="shared" si="88"/>
        <v>275</v>
      </c>
      <c r="I153" s="74">
        <f t="shared" si="83"/>
        <v>3299</v>
      </c>
      <c r="J153" s="73">
        <f t="shared" si="89"/>
        <v>471.28571428571428</v>
      </c>
      <c r="K153" s="75">
        <f t="shared" si="90"/>
        <v>147.21428571428572</v>
      </c>
      <c r="L153" s="76">
        <f t="shared" si="91"/>
        <v>0.2380182469107287</v>
      </c>
      <c r="M153" s="77">
        <f t="shared" si="84"/>
        <v>1030.5</v>
      </c>
      <c r="O153" s="66"/>
    </row>
    <row r="154" spans="1:15" s="65" customFormat="1" ht="12" x14ac:dyDescent="0.2">
      <c r="A154" s="110">
        <v>5</v>
      </c>
      <c r="B154" s="92">
        <v>3</v>
      </c>
      <c r="C154" s="80">
        <f t="shared" si="86"/>
        <v>8</v>
      </c>
      <c r="D154" s="81">
        <f t="shared" si="18"/>
        <v>2474</v>
      </c>
      <c r="E154" s="81">
        <f>D154/A154</f>
        <v>494.8</v>
      </c>
      <c r="F154" s="128">
        <v>0.3</v>
      </c>
      <c r="G154" s="129">
        <f t="shared" si="87"/>
        <v>825</v>
      </c>
      <c r="H154" s="84">
        <f t="shared" si="88"/>
        <v>275</v>
      </c>
      <c r="I154" s="85">
        <f t="shared" si="83"/>
        <v>3299</v>
      </c>
      <c r="J154" s="84">
        <f t="shared" si="89"/>
        <v>412.375</v>
      </c>
      <c r="K154" s="86">
        <f t="shared" si="90"/>
        <v>82.425000000000011</v>
      </c>
      <c r="L154" s="87">
        <f t="shared" si="91"/>
        <v>0.16658245755860956</v>
      </c>
      <c r="M154" s="88">
        <f t="shared" si="84"/>
        <v>659.40000000000009</v>
      </c>
      <c r="O154" s="66"/>
    </row>
    <row r="155" spans="1:15" s="65" customFormat="1" ht="12" x14ac:dyDescent="0.2">
      <c r="A155" s="107">
        <v>2</v>
      </c>
      <c r="B155" s="93">
        <v>4</v>
      </c>
      <c r="C155" s="69">
        <f t="shared" si="86"/>
        <v>6</v>
      </c>
      <c r="D155" s="70">
        <f t="shared" si="18"/>
        <v>2474</v>
      </c>
      <c r="E155" s="70">
        <f>D155/A155</f>
        <v>1237</v>
      </c>
      <c r="F155" s="126">
        <v>0.3</v>
      </c>
      <c r="G155" s="127">
        <f t="shared" si="87"/>
        <v>825</v>
      </c>
      <c r="H155" s="73">
        <f t="shared" si="88"/>
        <v>206.25</v>
      </c>
      <c r="I155" s="74">
        <f t="shared" si="83"/>
        <v>3299</v>
      </c>
      <c r="J155" s="73">
        <f t="shared" si="89"/>
        <v>549.83333333333337</v>
      </c>
      <c r="K155" s="75">
        <f t="shared" si="90"/>
        <v>687.16666666666663</v>
      </c>
      <c r="L155" s="76">
        <f t="shared" si="91"/>
        <v>0.55551064403125838</v>
      </c>
      <c r="M155" s="77">
        <f t="shared" si="84"/>
        <v>4123</v>
      </c>
      <c r="O155" s="66"/>
    </row>
    <row r="156" spans="1:15" s="65" customFormat="1" ht="12" x14ac:dyDescent="0.2">
      <c r="A156" s="107">
        <v>3</v>
      </c>
      <c r="B156" s="93">
        <v>4</v>
      </c>
      <c r="C156" s="69">
        <f t="shared" si="86"/>
        <v>7</v>
      </c>
      <c r="D156" s="70">
        <f t="shared" si="18"/>
        <v>2474</v>
      </c>
      <c r="E156" s="70">
        <f t="shared" ref="E156:E158" si="93">D156/A156</f>
        <v>824.66666666666663</v>
      </c>
      <c r="F156" s="126">
        <v>0.3</v>
      </c>
      <c r="G156" s="127">
        <f t="shared" si="87"/>
        <v>825</v>
      </c>
      <c r="H156" s="73">
        <f t="shared" si="88"/>
        <v>206.25</v>
      </c>
      <c r="I156" s="74">
        <f t="shared" si="83"/>
        <v>3299</v>
      </c>
      <c r="J156" s="73">
        <f t="shared" si="89"/>
        <v>471.28571428571428</v>
      </c>
      <c r="K156" s="75">
        <f t="shared" si="90"/>
        <v>353.38095238095235</v>
      </c>
      <c r="L156" s="76">
        <f t="shared" si="91"/>
        <v>0.42851368518304656</v>
      </c>
      <c r="M156" s="77">
        <f t="shared" si="84"/>
        <v>2473.6666666666665</v>
      </c>
      <c r="O156" s="66"/>
    </row>
    <row r="157" spans="1:15" s="65" customFormat="1" ht="12" x14ac:dyDescent="0.2">
      <c r="A157" s="107">
        <v>4</v>
      </c>
      <c r="B157" s="93">
        <v>4</v>
      </c>
      <c r="C157" s="69">
        <f t="shared" si="86"/>
        <v>8</v>
      </c>
      <c r="D157" s="70">
        <f t="shared" si="18"/>
        <v>2474</v>
      </c>
      <c r="E157" s="70">
        <f t="shared" si="93"/>
        <v>618.5</v>
      </c>
      <c r="F157" s="126">
        <v>0.3</v>
      </c>
      <c r="G157" s="127">
        <f t="shared" si="87"/>
        <v>825</v>
      </c>
      <c r="H157" s="73">
        <f t="shared" si="88"/>
        <v>206.25</v>
      </c>
      <c r="I157" s="74">
        <f t="shared" si="83"/>
        <v>3299</v>
      </c>
      <c r="J157" s="73">
        <f t="shared" si="89"/>
        <v>412.375</v>
      </c>
      <c r="K157" s="75">
        <f t="shared" si="90"/>
        <v>206.125</v>
      </c>
      <c r="L157" s="76">
        <f t="shared" si="91"/>
        <v>0.33326596604688763</v>
      </c>
      <c r="M157" s="77">
        <f t="shared" si="84"/>
        <v>1649</v>
      </c>
      <c r="O157" s="66"/>
    </row>
    <row r="158" spans="1:15" s="65" customFormat="1" ht="12" x14ac:dyDescent="0.2">
      <c r="A158" s="110">
        <v>5</v>
      </c>
      <c r="B158" s="94">
        <v>4</v>
      </c>
      <c r="C158" s="80">
        <f t="shared" si="86"/>
        <v>9</v>
      </c>
      <c r="D158" s="81">
        <f t="shared" si="18"/>
        <v>2474</v>
      </c>
      <c r="E158" s="81">
        <f t="shared" si="93"/>
        <v>494.8</v>
      </c>
      <c r="F158" s="128">
        <v>0.3</v>
      </c>
      <c r="G158" s="129">
        <f t="shared" si="87"/>
        <v>825</v>
      </c>
      <c r="H158" s="84">
        <f t="shared" si="88"/>
        <v>206.25</v>
      </c>
      <c r="I158" s="85">
        <f t="shared" ref="I158:I162" si="94">D158+G158</f>
        <v>3299</v>
      </c>
      <c r="J158" s="84">
        <f t="shared" si="89"/>
        <v>366.55555555555554</v>
      </c>
      <c r="K158" s="86">
        <f t="shared" si="90"/>
        <v>128.24444444444447</v>
      </c>
      <c r="L158" s="87">
        <f t="shared" si="91"/>
        <v>0.25918440671876408</v>
      </c>
      <c r="M158" s="88">
        <f t="shared" ref="M158:M162" si="95">K158*C158</f>
        <v>1154.2000000000003</v>
      </c>
      <c r="O158" s="66"/>
    </row>
    <row r="159" spans="1:15" s="65" customFormat="1" ht="12" x14ac:dyDescent="0.2">
      <c r="A159" s="107">
        <v>2</v>
      </c>
      <c r="B159" s="95">
        <v>5</v>
      </c>
      <c r="C159" s="69">
        <f t="shared" si="86"/>
        <v>7</v>
      </c>
      <c r="D159" s="70">
        <f t="shared" si="18"/>
        <v>2474</v>
      </c>
      <c r="E159" s="70">
        <f>D159/A159</f>
        <v>1237</v>
      </c>
      <c r="F159" s="126">
        <v>0.3</v>
      </c>
      <c r="G159" s="127">
        <f t="shared" si="87"/>
        <v>825</v>
      </c>
      <c r="H159" s="73">
        <f t="shared" si="88"/>
        <v>165</v>
      </c>
      <c r="I159" s="74">
        <f t="shared" si="94"/>
        <v>3299</v>
      </c>
      <c r="J159" s="73">
        <f t="shared" si="89"/>
        <v>471.28571428571428</v>
      </c>
      <c r="K159" s="75">
        <f t="shared" si="90"/>
        <v>765.71428571428578</v>
      </c>
      <c r="L159" s="76">
        <f t="shared" si="91"/>
        <v>0.6190091234553643</v>
      </c>
      <c r="M159" s="77">
        <f t="shared" si="95"/>
        <v>5360</v>
      </c>
      <c r="O159" s="66"/>
    </row>
    <row r="160" spans="1:15" s="65" customFormat="1" ht="12" x14ac:dyDescent="0.2">
      <c r="A160" s="107">
        <v>3</v>
      </c>
      <c r="B160" s="95">
        <v>5</v>
      </c>
      <c r="C160" s="69">
        <f t="shared" si="86"/>
        <v>8</v>
      </c>
      <c r="D160" s="70">
        <f t="shared" si="18"/>
        <v>2474</v>
      </c>
      <c r="E160" s="70">
        <f>D160/A160</f>
        <v>824.66666666666663</v>
      </c>
      <c r="F160" s="126">
        <v>0.3</v>
      </c>
      <c r="G160" s="127">
        <f t="shared" si="87"/>
        <v>825</v>
      </c>
      <c r="H160" s="73">
        <f t="shared" si="88"/>
        <v>165</v>
      </c>
      <c r="I160" s="74">
        <f t="shared" si="94"/>
        <v>3299</v>
      </c>
      <c r="J160" s="73">
        <f t="shared" si="89"/>
        <v>412.375</v>
      </c>
      <c r="K160" s="75">
        <f t="shared" si="90"/>
        <v>412.29166666666663</v>
      </c>
      <c r="L160" s="76">
        <f t="shared" si="91"/>
        <v>0.49994947453516569</v>
      </c>
      <c r="M160" s="77">
        <f t="shared" si="95"/>
        <v>3298.333333333333</v>
      </c>
      <c r="O160" s="66"/>
    </row>
    <row r="161" spans="1:15" s="65" customFormat="1" ht="12" x14ac:dyDescent="0.2">
      <c r="A161" s="107">
        <v>4</v>
      </c>
      <c r="B161" s="95">
        <v>5</v>
      </c>
      <c r="C161" s="69">
        <f t="shared" si="86"/>
        <v>9</v>
      </c>
      <c r="D161" s="70">
        <f t="shared" si="18"/>
        <v>2474</v>
      </c>
      <c r="E161" s="70">
        <f>D161/A161</f>
        <v>618.5</v>
      </c>
      <c r="F161" s="126">
        <v>0.3</v>
      </c>
      <c r="G161" s="127">
        <f t="shared" si="87"/>
        <v>825</v>
      </c>
      <c r="H161" s="73">
        <f t="shared" si="88"/>
        <v>165</v>
      </c>
      <c r="I161" s="74">
        <f t="shared" si="94"/>
        <v>3299</v>
      </c>
      <c r="J161" s="73">
        <f t="shared" si="89"/>
        <v>366.55555555555554</v>
      </c>
      <c r="K161" s="75">
        <f t="shared" si="90"/>
        <v>251.94444444444446</v>
      </c>
      <c r="L161" s="76">
        <f t="shared" si="91"/>
        <v>0.40734752537501129</v>
      </c>
      <c r="M161" s="77">
        <f t="shared" si="95"/>
        <v>2267.5</v>
      </c>
      <c r="O161" s="66"/>
    </row>
    <row r="162" spans="1:15" s="65" customFormat="1" ht="12.75" thickBot="1" x14ac:dyDescent="0.25">
      <c r="A162" s="113">
        <v>5</v>
      </c>
      <c r="B162" s="114">
        <v>5</v>
      </c>
      <c r="C162" s="115">
        <f t="shared" si="86"/>
        <v>10</v>
      </c>
      <c r="D162" s="116">
        <f t="shared" si="18"/>
        <v>2474</v>
      </c>
      <c r="E162" s="116">
        <f t="shared" ref="E162" si="96">D162/A162</f>
        <v>494.8</v>
      </c>
      <c r="F162" s="130">
        <v>0.3</v>
      </c>
      <c r="G162" s="131">
        <f t="shared" si="87"/>
        <v>825</v>
      </c>
      <c r="H162" s="119">
        <f t="shared" si="88"/>
        <v>165</v>
      </c>
      <c r="I162" s="120">
        <f t="shared" si="94"/>
        <v>3299</v>
      </c>
      <c r="J162" s="119">
        <f t="shared" si="89"/>
        <v>329.9</v>
      </c>
      <c r="K162" s="121">
        <f t="shared" si="90"/>
        <v>164.90000000000003</v>
      </c>
      <c r="L162" s="122">
        <f t="shared" si="91"/>
        <v>0.33326596604688774</v>
      </c>
      <c r="M162" s="123">
        <f t="shared" si="95"/>
        <v>1649.0000000000005</v>
      </c>
      <c r="O162" s="66"/>
    </row>
    <row r="163" spans="1:15" s="65" customFormat="1" ht="12" x14ac:dyDescent="0.2">
      <c r="A163" s="96">
        <v>2</v>
      </c>
      <c r="B163" s="97">
        <v>1</v>
      </c>
      <c r="C163" s="98">
        <f t="shared" ref="C163:C182" si="97">A163+B163</f>
        <v>3</v>
      </c>
      <c r="D163" s="99">
        <f t="shared" si="18"/>
        <v>2474</v>
      </c>
      <c r="E163" s="99">
        <f t="shared" si="74"/>
        <v>1237</v>
      </c>
      <c r="F163" s="132">
        <v>0.4</v>
      </c>
      <c r="G163" s="133">
        <f t="shared" si="65"/>
        <v>1100</v>
      </c>
      <c r="H163" s="102">
        <f t="shared" si="66"/>
        <v>1100</v>
      </c>
      <c r="I163" s="103">
        <f t="shared" si="72"/>
        <v>3574</v>
      </c>
      <c r="J163" s="102">
        <f t="shared" si="67"/>
        <v>1191.3333333333333</v>
      </c>
      <c r="K163" s="104">
        <f t="shared" si="68"/>
        <v>45.666666666666742</v>
      </c>
      <c r="L163" s="105">
        <f t="shared" si="69"/>
        <v>3.6917272972244786E-2</v>
      </c>
      <c r="M163" s="106">
        <f t="shared" si="73"/>
        <v>137.00000000000023</v>
      </c>
      <c r="O163" s="66"/>
    </row>
    <row r="164" spans="1:15" s="65" customFormat="1" ht="12" x14ac:dyDescent="0.2">
      <c r="A164" s="107">
        <v>3</v>
      </c>
      <c r="B164" s="68">
        <v>1</v>
      </c>
      <c r="C164" s="69">
        <f t="shared" si="97"/>
        <v>4</v>
      </c>
      <c r="D164" s="70">
        <f t="shared" si="18"/>
        <v>2474</v>
      </c>
      <c r="E164" s="70">
        <f t="shared" si="74"/>
        <v>824.66666666666663</v>
      </c>
      <c r="F164" s="134">
        <v>0.4</v>
      </c>
      <c r="G164" s="135">
        <f t="shared" si="65"/>
        <v>1100</v>
      </c>
      <c r="H164" s="73">
        <f t="shared" si="66"/>
        <v>1100</v>
      </c>
      <c r="I164" s="74">
        <f t="shared" si="72"/>
        <v>3574</v>
      </c>
      <c r="J164" s="73">
        <f t="shared" si="67"/>
        <v>893.5</v>
      </c>
      <c r="K164" s="75">
        <f t="shared" si="68"/>
        <v>-68.833333333333371</v>
      </c>
      <c r="L164" s="76">
        <f t="shared" si="69"/>
        <v>-8.3468067906224741E-2</v>
      </c>
      <c r="M164" s="77">
        <f t="shared" si="73"/>
        <v>-275.33333333333348</v>
      </c>
      <c r="O164" s="66"/>
    </row>
    <row r="165" spans="1:15" s="65" customFormat="1" ht="12" x14ac:dyDescent="0.2">
      <c r="A165" s="107">
        <v>4</v>
      </c>
      <c r="B165" s="68">
        <v>1</v>
      </c>
      <c r="C165" s="69">
        <f t="shared" si="97"/>
        <v>5</v>
      </c>
      <c r="D165" s="70">
        <f t="shared" si="18"/>
        <v>2474</v>
      </c>
      <c r="E165" s="70">
        <f t="shared" si="74"/>
        <v>618.5</v>
      </c>
      <c r="F165" s="134">
        <v>0.4</v>
      </c>
      <c r="G165" s="135">
        <f t="shared" si="65"/>
        <v>1100</v>
      </c>
      <c r="H165" s="73">
        <f t="shared" si="66"/>
        <v>1100</v>
      </c>
      <c r="I165" s="74">
        <f t="shared" si="72"/>
        <v>3574</v>
      </c>
      <c r="J165" s="73">
        <f t="shared" si="67"/>
        <v>714.8</v>
      </c>
      <c r="K165" s="75">
        <f t="shared" si="68"/>
        <v>-96.299999999999955</v>
      </c>
      <c r="L165" s="76">
        <f t="shared" si="69"/>
        <v>-0.15569927243330639</v>
      </c>
      <c r="M165" s="77">
        <f t="shared" si="73"/>
        <v>-481.49999999999977</v>
      </c>
      <c r="O165" s="66"/>
    </row>
    <row r="166" spans="1:15" s="65" customFormat="1" ht="12" x14ac:dyDescent="0.2">
      <c r="A166" s="110">
        <v>5</v>
      </c>
      <c r="B166" s="79">
        <v>1</v>
      </c>
      <c r="C166" s="80">
        <f t="shared" si="97"/>
        <v>6</v>
      </c>
      <c r="D166" s="81">
        <f t="shared" si="18"/>
        <v>2474</v>
      </c>
      <c r="E166" s="81">
        <f t="shared" si="74"/>
        <v>494.8</v>
      </c>
      <c r="F166" s="136">
        <v>0.4</v>
      </c>
      <c r="G166" s="137">
        <f t="shared" si="65"/>
        <v>1100</v>
      </c>
      <c r="H166" s="84">
        <f t="shared" si="66"/>
        <v>1100</v>
      </c>
      <c r="I166" s="85">
        <f t="shared" si="72"/>
        <v>3574</v>
      </c>
      <c r="J166" s="84">
        <f t="shared" si="67"/>
        <v>595.66666666666663</v>
      </c>
      <c r="K166" s="86">
        <f t="shared" si="68"/>
        <v>-100.86666666666662</v>
      </c>
      <c r="L166" s="87">
        <f t="shared" si="69"/>
        <v>-0.20385340878469416</v>
      </c>
      <c r="M166" s="88">
        <f t="shared" si="73"/>
        <v>-605.1999999999997</v>
      </c>
      <c r="O166" s="66"/>
    </row>
    <row r="167" spans="1:15" s="65" customFormat="1" ht="12" x14ac:dyDescent="0.2">
      <c r="A167" s="107">
        <v>2</v>
      </c>
      <c r="B167" s="89">
        <v>2</v>
      </c>
      <c r="C167" s="69">
        <f t="shared" si="97"/>
        <v>4</v>
      </c>
      <c r="D167" s="70">
        <f t="shared" si="18"/>
        <v>2474</v>
      </c>
      <c r="E167" s="70">
        <f>D167/A167</f>
        <v>1237</v>
      </c>
      <c r="F167" s="134">
        <v>0.4</v>
      </c>
      <c r="G167" s="135">
        <f t="shared" ref="G167:G182" si="98">F167*$D$8</f>
        <v>1100</v>
      </c>
      <c r="H167" s="73">
        <f t="shared" ref="H167:H182" si="99">G167/B167</f>
        <v>550</v>
      </c>
      <c r="I167" s="74">
        <f t="shared" si="72"/>
        <v>3574</v>
      </c>
      <c r="J167" s="73">
        <f t="shared" ref="J167:J182" si="100">I167/C167</f>
        <v>893.5</v>
      </c>
      <c r="K167" s="75">
        <f t="shared" ref="K167:K182" si="101">E167-J167</f>
        <v>343.5</v>
      </c>
      <c r="L167" s="76">
        <f t="shared" ref="L167:L182" si="102">1-(J167/E167)</f>
        <v>0.27768795472918351</v>
      </c>
      <c r="M167" s="77">
        <f t="shared" si="73"/>
        <v>1374</v>
      </c>
      <c r="O167" s="66"/>
    </row>
    <row r="168" spans="1:15" s="65" customFormat="1" ht="12" x14ac:dyDescent="0.2">
      <c r="A168" s="107">
        <v>3</v>
      </c>
      <c r="B168" s="89">
        <v>2</v>
      </c>
      <c r="C168" s="69">
        <f t="shared" si="97"/>
        <v>5</v>
      </c>
      <c r="D168" s="70">
        <f t="shared" si="18"/>
        <v>2474</v>
      </c>
      <c r="E168" s="70">
        <f>D168/A168</f>
        <v>824.66666666666663</v>
      </c>
      <c r="F168" s="134">
        <v>0.4</v>
      </c>
      <c r="G168" s="135">
        <f t="shared" si="98"/>
        <v>1100</v>
      </c>
      <c r="H168" s="73">
        <f t="shared" si="99"/>
        <v>550</v>
      </c>
      <c r="I168" s="74">
        <f t="shared" si="72"/>
        <v>3574</v>
      </c>
      <c r="J168" s="73">
        <f t="shared" si="100"/>
        <v>714.8</v>
      </c>
      <c r="K168" s="75">
        <f t="shared" si="101"/>
        <v>109.86666666666667</v>
      </c>
      <c r="L168" s="76">
        <f t="shared" si="102"/>
        <v>0.13322554567502021</v>
      </c>
      <c r="M168" s="77">
        <f t="shared" si="73"/>
        <v>549.33333333333337</v>
      </c>
      <c r="O168" s="66"/>
    </row>
    <row r="169" spans="1:15" s="65" customFormat="1" ht="12" x14ac:dyDescent="0.2">
      <c r="A169" s="107">
        <v>4</v>
      </c>
      <c r="B169" s="89">
        <v>2</v>
      </c>
      <c r="C169" s="69">
        <f t="shared" si="97"/>
        <v>6</v>
      </c>
      <c r="D169" s="70">
        <f t="shared" si="18"/>
        <v>2474</v>
      </c>
      <c r="E169" s="70">
        <f>D169/A169</f>
        <v>618.5</v>
      </c>
      <c r="F169" s="134">
        <v>0.4</v>
      </c>
      <c r="G169" s="135">
        <f t="shared" si="98"/>
        <v>1100</v>
      </c>
      <c r="H169" s="73">
        <f t="shared" si="99"/>
        <v>550</v>
      </c>
      <c r="I169" s="74">
        <f t="shared" si="72"/>
        <v>3574</v>
      </c>
      <c r="J169" s="73">
        <f t="shared" si="100"/>
        <v>595.66666666666663</v>
      </c>
      <c r="K169" s="75">
        <f t="shared" si="101"/>
        <v>22.833333333333371</v>
      </c>
      <c r="L169" s="76">
        <f t="shared" si="102"/>
        <v>3.6917272972244786E-2</v>
      </c>
      <c r="M169" s="77">
        <f t="shared" si="73"/>
        <v>137.00000000000023</v>
      </c>
      <c r="O169" s="66"/>
    </row>
    <row r="170" spans="1:15" s="65" customFormat="1" ht="12" x14ac:dyDescent="0.2">
      <c r="A170" s="110">
        <v>5</v>
      </c>
      <c r="B170" s="90">
        <v>2</v>
      </c>
      <c r="C170" s="80">
        <f t="shared" si="97"/>
        <v>7</v>
      </c>
      <c r="D170" s="81">
        <f t="shared" si="18"/>
        <v>2474</v>
      </c>
      <c r="E170" s="81">
        <f t="shared" ref="E170:E172" si="103">D170/A170</f>
        <v>494.8</v>
      </c>
      <c r="F170" s="136">
        <v>0.4</v>
      </c>
      <c r="G170" s="137">
        <f t="shared" si="98"/>
        <v>1100</v>
      </c>
      <c r="H170" s="84">
        <f t="shared" si="99"/>
        <v>550</v>
      </c>
      <c r="I170" s="85">
        <f t="shared" si="72"/>
        <v>3574</v>
      </c>
      <c r="J170" s="84">
        <f t="shared" si="100"/>
        <v>510.57142857142856</v>
      </c>
      <c r="K170" s="86">
        <f t="shared" si="101"/>
        <v>-15.771428571428544</v>
      </c>
      <c r="L170" s="87">
        <f t="shared" si="102"/>
        <v>-3.1874350386880579E-2</v>
      </c>
      <c r="M170" s="88">
        <f t="shared" si="73"/>
        <v>-110.39999999999981</v>
      </c>
      <c r="O170" s="66"/>
    </row>
    <row r="171" spans="1:15" s="65" customFormat="1" ht="12" x14ac:dyDescent="0.2">
      <c r="A171" s="107">
        <v>2</v>
      </c>
      <c r="B171" s="91">
        <v>3</v>
      </c>
      <c r="C171" s="69">
        <f t="shared" si="97"/>
        <v>5</v>
      </c>
      <c r="D171" s="70">
        <f t="shared" ref="D171:D182" si="104">$D$8-$D$9</f>
        <v>2474</v>
      </c>
      <c r="E171" s="70">
        <f t="shared" si="103"/>
        <v>1237</v>
      </c>
      <c r="F171" s="134">
        <v>0.4</v>
      </c>
      <c r="G171" s="135">
        <f t="shared" si="98"/>
        <v>1100</v>
      </c>
      <c r="H171" s="73">
        <f t="shared" si="99"/>
        <v>366.66666666666669</v>
      </c>
      <c r="I171" s="74">
        <f t="shared" si="72"/>
        <v>3574</v>
      </c>
      <c r="J171" s="73">
        <f t="shared" si="100"/>
        <v>714.8</v>
      </c>
      <c r="K171" s="75">
        <f t="shared" si="101"/>
        <v>522.20000000000005</v>
      </c>
      <c r="L171" s="76">
        <f t="shared" si="102"/>
        <v>0.4221503637833468</v>
      </c>
      <c r="M171" s="77">
        <f t="shared" si="73"/>
        <v>2611</v>
      </c>
      <c r="O171" s="66"/>
    </row>
    <row r="172" spans="1:15" s="65" customFormat="1" ht="12" x14ac:dyDescent="0.2">
      <c r="A172" s="107">
        <v>3</v>
      </c>
      <c r="B172" s="91">
        <v>3</v>
      </c>
      <c r="C172" s="69">
        <f t="shared" si="97"/>
        <v>6</v>
      </c>
      <c r="D172" s="70">
        <f t="shared" si="104"/>
        <v>2474</v>
      </c>
      <c r="E172" s="70">
        <f t="shared" si="103"/>
        <v>824.66666666666663</v>
      </c>
      <c r="F172" s="134">
        <v>0.4</v>
      </c>
      <c r="G172" s="135">
        <f t="shared" si="98"/>
        <v>1100</v>
      </c>
      <c r="H172" s="73">
        <f t="shared" si="99"/>
        <v>366.66666666666669</v>
      </c>
      <c r="I172" s="74">
        <f t="shared" si="72"/>
        <v>3574</v>
      </c>
      <c r="J172" s="73">
        <f t="shared" si="100"/>
        <v>595.66666666666663</v>
      </c>
      <c r="K172" s="75">
        <f t="shared" si="101"/>
        <v>229</v>
      </c>
      <c r="L172" s="76">
        <f t="shared" si="102"/>
        <v>0.27768795472918351</v>
      </c>
      <c r="M172" s="77">
        <f t="shared" si="73"/>
        <v>1374</v>
      </c>
      <c r="O172" s="66"/>
    </row>
    <row r="173" spans="1:15" s="65" customFormat="1" ht="12" x14ac:dyDescent="0.2">
      <c r="A173" s="107">
        <v>4</v>
      </c>
      <c r="B173" s="91">
        <v>3</v>
      </c>
      <c r="C173" s="69">
        <f t="shared" si="97"/>
        <v>7</v>
      </c>
      <c r="D173" s="70">
        <f t="shared" si="104"/>
        <v>2474</v>
      </c>
      <c r="E173" s="70">
        <f>D173/A173</f>
        <v>618.5</v>
      </c>
      <c r="F173" s="134">
        <v>0.4</v>
      </c>
      <c r="G173" s="135">
        <f t="shared" si="98"/>
        <v>1100</v>
      </c>
      <c r="H173" s="73">
        <f t="shared" si="99"/>
        <v>366.66666666666669</v>
      </c>
      <c r="I173" s="74">
        <f t="shared" si="72"/>
        <v>3574</v>
      </c>
      <c r="J173" s="73">
        <f t="shared" si="100"/>
        <v>510.57142857142856</v>
      </c>
      <c r="K173" s="75">
        <f t="shared" si="101"/>
        <v>107.92857142857144</v>
      </c>
      <c r="L173" s="76">
        <f t="shared" si="102"/>
        <v>0.17450051969049551</v>
      </c>
      <c r="M173" s="77">
        <f t="shared" si="73"/>
        <v>755.50000000000011</v>
      </c>
      <c r="O173" s="66"/>
    </row>
    <row r="174" spans="1:15" s="65" customFormat="1" ht="12" x14ac:dyDescent="0.2">
      <c r="A174" s="110">
        <v>5</v>
      </c>
      <c r="B174" s="92">
        <v>3</v>
      </c>
      <c r="C174" s="80">
        <f t="shared" si="97"/>
        <v>8</v>
      </c>
      <c r="D174" s="81">
        <f t="shared" si="104"/>
        <v>2474</v>
      </c>
      <c r="E174" s="81">
        <f>D174/A174</f>
        <v>494.8</v>
      </c>
      <c r="F174" s="136">
        <v>0.4</v>
      </c>
      <c r="G174" s="137">
        <f t="shared" si="98"/>
        <v>1100</v>
      </c>
      <c r="H174" s="84">
        <f t="shared" si="99"/>
        <v>366.66666666666669</v>
      </c>
      <c r="I174" s="85">
        <f t="shared" si="72"/>
        <v>3574</v>
      </c>
      <c r="J174" s="84">
        <f t="shared" si="100"/>
        <v>446.75</v>
      </c>
      <c r="K174" s="86">
        <f t="shared" si="101"/>
        <v>48.050000000000011</v>
      </c>
      <c r="L174" s="87">
        <f t="shared" si="102"/>
        <v>9.7109943411479382E-2</v>
      </c>
      <c r="M174" s="88">
        <f t="shared" si="73"/>
        <v>384.40000000000009</v>
      </c>
      <c r="O174" s="66"/>
    </row>
    <row r="175" spans="1:15" s="65" customFormat="1" ht="12" x14ac:dyDescent="0.2">
      <c r="A175" s="107">
        <v>2</v>
      </c>
      <c r="B175" s="93">
        <v>4</v>
      </c>
      <c r="C175" s="69">
        <f t="shared" si="97"/>
        <v>6</v>
      </c>
      <c r="D175" s="70">
        <f t="shared" si="104"/>
        <v>2474</v>
      </c>
      <c r="E175" s="70">
        <f>D175/A175</f>
        <v>1237</v>
      </c>
      <c r="F175" s="134">
        <v>0.4</v>
      </c>
      <c r="G175" s="135">
        <f t="shared" si="98"/>
        <v>1100</v>
      </c>
      <c r="H175" s="73">
        <f t="shared" si="99"/>
        <v>275</v>
      </c>
      <c r="I175" s="74">
        <f t="shared" si="72"/>
        <v>3574</v>
      </c>
      <c r="J175" s="73">
        <f t="shared" si="100"/>
        <v>595.66666666666663</v>
      </c>
      <c r="K175" s="75">
        <f t="shared" si="101"/>
        <v>641.33333333333337</v>
      </c>
      <c r="L175" s="76">
        <f t="shared" si="102"/>
        <v>0.51845863648612234</v>
      </c>
      <c r="M175" s="77">
        <f t="shared" si="73"/>
        <v>3848</v>
      </c>
      <c r="O175" s="66"/>
    </row>
    <row r="176" spans="1:15" s="65" customFormat="1" ht="12" x14ac:dyDescent="0.2">
      <c r="A176" s="107">
        <v>3</v>
      </c>
      <c r="B176" s="93">
        <v>4</v>
      </c>
      <c r="C176" s="69">
        <f t="shared" si="97"/>
        <v>7</v>
      </c>
      <c r="D176" s="70">
        <f t="shared" si="104"/>
        <v>2474</v>
      </c>
      <c r="E176" s="70">
        <f t="shared" ref="E176:E178" si="105">D176/A176</f>
        <v>824.66666666666663</v>
      </c>
      <c r="F176" s="134">
        <v>0.4</v>
      </c>
      <c r="G176" s="135">
        <f t="shared" si="98"/>
        <v>1100</v>
      </c>
      <c r="H176" s="73">
        <f t="shared" si="99"/>
        <v>275</v>
      </c>
      <c r="I176" s="74">
        <f t="shared" si="72"/>
        <v>3574</v>
      </c>
      <c r="J176" s="73">
        <f t="shared" si="100"/>
        <v>510.57142857142856</v>
      </c>
      <c r="K176" s="75">
        <f t="shared" si="101"/>
        <v>314.09523809523807</v>
      </c>
      <c r="L176" s="76">
        <f t="shared" si="102"/>
        <v>0.38087538976787161</v>
      </c>
      <c r="M176" s="77">
        <f t="shared" si="73"/>
        <v>2198.6666666666665</v>
      </c>
      <c r="O176" s="66"/>
    </row>
    <row r="177" spans="1:15" s="65" customFormat="1" ht="12" x14ac:dyDescent="0.2">
      <c r="A177" s="107">
        <v>4</v>
      </c>
      <c r="B177" s="93">
        <v>4</v>
      </c>
      <c r="C177" s="69">
        <f t="shared" si="97"/>
        <v>8</v>
      </c>
      <c r="D177" s="70">
        <f t="shared" si="104"/>
        <v>2474</v>
      </c>
      <c r="E177" s="70">
        <f t="shared" si="105"/>
        <v>618.5</v>
      </c>
      <c r="F177" s="134">
        <v>0.4</v>
      </c>
      <c r="G177" s="135">
        <f t="shared" si="98"/>
        <v>1100</v>
      </c>
      <c r="H177" s="73">
        <f t="shared" si="99"/>
        <v>275</v>
      </c>
      <c r="I177" s="74">
        <f t="shared" si="72"/>
        <v>3574</v>
      </c>
      <c r="J177" s="73">
        <f t="shared" si="100"/>
        <v>446.75</v>
      </c>
      <c r="K177" s="75">
        <f t="shared" si="101"/>
        <v>171.75</v>
      </c>
      <c r="L177" s="76">
        <f t="shared" si="102"/>
        <v>0.27768795472918351</v>
      </c>
      <c r="M177" s="77">
        <f t="shared" si="73"/>
        <v>1374</v>
      </c>
      <c r="O177" s="66"/>
    </row>
    <row r="178" spans="1:15" s="65" customFormat="1" ht="12" x14ac:dyDescent="0.2">
      <c r="A178" s="110">
        <v>5</v>
      </c>
      <c r="B178" s="94">
        <v>4</v>
      </c>
      <c r="C178" s="80">
        <f t="shared" si="97"/>
        <v>9</v>
      </c>
      <c r="D178" s="81">
        <f t="shared" si="104"/>
        <v>2474</v>
      </c>
      <c r="E178" s="81">
        <f t="shared" si="105"/>
        <v>494.8</v>
      </c>
      <c r="F178" s="136">
        <v>0.4</v>
      </c>
      <c r="G178" s="137">
        <f t="shared" si="98"/>
        <v>1100</v>
      </c>
      <c r="H178" s="84">
        <f t="shared" si="99"/>
        <v>275</v>
      </c>
      <c r="I178" s="85">
        <f t="shared" ref="I178:I182" si="106">D178+G178</f>
        <v>3574</v>
      </c>
      <c r="J178" s="84">
        <f t="shared" si="100"/>
        <v>397.11111111111109</v>
      </c>
      <c r="K178" s="86">
        <f t="shared" si="101"/>
        <v>97.688888888888926</v>
      </c>
      <c r="L178" s="87">
        <f t="shared" si="102"/>
        <v>0.19743106081020401</v>
      </c>
      <c r="M178" s="88">
        <f t="shared" ref="M178:M182" si="107">K178*C178</f>
        <v>879.20000000000027</v>
      </c>
      <c r="O178" s="66"/>
    </row>
    <row r="179" spans="1:15" s="65" customFormat="1" ht="12" x14ac:dyDescent="0.2">
      <c r="A179" s="107">
        <v>2</v>
      </c>
      <c r="B179" s="95">
        <v>5</v>
      </c>
      <c r="C179" s="69">
        <f t="shared" si="97"/>
        <v>7</v>
      </c>
      <c r="D179" s="70">
        <f t="shared" si="104"/>
        <v>2474</v>
      </c>
      <c r="E179" s="70">
        <f>D179/A179</f>
        <v>1237</v>
      </c>
      <c r="F179" s="134">
        <v>0.4</v>
      </c>
      <c r="G179" s="135">
        <f t="shared" si="98"/>
        <v>1100</v>
      </c>
      <c r="H179" s="73">
        <f t="shared" si="99"/>
        <v>220</v>
      </c>
      <c r="I179" s="74">
        <f t="shared" si="106"/>
        <v>3574</v>
      </c>
      <c r="J179" s="73">
        <f t="shared" si="100"/>
        <v>510.57142857142856</v>
      </c>
      <c r="K179" s="75">
        <f t="shared" si="101"/>
        <v>726.42857142857144</v>
      </c>
      <c r="L179" s="76">
        <f t="shared" si="102"/>
        <v>0.58725025984524781</v>
      </c>
      <c r="M179" s="77">
        <f t="shared" si="107"/>
        <v>5085</v>
      </c>
      <c r="O179" s="66"/>
    </row>
    <row r="180" spans="1:15" s="65" customFormat="1" ht="12" x14ac:dyDescent="0.2">
      <c r="A180" s="107">
        <v>3</v>
      </c>
      <c r="B180" s="95">
        <v>5</v>
      </c>
      <c r="C180" s="69">
        <f t="shared" si="97"/>
        <v>8</v>
      </c>
      <c r="D180" s="70">
        <f t="shared" si="104"/>
        <v>2474</v>
      </c>
      <c r="E180" s="70">
        <f>D180/A180</f>
        <v>824.66666666666663</v>
      </c>
      <c r="F180" s="134">
        <v>0.4</v>
      </c>
      <c r="G180" s="135">
        <f t="shared" si="98"/>
        <v>1100</v>
      </c>
      <c r="H180" s="73">
        <f t="shared" si="99"/>
        <v>220</v>
      </c>
      <c r="I180" s="74">
        <f t="shared" si="106"/>
        <v>3574</v>
      </c>
      <c r="J180" s="73">
        <f t="shared" si="100"/>
        <v>446.75</v>
      </c>
      <c r="K180" s="75">
        <f t="shared" si="101"/>
        <v>377.91666666666663</v>
      </c>
      <c r="L180" s="76">
        <f t="shared" si="102"/>
        <v>0.45826596604688763</v>
      </c>
      <c r="M180" s="77">
        <f t="shared" si="107"/>
        <v>3023.333333333333</v>
      </c>
      <c r="O180" s="66"/>
    </row>
    <row r="181" spans="1:15" s="65" customFormat="1" ht="12" x14ac:dyDescent="0.2">
      <c r="A181" s="107">
        <v>4</v>
      </c>
      <c r="B181" s="95">
        <v>5</v>
      </c>
      <c r="C181" s="69">
        <f t="shared" si="97"/>
        <v>9</v>
      </c>
      <c r="D181" s="70">
        <f t="shared" si="104"/>
        <v>2474</v>
      </c>
      <c r="E181" s="70">
        <f>D181/A181</f>
        <v>618.5</v>
      </c>
      <c r="F181" s="134">
        <v>0.4</v>
      </c>
      <c r="G181" s="135">
        <f t="shared" si="98"/>
        <v>1100</v>
      </c>
      <c r="H181" s="73">
        <f t="shared" si="99"/>
        <v>220</v>
      </c>
      <c r="I181" s="74">
        <f t="shared" si="106"/>
        <v>3574</v>
      </c>
      <c r="J181" s="73">
        <f t="shared" si="100"/>
        <v>397.11111111111109</v>
      </c>
      <c r="K181" s="75">
        <f t="shared" si="101"/>
        <v>221.38888888888891</v>
      </c>
      <c r="L181" s="76">
        <f t="shared" si="102"/>
        <v>0.35794484864816312</v>
      </c>
      <c r="M181" s="77">
        <f t="shared" si="107"/>
        <v>1992.5000000000002</v>
      </c>
      <c r="O181" s="66"/>
    </row>
    <row r="182" spans="1:15" s="65" customFormat="1" ht="12.75" thickBot="1" x14ac:dyDescent="0.25">
      <c r="A182" s="113">
        <v>5</v>
      </c>
      <c r="B182" s="114">
        <v>5</v>
      </c>
      <c r="C182" s="115">
        <f t="shared" si="97"/>
        <v>10</v>
      </c>
      <c r="D182" s="116">
        <f t="shared" si="104"/>
        <v>2474</v>
      </c>
      <c r="E182" s="116">
        <f t="shared" ref="E182" si="108">D182/A182</f>
        <v>494.8</v>
      </c>
      <c r="F182" s="138">
        <v>0.4</v>
      </c>
      <c r="G182" s="139">
        <f t="shared" si="98"/>
        <v>1100</v>
      </c>
      <c r="H182" s="119">
        <f t="shared" si="99"/>
        <v>220</v>
      </c>
      <c r="I182" s="120">
        <f t="shared" si="106"/>
        <v>3574</v>
      </c>
      <c r="J182" s="119">
        <f t="shared" si="100"/>
        <v>357.4</v>
      </c>
      <c r="K182" s="121">
        <f t="shared" si="101"/>
        <v>137.40000000000003</v>
      </c>
      <c r="L182" s="122">
        <f t="shared" si="102"/>
        <v>0.27768795472918362</v>
      </c>
      <c r="M182" s="123">
        <f t="shared" si="107"/>
        <v>1374.0000000000005</v>
      </c>
      <c r="O182" s="66"/>
    </row>
    <row r="183" spans="1:15" s="65" customFormat="1" ht="12" x14ac:dyDescent="0.2">
      <c r="D183" s="140"/>
      <c r="E183" s="140"/>
      <c r="F183" s="141"/>
      <c r="G183" s="142"/>
      <c r="H183" s="142"/>
      <c r="I183" s="142"/>
      <c r="J183" s="142"/>
      <c r="K183" s="142"/>
      <c r="L183" s="143"/>
      <c r="M183" s="144"/>
      <c r="O183" s="66"/>
    </row>
    <row r="184" spans="1:15" s="65" customFormat="1" ht="12" x14ac:dyDescent="0.2">
      <c r="D184" s="140"/>
      <c r="E184" s="140"/>
      <c r="F184" s="141"/>
      <c r="G184" s="142"/>
      <c r="H184" s="142"/>
      <c r="I184" s="142"/>
      <c r="J184" s="142"/>
      <c r="K184" s="142"/>
      <c r="L184" s="143"/>
      <c r="M184" s="144"/>
      <c r="O184" s="66"/>
    </row>
    <row r="185" spans="1:15" s="65" customFormat="1" ht="12" x14ac:dyDescent="0.2">
      <c r="D185" s="140"/>
      <c r="E185" s="140"/>
      <c r="F185" s="141"/>
      <c r="G185" s="142"/>
      <c r="H185" s="142"/>
      <c r="I185" s="142"/>
      <c r="J185" s="142"/>
      <c r="K185" s="142"/>
      <c r="L185" s="143"/>
      <c r="M185" s="144"/>
      <c r="O185" s="66"/>
    </row>
    <row r="186" spans="1:15" s="65" customFormat="1" ht="12" x14ac:dyDescent="0.2">
      <c r="D186" s="140"/>
      <c r="E186" s="140"/>
      <c r="F186" s="141"/>
      <c r="G186" s="142"/>
      <c r="H186" s="142"/>
      <c r="I186" s="142"/>
      <c r="J186" s="142"/>
      <c r="K186" s="142"/>
      <c r="L186" s="143"/>
      <c r="M186" s="144"/>
      <c r="O186" s="66"/>
    </row>
    <row r="187" spans="1:15" s="65" customFormat="1" ht="12" x14ac:dyDescent="0.2">
      <c r="D187" s="140"/>
      <c r="E187" s="140"/>
      <c r="F187" s="141"/>
      <c r="G187" s="142"/>
      <c r="H187" s="142"/>
      <c r="I187" s="142"/>
      <c r="J187" s="142"/>
      <c r="K187" s="142"/>
      <c r="L187" s="143"/>
      <c r="M187" s="144"/>
      <c r="O187" s="66"/>
    </row>
    <row r="188" spans="1:15" s="65" customFormat="1" ht="12" x14ac:dyDescent="0.2">
      <c r="D188" s="140"/>
      <c r="E188" s="140"/>
      <c r="F188" s="141"/>
      <c r="G188" s="142"/>
      <c r="H188" s="142"/>
      <c r="I188" s="142"/>
      <c r="J188" s="142"/>
      <c r="K188" s="142"/>
      <c r="L188" s="143"/>
      <c r="M188" s="144"/>
      <c r="O188" s="66"/>
    </row>
    <row r="189" spans="1:15" s="65" customFormat="1" ht="12" x14ac:dyDescent="0.2">
      <c r="D189" s="140"/>
      <c r="E189" s="140"/>
      <c r="F189" s="141"/>
      <c r="G189" s="142"/>
      <c r="H189" s="142"/>
      <c r="I189" s="142"/>
      <c r="J189" s="142"/>
      <c r="K189" s="142"/>
      <c r="L189" s="143"/>
      <c r="M189" s="144"/>
      <c r="O189" s="66"/>
    </row>
    <row r="190" spans="1:15" s="65" customFormat="1" ht="12" x14ac:dyDescent="0.2">
      <c r="D190" s="140"/>
      <c r="E190" s="140"/>
      <c r="F190" s="141"/>
      <c r="G190" s="142"/>
      <c r="H190" s="142"/>
      <c r="I190" s="142"/>
      <c r="J190" s="142"/>
      <c r="K190" s="142"/>
      <c r="L190" s="143"/>
      <c r="M190" s="144"/>
      <c r="O190" s="66"/>
    </row>
    <row r="191" spans="1:15" s="65" customFormat="1" ht="12" x14ac:dyDescent="0.2">
      <c r="D191" s="140"/>
      <c r="E191" s="140"/>
      <c r="F191" s="141"/>
      <c r="G191" s="142"/>
      <c r="H191" s="142"/>
      <c r="I191" s="142"/>
      <c r="J191" s="142"/>
      <c r="K191" s="142"/>
      <c r="L191" s="143"/>
      <c r="M191" s="144"/>
      <c r="O191" s="66"/>
    </row>
    <row r="192" spans="1:15" s="65" customFormat="1" ht="12" x14ac:dyDescent="0.2">
      <c r="D192" s="140"/>
      <c r="E192" s="140"/>
      <c r="F192" s="141"/>
      <c r="G192" s="142"/>
      <c r="H192" s="142"/>
      <c r="I192" s="142"/>
      <c r="J192" s="142"/>
      <c r="K192" s="142"/>
      <c r="L192" s="143"/>
      <c r="M192" s="144"/>
      <c r="O192" s="66"/>
    </row>
    <row r="193" spans="4:15" s="65" customFormat="1" ht="12" x14ac:dyDescent="0.2">
      <c r="D193" s="140"/>
      <c r="E193" s="140"/>
      <c r="F193" s="141"/>
      <c r="G193" s="142"/>
      <c r="H193" s="142"/>
      <c r="I193" s="142"/>
      <c r="J193" s="142"/>
      <c r="K193" s="142"/>
      <c r="L193" s="143"/>
      <c r="M193" s="144"/>
      <c r="O193" s="66"/>
    </row>
    <row r="194" spans="4:15" s="65" customFormat="1" ht="12" x14ac:dyDescent="0.2">
      <c r="D194" s="140"/>
      <c r="E194" s="140"/>
      <c r="F194" s="141"/>
      <c r="G194" s="142"/>
      <c r="H194" s="142"/>
      <c r="I194" s="142"/>
      <c r="J194" s="142"/>
      <c r="K194" s="142"/>
      <c r="L194" s="143"/>
      <c r="M194" s="144"/>
      <c r="O194" s="66"/>
    </row>
    <row r="195" spans="4:15" s="65" customFormat="1" ht="12" x14ac:dyDescent="0.2">
      <c r="D195" s="140"/>
      <c r="E195" s="140"/>
      <c r="F195" s="141"/>
      <c r="G195" s="142"/>
      <c r="H195" s="142"/>
      <c r="I195" s="142"/>
      <c r="J195" s="142"/>
      <c r="K195" s="142"/>
      <c r="L195" s="143"/>
      <c r="M195" s="144"/>
      <c r="O195" s="66"/>
    </row>
    <row r="196" spans="4:15" s="65" customFormat="1" ht="12" x14ac:dyDescent="0.2">
      <c r="D196" s="140"/>
      <c r="E196" s="140"/>
      <c r="F196" s="141"/>
      <c r="G196" s="142"/>
      <c r="H196" s="142"/>
      <c r="I196" s="142"/>
      <c r="J196" s="142"/>
      <c r="K196" s="142"/>
      <c r="L196" s="143"/>
      <c r="M196" s="144"/>
      <c r="O196" s="66"/>
    </row>
    <row r="197" spans="4:15" s="65" customFormat="1" ht="12" x14ac:dyDescent="0.2">
      <c r="D197" s="140"/>
      <c r="E197" s="140"/>
      <c r="F197" s="141"/>
      <c r="G197" s="142"/>
      <c r="H197" s="142"/>
      <c r="I197" s="142"/>
      <c r="J197" s="142"/>
      <c r="K197" s="142"/>
      <c r="L197" s="143"/>
      <c r="M197" s="144"/>
      <c r="O197" s="66"/>
    </row>
    <row r="198" spans="4:15" s="65" customFormat="1" ht="12" x14ac:dyDescent="0.2">
      <c r="D198" s="140"/>
      <c r="E198" s="140"/>
      <c r="F198" s="141"/>
      <c r="G198" s="142"/>
      <c r="H198" s="142"/>
      <c r="I198" s="142"/>
      <c r="J198" s="142"/>
      <c r="K198" s="142"/>
      <c r="L198" s="143"/>
      <c r="M198" s="144"/>
      <c r="O198" s="66"/>
    </row>
    <row r="199" spans="4:15" s="65" customFormat="1" ht="12" x14ac:dyDescent="0.2">
      <c r="D199" s="140"/>
      <c r="E199" s="140"/>
      <c r="F199" s="141"/>
      <c r="G199" s="142"/>
      <c r="H199" s="142"/>
      <c r="I199" s="142"/>
      <c r="J199" s="142"/>
      <c r="K199" s="142"/>
      <c r="L199" s="143"/>
      <c r="M199" s="144"/>
      <c r="O199" s="66"/>
    </row>
    <row r="200" spans="4:15" s="65" customFormat="1" ht="12" x14ac:dyDescent="0.2">
      <c r="D200" s="140"/>
      <c r="E200" s="140"/>
      <c r="F200" s="141"/>
      <c r="G200" s="142"/>
      <c r="H200" s="142"/>
      <c r="I200" s="142"/>
      <c r="J200" s="142"/>
      <c r="K200" s="142"/>
      <c r="L200" s="143"/>
      <c r="M200" s="144"/>
      <c r="O200" s="66"/>
    </row>
    <row r="201" spans="4:15" s="65" customFormat="1" ht="12" x14ac:dyDescent="0.2">
      <c r="D201" s="140"/>
      <c r="E201" s="140"/>
      <c r="F201" s="141"/>
      <c r="G201" s="142"/>
      <c r="H201" s="142"/>
      <c r="I201" s="142"/>
      <c r="J201" s="142"/>
      <c r="K201" s="142"/>
      <c r="L201" s="143"/>
      <c r="M201" s="144"/>
      <c r="O201" s="66"/>
    </row>
    <row r="202" spans="4:15" s="65" customFormat="1" ht="12" x14ac:dyDescent="0.2">
      <c r="D202" s="140"/>
      <c r="E202" s="140"/>
      <c r="F202" s="141"/>
      <c r="G202" s="142"/>
      <c r="H202" s="142"/>
      <c r="I202" s="142"/>
      <c r="J202" s="142"/>
      <c r="K202" s="142"/>
      <c r="L202" s="143"/>
      <c r="M202" s="144"/>
      <c r="O202" s="66"/>
    </row>
    <row r="203" spans="4:15" s="65" customFormat="1" ht="12" x14ac:dyDescent="0.2">
      <c r="D203" s="140"/>
      <c r="E203" s="140"/>
      <c r="F203" s="141"/>
      <c r="G203" s="142"/>
      <c r="H203" s="142"/>
      <c r="I203" s="142"/>
      <c r="J203" s="142"/>
      <c r="K203" s="142"/>
      <c r="L203" s="143"/>
      <c r="M203" s="144"/>
      <c r="O203" s="66"/>
    </row>
    <row r="204" spans="4:15" s="65" customFormat="1" ht="12" x14ac:dyDescent="0.2">
      <c r="D204" s="140"/>
      <c r="E204" s="140"/>
      <c r="F204" s="141"/>
      <c r="G204" s="142"/>
      <c r="H204" s="142"/>
      <c r="I204" s="142"/>
      <c r="J204" s="142"/>
      <c r="K204" s="142"/>
      <c r="L204" s="143"/>
      <c r="M204" s="144"/>
      <c r="O204" s="66"/>
    </row>
    <row r="205" spans="4:15" s="65" customFormat="1" ht="12" x14ac:dyDescent="0.2">
      <c r="D205" s="140"/>
      <c r="E205" s="140"/>
      <c r="F205" s="141"/>
      <c r="G205" s="142"/>
      <c r="H205" s="142"/>
      <c r="I205" s="142"/>
      <c r="J205" s="142"/>
      <c r="K205" s="142"/>
      <c r="L205" s="143"/>
      <c r="M205" s="144"/>
      <c r="O205" s="66"/>
    </row>
    <row r="206" spans="4:15" s="65" customFormat="1" ht="12" x14ac:dyDescent="0.2">
      <c r="D206" s="140"/>
      <c r="E206" s="140"/>
      <c r="F206" s="141"/>
      <c r="G206" s="142"/>
      <c r="H206" s="142"/>
      <c r="I206" s="142"/>
      <c r="J206" s="142"/>
      <c r="K206" s="142"/>
      <c r="L206" s="143"/>
      <c r="M206" s="144"/>
      <c r="O206" s="66"/>
    </row>
    <row r="207" spans="4:15" s="65" customFormat="1" ht="12" x14ac:dyDescent="0.2">
      <c r="D207" s="140"/>
      <c r="E207" s="140"/>
      <c r="F207" s="141"/>
      <c r="G207" s="142"/>
      <c r="H207" s="142"/>
      <c r="I207" s="142"/>
      <c r="J207" s="142"/>
      <c r="K207" s="142"/>
      <c r="L207" s="143"/>
      <c r="M207" s="144"/>
      <c r="O207" s="66"/>
    </row>
    <row r="208" spans="4:15" s="65" customFormat="1" ht="12" x14ac:dyDescent="0.2">
      <c r="D208" s="140"/>
      <c r="E208" s="140"/>
      <c r="F208" s="141"/>
      <c r="G208" s="142"/>
      <c r="H208" s="142"/>
      <c r="I208" s="142"/>
      <c r="J208" s="142"/>
      <c r="K208" s="142"/>
      <c r="L208" s="143"/>
      <c r="M208" s="144"/>
      <c r="O208" s="66"/>
    </row>
    <row r="209" spans="1:15" s="65" customFormat="1" ht="12" x14ac:dyDescent="0.2">
      <c r="D209" s="140"/>
      <c r="E209" s="140"/>
      <c r="F209" s="141"/>
      <c r="G209" s="142"/>
      <c r="H209" s="142"/>
      <c r="I209" s="142"/>
      <c r="J209" s="142"/>
      <c r="K209" s="142"/>
      <c r="L209" s="143"/>
      <c r="M209" s="144"/>
      <c r="O209" s="66"/>
    </row>
    <row r="210" spans="1:15" s="65" customFormat="1" ht="12" x14ac:dyDescent="0.2">
      <c r="D210" s="140"/>
      <c r="E210" s="140"/>
      <c r="F210" s="141"/>
      <c r="G210" s="142"/>
      <c r="H210" s="142"/>
      <c r="I210" s="142"/>
      <c r="J210" s="142"/>
      <c r="K210" s="142"/>
      <c r="L210" s="143"/>
      <c r="M210" s="144"/>
      <c r="O210" s="66"/>
    </row>
    <row r="211" spans="1:15" s="65" customFormat="1" ht="12" x14ac:dyDescent="0.2">
      <c r="D211" s="140"/>
      <c r="E211" s="140"/>
      <c r="F211" s="141"/>
      <c r="G211" s="142"/>
      <c r="H211" s="142"/>
      <c r="I211" s="142"/>
      <c r="J211" s="142"/>
      <c r="K211" s="142"/>
      <c r="L211" s="143"/>
      <c r="M211" s="144"/>
      <c r="O211" s="66"/>
    </row>
    <row r="212" spans="1:15" s="65" customFormat="1" ht="12" x14ac:dyDescent="0.2">
      <c r="D212" s="140"/>
      <c r="E212" s="140"/>
      <c r="F212" s="141"/>
      <c r="G212" s="142"/>
      <c r="H212" s="142"/>
      <c r="I212" s="142"/>
      <c r="J212" s="142"/>
      <c r="K212" s="142"/>
      <c r="L212" s="143"/>
      <c r="M212" s="144"/>
      <c r="O212" s="66"/>
    </row>
    <row r="213" spans="1:15" s="65" customFormat="1" ht="12" x14ac:dyDescent="0.2">
      <c r="D213" s="140"/>
      <c r="E213" s="140"/>
      <c r="F213" s="141"/>
      <c r="G213" s="142"/>
      <c r="H213" s="142"/>
      <c r="I213" s="142"/>
      <c r="J213" s="142"/>
      <c r="K213" s="142"/>
      <c r="L213" s="143"/>
      <c r="M213" s="144"/>
      <c r="O213" s="66"/>
    </row>
    <row r="214" spans="1:15" s="65" customFormat="1" ht="12" x14ac:dyDescent="0.2">
      <c r="D214" s="140"/>
      <c r="E214" s="140"/>
      <c r="F214" s="141"/>
      <c r="G214" s="142"/>
      <c r="H214" s="142"/>
      <c r="I214" s="142"/>
      <c r="J214" s="142"/>
      <c r="K214" s="142"/>
      <c r="L214" s="143"/>
      <c r="M214" s="144"/>
      <c r="O214" s="66"/>
    </row>
    <row r="215" spans="1:15" x14ac:dyDescent="0.25">
      <c r="A215" s="28"/>
      <c r="B215" s="28"/>
      <c r="C215" s="28"/>
      <c r="D215" s="35"/>
      <c r="E215" s="35"/>
      <c r="F215" s="36"/>
      <c r="G215" s="52"/>
      <c r="H215" s="52"/>
      <c r="I215" s="52"/>
      <c r="J215" s="52"/>
      <c r="K215" s="52"/>
      <c r="L215" s="37"/>
      <c r="M215" s="54"/>
    </row>
    <row r="216" spans="1:15" x14ac:dyDescent="0.25">
      <c r="A216" s="28"/>
      <c r="B216" s="28"/>
      <c r="C216" s="28"/>
      <c r="D216" s="35"/>
      <c r="E216" s="35"/>
      <c r="F216" s="36"/>
      <c r="G216" s="52"/>
      <c r="H216" s="52"/>
      <c r="I216" s="52"/>
      <c r="J216" s="52"/>
      <c r="K216" s="52"/>
      <c r="L216" s="37"/>
      <c r="M216" s="54"/>
    </row>
    <row r="217" spans="1:15" x14ac:dyDescent="0.25">
      <c r="A217" s="28"/>
      <c r="B217" s="28"/>
      <c r="C217" s="28"/>
      <c r="D217" s="35"/>
      <c r="E217" s="35"/>
      <c r="F217" s="36"/>
      <c r="G217" s="52"/>
      <c r="H217" s="52"/>
      <c r="I217" s="52"/>
      <c r="J217" s="52"/>
      <c r="K217" s="52"/>
      <c r="L217" s="37"/>
      <c r="M217" s="54"/>
    </row>
    <row r="218" spans="1:15" x14ac:dyDescent="0.25">
      <c r="A218" s="28"/>
      <c r="B218" s="28"/>
      <c r="C218" s="28"/>
      <c r="D218" s="35"/>
      <c r="E218" s="35"/>
      <c r="F218" s="36"/>
      <c r="G218" s="52"/>
      <c r="H218" s="52"/>
      <c r="I218" s="52"/>
      <c r="J218" s="52"/>
      <c r="K218" s="52"/>
      <c r="L218" s="37"/>
      <c r="M218" s="54"/>
    </row>
    <row r="219" spans="1:15" x14ac:dyDescent="0.25">
      <c r="A219" s="28"/>
      <c r="B219" s="28"/>
      <c r="C219" s="28"/>
      <c r="D219" s="35"/>
      <c r="E219" s="35"/>
      <c r="F219" s="36"/>
      <c r="G219" s="52"/>
      <c r="H219" s="52"/>
      <c r="I219" s="52"/>
      <c r="J219" s="52"/>
      <c r="K219" s="52"/>
      <c r="L219" s="37"/>
      <c r="M219" s="54"/>
    </row>
    <row r="220" spans="1:15" x14ac:dyDescent="0.25">
      <c r="A220" s="28"/>
      <c r="B220" s="28"/>
      <c r="C220" s="28"/>
      <c r="D220" s="35"/>
      <c r="E220" s="35"/>
      <c r="F220" s="36"/>
      <c r="G220" s="52"/>
      <c r="H220" s="52"/>
      <c r="I220" s="52"/>
      <c r="J220" s="52"/>
      <c r="K220" s="52"/>
      <c r="L220" s="37"/>
      <c r="M220" s="54"/>
    </row>
  </sheetData>
  <mergeCells count="7">
    <mergeCell ref="A1:M1"/>
    <mergeCell ref="A3:M3"/>
    <mergeCell ref="A21:C21"/>
    <mergeCell ref="D21:E21"/>
    <mergeCell ref="F21:H21"/>
    <mergeCell ref="I21:J21"/>
    <mergeCell ref="K21:M21"/>
  </mergeCells>
  <conditionalFormatting sqref="K4:M4 K21 K183:M1048576 K10:M20 K22:M26">
    <cfRule type="cellIs" dxfId="12" priority="17" operator="lessThan">
      <formula>0</formula>
    </cfRule>
  </conditionalFormatting>
  <conditionalFormatting sqref="K27:M42">
    <cfRule type="cellIs" dxfId="11" priority="14" operator="lessThan">
      <formula>0</formula>
    </cfRule>
  </conditionalFormatting>
  <conditionalFormatting sqref="K63:M66">
    <cfRule type="cellIs" dxfId="10" priority="13" operator="lessThan">
      <formula>0</formula>
    </cfRule>
  </conditionalFormatting>
  <conditionalFormatting sqref="K67:M82 K87:M102">
    <cfRule type="cellIs" dxfId="9" priority="12" operator="lessThan">
      <formula>0</formula>
    </cfRule>
  </conditionalFormatting>
  <conditionalFormatting sqref="K103:M106">
    <cfRule type="cellIs" dxfId="8" priority="9" operator="lessThan">
      <formula>0</formula>
    </cfRule>
  </conditionalFormatting>
  <conditionalFormatting sqref="K107:M122 K127:M142 K147:M162">
    <cfRule type="cellIs" dxfId="7" priority="8" operator="lessThan">
      <formula>0</formula>
    </cfRule>
  </conditionalFormatting>
  <conditionalFormatting sqref="K163:M166">
    <cfRule type="cellIs" dxfId="6" priority="7" operator="lessThan">
      <formula>0</formula>
    </cfRule>
  </conditionalFormatting>
  <conditionalFormatting sqref="K167:M182">
    <cfRule type="cellIs" dxfId="5" priority="6" operator="lessThan">
      <formula>0</formula>
    </cfRule>
  </conditionalFormatting>
  <conditionalFormatting sqref="K43:M46">
    <cfRule type="cellIs" dxfId="4" priority="5" operator="lessThan">
      <formula>0</formula>
    </cfRule>
  </conditionalFormatting>
  <conditionalFormatting sqref="K47:M62">
    <cfRule type="cellIs" dxfId="3" priority="4" operator="lessThan">
      <formula>0</formula>
    </cfRule>
  </conditionalFormatting>
  <conditionalFormatting sqref="K83:M86">
    <cfRule type="cellIs" dxfId="2" priority="3" operator="lessThan">
      <formula>0</formula>
    </cfRule>
  </conditionalFormatting>
  <conditionalFormatting sqref="K123:M126">
    <cfRule type="cellIs" dxfId="1" priority="2" operator="lessThan">
      <formula>0</formula>
    </cfRule>
  </conditionalFormatting>
  <conditionalFormatting sqref="K143:M146">
    <cfRule type="cellIs" dxfId="0" priority="1" operator="lessThan">
      <formula>0</formula>
    </cfRule>
  </conditionalFormatting>
  <pageMargins left="0.25" right="0.25" top="0.75" bottom="0.75" header="0.3" footer="0.3"/>
  <pageSetup paperSize="9" orientation="landscape"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2</vt:i4>
      </vt:variant>
    </vt:vector>
  </HeadingPairs>
  <TitlesOfParts>
    <vt:vector size="2" baseType="lpstr">
      <vt:lpstr>TotalOwnershipCosts-backup</vt:lpstr>
      <vt:lpstr>TotalOwnershipCosts-forklift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Robo</dc:creator>
  <cp:lastModifiedBy>Robert Cepka</cp:lastModifiedBy>
  <cp:lastPrinted>2020-10-27T09:17:46Z</cp:lastPrinted>
  <dcterms:created xsi:type="dcterms:W3CDTF">2019-06-20T13:08:55Z</dcterms:created>
  <dcterms:modified xsi:type="dcterms:W3CDTF">2022-06-15T08:54:43Z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