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15180" yWindow="460" windowWidth="35940" windowHeight="17820" tabRatio="500" activeTab="2"/>
  </bookViews>
  <sheets>
    <sheet name="Regression" sheetId="1" r:id="rId1"/>
    <sheet name="Classification" sheetId="2" r:id="rId2"/>
    <sheet name="Tables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6" i="3" l="1"/>
  <c r="F34" i="3"/>
  <c r="F36" i="3"/>
  <c r="E34" i="3"/>
  <c r="E36" i="3"/>
  <c r="D36" i="3"/>
  <c r="C36" i="3"/>
  <c r="B36" i="3"/>
  <c r="T34" i="3"/>
  <c r="S34" i="3"/>
  <c r="R34" i="3"/>
  <c r="Q34" i="3"/>
  <c r="P34" i="3"/>
  <c r="O34" i="3"/>
  <c r="G14" i="3"/>
  <c r="F12" i="3"/>
  <c r="F14" i="3"/>
  <c r="E12" i="3"/>
  <c r="E14" i="3"/>
  <c r="D14" i="3"/>
  <c r="C14" i="3"/>
  <c r="B14" i="3"/>
  <c r="T12" i="3"/>
  <c r="S12" i="3"/>
  <c r="R12" i="3"/>
  <c r="Q12" i="3"/>
  <c r="P12" i="3"/>
  <c r="O12" i="3"/>
  <c r="O30" i="2"/>
  <c r="N30" i="2"/>
  <c r="M30" i="2"/>
  <c r="L30" i="2"/>
  <c r="G30" i="2"/>
  <c r="F30" i="2"/>
  <c r="E30" i="2"/>
  <c r="D30" i="2"/>
  <c r="O14" i="2"/>
  <c r="N14" i="2"/>
  <c r="M14" i="2"/>
  <c r="L14" i="2"/>
  <c r="G14" i="2"/>
  <c r="F14" i="2"/>
  <c r="E14" i="2"/>
  <c r="D14" i="2"/>
  <c r="O33" i="1"/>
  <c r="N33" i="1"/>
  <c r="M31" i="1"/>
  <c r="M33" i="1"/>
  <c r="L31" i="1"/>
  <c r="L33" i="1"/>
  <c r="G33" i="1"/>
  <c r="F31" i="1"/>
  <c r="F33" i="1"/>
  <c r="E31" i="1"/>
  <c r="E33" i="1"/>
  <c r="D31" i="1"/>
  <c r="D33" i="1"/>
  <c r="N31" i="1"/>
  <c r="O16" i="1"/>
  <c r="N16" i="1"/>
  <c r="M16" i="1"/>
  <c r="L16" i="1"/>
  <c r="G16" i="1"/>
  <c r="F16" i="1"/>
  <c r="E16" i="1"/>
  <c r="D16" i="1"/>
</calcChain>
</file>

<file path=xl/sharedStrings.xml><?xml version="1.0" encoding="utf-8"?>
<sst xmlns="http://schemas.openxmlformats.org/spreadsheetml/2006/main" count="234" uniqueCount="43">
  <si>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</si>
  <si>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</si>
  <si>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</si>
  <si>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</si>
  <si>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</si>
  <si>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</si>
  <si>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</si>
  <si>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</si>
  <si>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</si>
  <si>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</si>
  <si>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runs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</si>
  <si>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</si>
  <si>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</si>
  <si>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</si>
  <si>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</si>
  <si>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</si>
  <si>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</si>
  <si>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</si>
  <si>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</si>
  <si>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</si>
  <si>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</si>
  <si>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olfaction</t>
  </si>
  <si>
    <t>Average Error</t>
  </si>
  <si>
    <t>MSE</t>
  </si>
  <si>
    <t>AUROC</t>
  </si>
  <si>
    <t xml:space="preserve"> ./processValidationInTest.sh output_classificationValRF/BruteForceAdhoc AUPRC</t>
  </si>
  <si>
    <t>birds</t>
  </si>
  <si>
    <t>--</t>
  </si>
  <si>
    <t>corel5k</t>
  </si>
  <si>
    <t>emotions</t>
  </si>
  <si>
    <t>yeast</t>
  </si>
  <si>
    <t>flags</t>
  </si>
  <si>
    <t>genbase</t>
  </si>
  <si>
    <t>mediamill</t>
  </si>
  <si>
    <t>Average</t>
  </si>
  <si>
    <t>AUCPR</t>
  </si>
  <si>
    <t>Regression datasets: comparison between GA, and global and local Random Forest models</t>
  </si>
  <si>
    <t>Classification datasets: comparison between GA, and global and local Random Forest models</t>
  </si>
  <si>
    <t>AUPRC</t>
  </si>
  <si>
    <t xml:space="preserve">Global </t>
  </si>
  <si>
    <t>GA</t>
  </si>
  <si>
    <t>Regression datasets: comparison between GA, and global and local Decision Tree models</t>
  </si>
  <si>
    <t>Classification datasets: comparison between GA, and global and local Decision Tree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</si>
</sst>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7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2" fontId="1" fillId="0" borderId="0" xfId="0" applyNumberFormat="1" applyFont="1"/>
    <xf numFmtId="165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zoomScale="140" zoomScaleNormal="140" workbookViewId="0">
      <selection activeCell="O24" sqref="O24:O32"/>
    </sheetView>
  </sheetViews>
  <sheetFormatPr baseColWidth="10" defaultColWidth="8.83203125" defaultRowHeight="13" x14ac:dyDescent="0.15"/>
  <cols>
    <col min="1" max="6" width="8.83203125" customWidth="1"/>
    <col min="7" max="7" width="15.5" customWidth="1"/>
    <col min="8" max="1025" width="8.83203125" customWidth="1"/>
  </cols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11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H7">
        <v>5</v>
      </c>
      <c r="K7" t="s">
        <v>11</v>
      </c>
      <c r="L7" s="4">
        <v>240.69377499999999</v>
      </c>
      <c r="M7" s="5">
        <v>227.76239749999999</v>
      </c>
      <c r="N7">
        <v>232.54564687499999</v>
      </c>
      <c r="O7">
        <v>229.98624375</v>
      </c>
    </row>
    <row r="8" spans="3:16" x14ac:dyDescent="0.15">
      <c r="C8" t="s">
        <v>12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H8">
        <v>5</v>
      </c>
      <c r="K8" t="s">
        <v>12</v>
      </c>
      <c r="L8" s="4">
        <v>395.10045687500002</v>
      </c>
      <c r="M8" s="5">
        <v>379.34393125000003</v>
      </c>
      <c r="N8">
        <v>394.51799749999998</v>
      </c>
      <c r="O8">
        <v>385.13324875000001</v>
      </c>
    </row>
    <row r="9" spans="3:16" x14ac:dyDescent="0.15">
      <c r="C9" t="s">
        <v>13</v>
      </c>
      <c r="D9" s="6">
        <v>5.0400912499999997</v>
      </c>
      <c r="E9" s="5">
        <v>0.60032874999999997</v>
      </c>
      <c r="F9">
        <v>0.59803125000000001</v>
      </c>
      <c r="G9">
        <v>0.60081374999999904</v>
      </c>
      <c r="H9">
        <v>5</v>
      </c>
      <c r="K9" t="s">
        <v>13</v>
      </c>
      <c r="L9" s="4">
        <v>0.42858000000000002</v>
      </c>
      <c r="M9" s="5">
        <v>0.41279500000000002</v>
      </c>
      <c r="N9">
        <v>0.41573749999999998</v>
      </c>
      <c r="O9">
        <v>0.417603749999999</v>
      </c>
    </row>
    <row r="10" spans="3:16" x14ac:dyDescent="0.15">
      <c r="C10" t="s">
        <v>14</v>
      </c>
      <c r="D10" s="6">
        <v>5.0432100000000002</v>
      </c>
      <c r="E10" s="6">
        <v>0.61703624999999995</v>
      </c>
      <c r="F10">
        <v>0.61464249999999998</v>
      </c>
      <c r="G10" s="1">
        <v>0.61270000000000002</v>
      </c>
      <c r="H10">
        <v>5</v>
      </c>
      <c r="K10" t="s">
        <v>14</v>
      </c>
      <c r="L10" s="4">
        <v>0.87112999999999996</v>
      </c>
      <c r="M10" s="5">
        <v>0.72140249999999995</v>
      </c>
      <c r="N10">
        <v>0.79627250000000005</v>
      </c>
      <c r="O10">
        <v>0.77481250000000002</v>
      </c>
    </row>
    <row r="11" spans="3:16" x14ac:dyDescent="0.15">
      <c r="C11" t="s">
        <v>15</v>
      </c>
      <c r="D11" s="4">
        <v>79.866088750000003</v>
      </c>
      <c r="E11" s="6">
        <v>68.365613124999996</v>
      </c>
      <c r="F11" t="s">
        <v>16</v>
      </c>
      <c r="G11" s="1">
        <v>68.187651499999902</v>
      </c>
      <c r="H11">
        <v>5</v>
      </c>
      <c r="K11" t="s">
        <v>15</v>
      </c>
      <c r="L11" s="4">
        <v>53.587011250000003</v>
      </c>
      <c r="M11" s="5">
        <v>49.55937625</v>
      </c>
      <c r="N11" t="s">
        <v>17</v>
      </c>
      <c r="O11">
        <v>49.738267499999999</v>
      </c>
    </row>
    <row r="12" spans="3:16" x14ac:dyDescent="0.15">
      <c r="C12" t="s">
        <v>18</v>
      </c>
      <c r="D12" s="6">
        <v>93.221359375000006</v>
      </c>
      <c r="E12" s="6">
        <v>85.271510000000006</v>
      </c>
      <c r="F12">
        <v>84.919202499999997</v>
      </c>
      <c r="G12" s="1">
        <v>84.200227124999998</v>
      </c>
      <c r="H12">
        <v>5</v>
      </c>
      <c r="K12" t="s">
        <v>18</v>
      </c>
      <c r="L12" s="4">
        <v>66.070739375000002</v>
      </c>
      <c r="M12" s="5">
        <v>64.811838750000007</v>
      </c>
      <c r="N12" t="s">
        <v>17</v>
      </c>
      <c r="O12">
        <v>64.859575625000005</v>
      </c>
    </row>
    <row r="13" spans="3:16" x14ac:dyDescent="0.15">
      <c r="C13" t="s">
        <v>19</v>
      </c>
      <c r="D13" s="4">
        <v>0.90133357142857096</v>
      </c>
      <c r="E13" s="5">
        <v>0.86115928571428602</v>
      </c>
      <c r="F13">
        <v>0.87107500000000004</v>
      </c>
      <c r="G13">
        <v>0.86744185714285704</v>
      </c>
      <c r="H13">
        <v>5</v>
      </c>
      <c r="K13" t="s">
        <v>19</v>
      </c>
      <c r="L13" s="6">
        <v>0.83244571428571401</v>
      </c>
      <c r="M13" s="6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20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H14">
        <v>1</v>
      </c>
      <c r="K14" t="s">
        <v>20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t="s">
        <v>21</v>
      </c>
      <c r="D15">
        <v>10.4384103984451</v>
      </c>
      <c r="E15">
        <v>10.865184742468401</v>
      </c>
      <c r="G15">
        <v>10.283752478134099</v>
      </c>
      <c r="H15">
        <v>1</v>
      </c>
      <c r="K15" t="s">
        <v>21</v>
      </c>
      <c r="L15">
        <v>9.7365878522837708</v>
      </c>
      <c r="M15">
        <v>10.045722351797901</v>
      </c>
      <c r="O15">
        <v>9.8331481049562495</v>
      </c>
    </row>
    <row r="16" spans="3:16" x14ac:dyDescent="0.15">
      <c r="C16" s="1" t="s">
        <v>22</v>
      </c>
      <c r="D16">
        <f>AVERAGE(D7:D14)</f>
        <v>501.84252297246979</v>
      </c>
      <c r="E16">
        <f>AVERAGE(E7:E14)</f>
        <v>530.29193202008935</v>
      </c>
      <c r="F16">
        <f>AVERAGE(F7:F14)</f>
        <v>553.98639636904716</v>
      </c>
      <c r="G16">
        <f>AVERAGE(G7:G14)</f>
        <v>483.74530451860022</v>
      </c>
      <c r="K16" s="1" t="s">
        <v>22</v>
      </c>
      <c r="L16">
        <f>AVERAGE(L7:L14)</f>
        <v>464.68304550595195</v>
      </c>
      <c r="M16">
        <f>AVERAGE(M7:M14)</f>
        <v>457.69574496279802</v>
      </c>
      <c r="N16">
        <f>AVERAGE(N7:N14)</f>
        <v>597.70906541170689</v>
      </c>
      <c r="O16">
        <f>AVERAGE(O7:O14)</f>
        <v>459.64458513020753</v>
      </c>
    </row>
    <row r="21" spans="3:15" ht="18" x14ac:dyDescent="0.2">
      <c r="C21" s="3" t="s">
        <v>3</v>
      </c>
      <c r="D21" s="3" t="s">
        <v>23</v>
      </c>
      <c r="K21" s="3" t="s">
        <v>3</v>
      </c>
      <c r="L21" s="3" t="s">
        <v>23</v>
      </c>
    </row>
    <row r="23" spans="3:15" x14ac:dyDescent="0.15">
      <c r="C23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K23" t="s">
        <v>5</v>
      </c>
      <c r="L23" s="1" t="s">
        <v>6</v>
      </c>
      <c r="M23" s="1" t="s">
        <v>7</v>
      </c>
      <c r="N23" s="1" t="s">
        <v>8</v>
      </c>
      <c r="O23" s="1" t="s">
        <v>9</v>
      </c>
    </row>
    <row r="24" spans="3:15" x14ac:dyDescent="0.15">
      <c r="C24" t="s">
        <v>11</v>
      </c>
      <c r="D24" s="4">
        <v>1449696.4811587499</v>
      </c>
      <c r="E24" s="4">
        <v>1508252.23498125</v>
      </c>
      <c r="F24">
        <v>1022735.09378</v>
      </c>
      <c r="G24" s="1">
        <v>969418.82230912498</v>
      </c>
      <c r="K24" t="s">
        <v>11</v>
      </c>
      <c r="L24" s="4">
        <v>532364.60696374997</v>
      </c>
      <c r="M24" s="6">
        <v>531129.18718374998</v>
      </c>
      <c r="N24">
        <v>522310.81431062502</v>
      </c>
      <c r="O24">
        <v>519432.86542062397</v>
      </c>
    </row>
    <row r="25" spans="3:15" x14ac:dyDescent="0.15">
      <c r="C25" t="s">
        <v>12</v>
      </c>
      <c r="D25" s="4">
        <v>2114498.7851112499</v>
      </c>
      <c r="E25" s="5">
        <v>1904021.83070375</v>
      </c>
      <c r="F25">
        <v>2262792.3246825002</v>
      </c>
      <c r="G25">
        <v>1921188.9982517499</v>
      </c>
      <c r="K25" t="s">
        <v>12</v>
      </c>
      <c r="L25" s="4">
        <v>974421.03738500003</v>
      </c>
      <c r="M25" s="6">
        <v>915283.11890312505</v>
      </c>
      <c r="N25">
        <v>941780.30508375005</v>
      </c>
      <c r="O25">
        <v>942517.11103625002</v>
      </c>
    </row>
    <row r="26" spans="3:15" x14ac:dyDescent="0.15">
      <c r="C26" t="s">
        <v>13</v>
      </c>
      <c r="D26" s="6">
        <v>210.33799124999999</v>
      </c>
      <c r="E26" s="6">
        <v>4.8013174999999997</v>
      </c>
      <c r="F26" s="1">
        <v>3.2516449999999999</v>
      </c>
      <c r="G26">
        <v>3.5762149999999999</v>
      </c>
      <c r="K26" t="s">
        <v>13</v>
      </c>
      <c r="L26" s="4">
        <v>2.3062900000000002</v>
      </c>
      <c r="M26" s="6">
        <v>1.5901125</v>
      </c>
      <c r="N26">
        <v>1.8978412499999999</v>
      </c>
      <c r="O26">
        <v>1.956415</v>
      </c>
    </row>
    <row r="27" spans="3:15" x14ac:dyDescent="0.15">
      <c r="C27" t="s">
        <v>14</v>
      </c>
      <c r="D27" s="6">
        <v>210.27550500000001</v>
      </c>
      <c r="E27" s="6">
        <v>4.1802524999999999</v>
      </c>
      <c r="F27">
        <v>5.7448362499999996</v>
      </c>
      <c r="G27" s="1">
        <v>3.6086299999999998</v>
      </c>
      <c r="K27" t="s">
        <v>14</v>
      </c>
      <c r="L27" s="4">
        <v>7.3471374999999997</v>
      </c>
      <c r="M27" s="6">
        <v>4.7361662500000001</v>
      </c>
      <c r="N27">
        <v>5.3956675000000001</v>
      </c>
      <c r="O27">
        <v>6.0491887499999999</v>
      </c>
    </row>
    <row r="28" spans="3:15" x14ac:dyDescent="0.15">
      <c r="C28" t="s">
        <v>15</v>
      </c>
      <c r="D28" s="4">
        <v>15357.259082500001</v>
      </c>
      <c r="E28" s="6">
        <v>13034.343416874999</v>
      </c>
      <c r="F28" t="s">
        <v>16</v>
      </c>
      <c r="G28" s="1">
        <v>12721.214303125</v>
      </c>
      <c r="K28" t="s">
        <v>15</v>
      </c>
      <c r="L28" s="4">
        <v>7323.4445068750001</v>
      </c>
      <c r="M28" s="6">
        <v>6601.7325412500004</v>
      </c>
      <c r="N28" t="s">
        <v>17</v>
      </c>
      <c r="O28">
        <v>6615.5920268749996</v>
      </c>
    </row>
    <row r="29" spans="3:15" x14ac:dyDescent="0.15">
      <c r="C29" t="s">
        <v>18</v>
      </c>
      <c r="D29" s="6">
        <v>20866.320916249999</v>
      </c>
      <c r="E29" s="6">
        <v>20135.445213125</v>
      </c>
      <c r="F29">
        <v>19113.970890000001</v>
      </c>
      <c r="G29" s="1">
        <v>18963.374284375001</v>
      </c>
      <c r="K29" t="s">
        <v>18</v>
      </c>
      <c r="L29" s="4">
        <v>9864.7924050000001</v>
      </c>
      <c r="M29" s="6">
        <v>9742.48709375</v>
      </c>
      <c r="N29" t="s">
        <v>17</v>
      </c>
      <c r="O29">
        <v>9678.5385518750008</v>
      </c>
    </row>
    <row r="30" spans="3:15" x14ac:dyDescent="0.15">
      <c r="C30" t="s">
        <v>19</v>
      </c>
      <c r="D30" s="4">
        <v>1.5483442857142899</v>
      </c>
      <c r="E30" s="4">
        <v>1.5573628571428599</v>
      </c>
      <c r="F30" s="1">
        <v>1.5270300000000001</v>
      </c>
      <c r="G30">
        <v>1.52870171428571</v>
      </c>
      <c r="K30" t="s">
        <v>19</v>
      </c>
      <c r="L30" s="6">
        <v>1.35214428571429</v>
      </c>
      <c r="M30" s="6">
        <v>1.3530150000000001</v>
      </c>
      <c r="N30">
        <v>1.35027928571429</v>
      </c>
      <c r="O30">
        <v>1.34330857142857</v>
      </c>
    </row>
    <row r="31" spans="3:15" x14ac:dyDescent="0.15">
      <c r="C31" t="s">
        <v>20</v>
      </c>
      <c r="D31" s="4">
        <f>3.53917960778694*10^7</f>
        <v>35391796.0778694</v>
      </c>
      <c r="E31" s="4">
        <f>4.28651928502041*10^7</f>
        <v>42865192.850204103</v>
      </c>
      <c r="F31">
        <f>3.61565476474173*10^7</f>
        <v>36156547.647417299</v>
      </c>
      <c r="G31" s="7">
        <v>171559164.25415099</v>
      </c>
      <c r="K31" t="s">
        <v>20</v>
      </c>
      <c r="L31">
        <f>3.95277925178316*10^7</f>
        <v>39527792.517831601</v>
      </c>
      <c r="M31" s="4">
        <f>3.15486468098213*10^7</f>
        <v>31548646.8098213</v>
      </c>
      <c r="N31">
        <f>4.20245017582565*10^7</f>
        <v>42024501.758256495</v>
      </c>
      <c r="O31" s="7">
        <v>171559164.25415099</v>
      </c>
    </row>
    <row r="32" spans="3:15" x14ac:dyDescent="0.15">
      <c r="C32" t="s">
        <v>21</v>
      </c>
      <c r="D32">
        <v>367.60005189504398</v>
      </c>
      <c r="E32">
        <v>572.73523488824003</v>
      </c>
      <c r="G32">
        <v>416.80087385811402</v>
      </c>
      <c r="K32" t="s">
        <v>21</v>
      </c>
      <c r="L32">
        <v>345.62032886297402</v>
      </c>
      <c r="M32">
        <v>354.26897891156398</v>
      </c>
      <c r="O32">
        <v>348.323910787172</v>
      </c>
    </row>
    <row r="33" spans="3:15" x14ac:dyDescent="0.15">
      <c r="C33" s="1" t="s">
        <v>22</v>
      </c>
      <c r="D33">
        <f>AVERAGE(D24:D31)</f>
        <v>4874079.6357473359</v>
      </c>
      <c r="E33">
        <f>AVERAGE(E24:E31)</f>
        <v>5788830.905431495</v>
      </c>
      <c r="F33">
        <f>AVERAGE(F24:F31)</f>
        <v>5637314.222897293</v>
      </c>
      <c r="G33">
        <f>AVERAGE(G24:G31)</f>
        <v>21810183.172105759</v>
      </c>
      <c r="K33" s="1" t="s">
        <v>22</v>
      </c>
      <c r="L33">
        <f>AVERAGE(L24:L31)</f>
        <v>5131472.1755830012</v>
      </c>
      <c r="M33">
        <f>AVERAGE(M24:M31)</f>
        <v>4126426.3768546158</v>
      </c>
      <c r="N33">
        <f>AVERAGE(N24:N30)</f>
        <v>292819.95263648219</v>
      </c>
      <c r="O33">
        <f>AVERAGE(O24:O30)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zoomScale="140" zoomScaleNormal="140" workbookViewId="0">
      <selection activeCell="N24" sqref="N24"/>
    </sheetView>
  </sheetViews>
  <sheetFormatPr baseColWidth="10" defaultColWidth="8.83203125" defaultRowHeight="13" x14ac:dyDescent="0.15"/>
  <cols>
    <col min="1" max="1025" width="8.83203125" customWidth="1"/>
  </cols>
  <sheetData>
    <row r="2" spans="3:20" x14ac:dyDescent="0.15">
      <c r="C2" s="1" t="s">
        <v>0</v>
      </c>
      <c r="K2" s="1" t="s">
        <v>1</v>
      </c>
      <c r="P2" s="2" t="s">
        <v>2</v>
      </c>
    </row>
    <row r="4" spans="3:20" ht="18" x14ac:dyDescent="0.2">
      <c r="C4" s="3" t="s">
        <v>3</v>
      </c>
      <c r="D4" s="1" t="s">
        <v>24</v>
      </c>
      <c r="K4" s="3" t="s">
        <v>3</v>
      </c>
      <c r="L4" s="1" t="s">
        <v>24</v>
      </c>
    </row>
    <row r="5" spans="3:20" x14ac:dyDescent="0.15">
      <c r="T5" t="s">
        <v>25</v>
      </c>
    </row>
    <row r="6" spans="3:20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20" x14ac:dyDescent="0.15">
      <c r="C7" s="8" t="s">
        <v>26</v>
      </c>
      <c r="D7">
        <v>0.76008765263157896</v>
      </c>
      <c r="E7">
        <v>0.65859775263157905</v>
      </c>
      <c r="F7" t="s">
        <v>27</v>
      </c>
      <c r="G7">
        <v>0.69003083368421003</v>
      </c>
      <c r="K7" s="8" t="s">
        <v>26</v>
      </c>
      <c r="L7">
        <v>0.88295679999999999</v>
      </c>
      <c r="M7">
        <v>0.88531164210526303</v>
      </c>
      <c r="N7" t="s">
        <v>27</v>
      </c>
      <c r="O7">
        <v>0.86523801263157796</v>
      </c>
    </row>
    <row r="8" spans="3:20" x14ac:dyDescent="0.15">
      <c r="C8" s="8" t="s">
        <v>28</v>
      </c>
      <c r="D8">
        <v>0.50925882219251295</v>
      </c>
      <c r="E8">
        <v>0.54689732058823604</v>
      </c>
      <c r="F8" t="s">
        <v>27</v>
      </c>
      <c r="G8">
        <v>0.49731784117646999</v>
      </c>
      <c r="K8" s="8" t="s">
        <v>28</v>
      </c>
      <c r="L8">
        <v>0.67663675026738002</v>
      </c>
      <c r="M8">
        <v>0.67068099545454496</v>
      </c>
      <c r="N8" t="s">
        <v>27</v>
      </c>
      <c r="O8">
        <v>0.67109043262032098</v>
      </c>
    </row>
    <row r="9" spans="3:20" x14ac:dyDescent="0.15">
      <c r="C9" s="8" t="s">
        <v>29</v>
      </c>
      <c r="D9">
        <v>0.772037166666666</v>
      </c>
      <c r="E9">
        <v>0.71734218333333299</v>
      </c>
      <c r="F9">
        <v>0.74685559999999995</v>
      </c>
      <c r="G9">
        <v>0.74685559999999995</v>
      </c>
      <c r="K9" s="8" t="s">
        <v>29</v>
      </c>
      <c r="L9">
        <v>0.85621501666666699</v>
      </c>
      <c r="M9">
        <v>0.85470080000000004</v>
      </c>
      <c r="N9">
        <v>0.855223133333333</v>
      </c>
      <c r="O9">
        <v>0.85137413666666595</v>
      </c>
    </row>
    <row r="10" spans="3:20" x14ac:dyDescent="0.15">
      <c r="C10" s="8" t="s">
        <v>30</v>
      </c>
      <c r="D10">
        <v>0.60346047857142904</v>
      </c>
      <c r="E10">
        <v>0.575377928571428</v>
      </c>
      <c r="F10">
        <v>0.60664696428571396</v>
      </c>
      <c r="G10">
        <v>0.59537522142857102</v>
      </c>
      <c r="K10" s="8" t="s">
        <v>30</v>
      </c>
      <c r="L10">
        <v>0.69587711428571397</v>
      </c>
      <c r="M10">
        <v>0.70131301428571402</v>
      </c>
      <c r="N10">
        <v>0.70389861428571399</v>
      </c>
      <c r="O10">
        <v>0.68707989571428496</v>
      </c>
    </row>
    <row r="11" spans="3:20" x14ac:dyDescent="0.15">
      <c r="C11" s="8" t="s">
        <v>31</v>
      </c>
      <c r="D11">
        <v>0.67027762857142903</v>
      </c>
      <c r="E11">
        <v>0.65887685714285704</v>
      </c>
      <c r="F11">
        <v>0.68433542857142904</v>
      </c>
      <c r="G11">
        <v>0.67010714000000005</v>
      </c>
      <c r="K11" s="8" t="s">
        <v>31</v>
      </c>
      <c r="L11">
        <v>0.77831317142857104</v>
      </c>
      <c r="M11">
        <v>0.77363664285714295</v>
      </c>
      <c r="N11">
        <v>0.77015840000000002</v>
      </c>
      <c r="O11">
        <v>0.78378163428571401</v>
      </c>
    </row>
    <row r="12" spans="3:20" x14ac:dyDescent="0.15">
      <c r="C12" s="8" t="s">
        <v>32</v>
      </c>
      <c r="D12">
        <v>0.84704443703703702</v>
      </c>
      <c r="E12">
        <v>0.84822047407407397</v>
      </c>
      <c r="F12" t="s">
        <v>27</v>
      </c>
      <c r="G12">
        <v>0.84762400000000004</v>
      </c>
      <c r="K12" s="8" t="s">
        <v>32</v>
      </c>
      <c r="L12">
        <v>0.84212406666666695</v>
      </c>
      <c r="M12">
        <v>0.83796334444444398</v>
      </c>
      <c r="N12" t="s">
        <v>27</v>
      </c>
      <c r="O12">
        <v>0.83261032592592499</v>
      </c>
    </row>
    <row r="13" spans="3:20" x14ac:dyDescent="0.15">
      <c r="C13" s="8" t="s">
        <v>33</v>
      </c>
      <c r="D13">
        <v>0.75017829900990096</v>
      </c>
      <c r="E13">
        <v>0.61846366336633696</v>
      </c>
      <c r="F13" t="s">
        <v>27</v>
      </c>
      <c r="G13">
        <v>0.75017829900990096</v>
      </c>
      <c r="K13" s="8" t="s">
        <v>33</v>
      </c>
      <c r="L13">
        <v>0.82894478316831699</v>
      </c>
      <c r="M13">
        <v>0.81912549702970305</v>
      </c>
      <c r="N13" t="s">
        <v>27</v>
      </c>
      <c r="O13">
        <v>0.82573259009900901</v>
      </c>
    </row>
    <row r="14" spans="3:20" x14ac:dyDescent="0.15">
      <c r="C14" s="1" t="s">
        <v>34</v>
      </c>
      <c r="D14">
        <f>AVERAGE(D6:D13)</f>
        <v>0.70176349781150782</v>
      </c>
      <c r="E14">
        <f>AVERAGE(E6:E13)</f>
        <v>0.66053945424397775</v>
      </c>
      <c r="F14">
        <f>AVERAGE(F6:F13)</f>
        <v>0.67927933095238091</v>
      </c>
      <c r="G14">
        <f>AVERAGE(G6:G13)</f>
        <v>0.68535556218559324</v>
      </c>
      <c r="K14" s="1" t="s">
        <v>34</v>
      </c>
      <c r="L14">
        <f>AVERAGE(L6:L13)</f>
        <v>0.79443824321190237</v>
      </c>
      <c r="M14">
        <f>AVERAGE(M6:M13)</f>
        <v>0.79181884802525893</v>
      </c>
      <c r="N14">
        <f>AVERAGE(N6:N13)</f>
        <v>0.7764267158730157</v>
      </c>
      <c r="O14">
        <f>AVERAGE(O6:O13)</f>
        <v>0.78812957542049966</v>
      </c>
    </row>
    <row r="15" spans="3:20" x14ac:dyDescent="0.15">
      <c r="C15" s="1"/>
      <c r="K15" s="1"/>
    </row>
    <row r="20" spans="3:15" ht="18" x14ac:dyDescent="0.2">
      <c r="C20" s="3" t="s">
        <v>3</v>
      </c>
      <c r="D20" s="1" t="s">
        <v>35</v>
      </c>
      <c r="K20" s="3" t="s">
        <v>3</v>
      </c>
      <c r="L20" s="1" t="s">
        <v>35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s="8" t="s">
        <v>26</v>
      </c>
      <c r="D23">
        <v>0.19117622105263199</v>
      </c>
      <c r="E23">
        <v>0.28166270526315801</v>
      </c>
      <c r="F23" t="s">
        <v>27</v>
      </c>
      <c r="G23">
        <v>0.244951042105263</v>
      </c>
      <c r="K23" s="8" t="s">
        <v>26</v>
      </c>
      <c r="L23">
        <v>0.55883933684210496</v>
      </c>
      <c r="M23">
        <v>0.55664184210526302</v>
      </c>
      <c r="N23" t="s">
        <v>27</v>
      </c>
      <c r="O23">
        <v>0.55611484736842098</v>
      </c>
    </row>
    <row r="24" spans="3:15" x14ac:dyDescent="0.15">
      <c r="C24" s="8" t="s">
        <v>28</v>
      </c>
      <c r="D24">
        <v>1.25608168449198E-2</v>
      </c>
      <c r="E24">
        <v>3.5650454278074901E-2</v>
      </c>
      <c r="F24" t="s">
        <v>27</v>
      </c>
      <c r="G24">
        <v>3.2803083155080202E-2</v>
      </c>
      <c r="K24" s="8" t="s">
        <v>28</v>
      </c>
      <c r="L24">
        <v>7.1654161497326202E-2</v>
      </c>
      <c r="M24">
        <v>6.9755076737967894E-2</v>
      </c>
      <c r="N24" t="s">
        <v>27</v>
      </c>
      <c r="O24">
        <v>7.0063683957219194E-2</v>
      </c>
    </row>
    <row r="25" spans="3:15" x14ac:dyDescent="0.15">
      <c r="C25" s="8" t="s">
        <v>29</v>
      </c>
      <c r="D25">
        <v>0.59933871666666705</v>
      </c>
      <c r="E25">
        <v>0.54085551666666698</v>
      </c>
      <c r="F25">
        <v>0.56909900000000002</v>
      </c>
      <c r="G25">
        <v>0.57455849999999997</v>
      </c>
      <c r="K25" s="8" t="s">
        <v>29</v>
      </c>
      <c r="L25">
        <v>0.74119031666666602</v>
      </c>
      <c r="M25">
        <v>0.73773006666666596</v>
      </c>
      <c r="N25">
        <v>0.74005909999999997</v>
      </c>
      <c r="O25">
        <v>0.73659129000000001</v>
      </c>
    </row>
    <row r="26" spans="3:15" x14ac:dyDescent="0.15">
      <c r="C26" s="8" t="s">
        <v>30</v>
      </c>
      <c r="D26">
        <v>0.39828146428571398</v>
      </c>
      <c r="E26">
        <v>0.367981921428571</v>
      </c>
      <c r="F26">
        <v>0.40029298571428601</v>
      </c>
      <c r="G26">
        <v>0.39533684857142798</v>
      </c>
      <c r="K26" s="8" t="s">
        <v>30</v>
      </c>
      <c r="L26">
        <v>0.51228214999999999</v>
      </c>
      <c r="M26">
        <v>0.5169551</v>
      </c>
      <c r="N26">
        <v>0.51240079285714302</v>
      </c>
      <c r="O26">
        <v>0.50545924285714205</v>
      </c>
    </row>
    <row r="27" spans="3:15" x14ac:dyDescent="0.15">
      <c r="C27" s="8" t="s">
        <v>31</v>
      </c>
      <c r="D27">
        <v>0.62425160000000002</v>
      </c>
      <c r="E27">
        <v>0.62996141428571395</v>
      </c>
      <c r="F27">
        <v>0.65263685714285702</v>
      </c>
      <c r="G27">
        <v>0.65077727428571397</v>
      </c>
      <c r="K27" s="8" t="s">
        <v>31</v>
      </c>
      <c r="L27">
        <v>0.77458474285714296</v>
      </c>
      <c r="M27">
        <v>0.75102082857142805</v>
      </c>
      <c r="N27">
        <v>0.76858585714285699</v>
      </c>
      <c r="O27">
        <v>0.76779045714285699</v>
      </c>
    </row>
    <row r="28" spans="3:15" x14ac:dyDescent="0.15">
      <c r="C28" s="8" t="s">
        <v>32</v>
      </c>
      <c r="D28">
        <v>0.69302451481481497</v>
      </c>
      <c r="E28">
        <v>0.69491455925925905</v>
      </c>
      <c r="F28" t="s">
        <v>27</v>
      </c>
      <c r="G28">
        <v>0.69671204444444401</v>
      </c>
      <c r="K28" s="8" t="s">
        <v>32</v>
      </c>
      <c r="L28">
        <v>0.62466478888888899</v>
      </c>
      <c r="M28">
        <v>0.62722362222222205</v>
      </c>
      <c r="N28" t="s">
        <v>27</v>
      </c>
      <c r="O28">
        <v>0.58499531481481404</v>
      </c>
    </row>
    <row r="29" spans="3:15" x14ac:dyDescent="0.15">
      <c r="C29" s="8" t="s">
        <v>33</v>
      </c>
      <c r="D29">
        <v>0.11124575544554501</v>
      </c>
      <c r="E29">
        <v>0.13333282970297</v>
      </c>
      <c r="F29" t="s">
        <v>27</v>
      </c>
      <c r="G29">
        <v>0.11124575544554401</v>
      </c>
      <c r="K29" s="8" t="s">
        <v>33</v>
      </c>
      <c r="L29">
        <v>0.41565196831683199</v>
      </c>
      <c r="M29">
        <v>0.36879396633663403</v>
      </c>
      <c r="N29" t="s">
        <v>27</v>
      </c>
      <c r="O29">
        <v>0.38538094950495</v>
      </c>
    </row>
    <row r="30" spans="3:15" x14ac:dyDescent="0.15">
      <c r="C30" s="1" t="s">
        <v>34</v>
      </c>
      <c r="D30">
        <f>AVERAGE(D22:D29)</f>
        <v>0.3756970127300418</v>
      </c>
      <c r="E30">
        <f>AVERAGE(E22:E29)</f>
        <v>0.3834799144120592</v>
      </c>
      <c r="F30">
        <f>AVERAGE(F22:F29)</f>
        <v>0.54067628095238096</v>
      </c>
      <c r="G30">
        <f>AVERAGE(G22:G29)</f>
        <v>0.38662636400106759</v>
      </c>
      <c r="K30" s="1" t="s">
        <v>34</v>
      </c>
      <c r="L30">
        <f>AVERAGE(L22:L29)</f>
        <v>0.52840963786699446</v>
      </c>
      <c r="M30">
        <f>AVERAGE(M22:M29)</f>
        <v>0.51830292894859731</v>
      </c>
      <c r="N30">
        <f>AVERAGE(N22:N29)</f>
        <v>0.67368191666666666</v>
      </c>
      <c r="O30">
        <f>AVERAGE(O22:O29)</f>
        <v>0.51519939794934333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tabSelected="1" workbookViewId="0">
      <selection sqref="A1:XFD1048576"/>
    </sheetView>
  </sheetViews>
  <sheetFormatPr baseColWidth="10" defaultRowHeight="13" x14ac:dyDescent="0.15"/>
  <cols>
    <col min="1" max="1" width="12" bestFit="1" customWidth="1"/>
    <col min="2" max="4" width="11" bestFit="1" customWidth="1"/>
    <col min="5" max="5" width="14.5" customWidth="1"/>
    <col min="6" max="6" width="15.33203125" customWidth="1"/>
    <col min="7" max="7" width="12.6640625" bestFit="1" customWidth="1"/>
    <col min="8" max="11" width="12.6640625" customWidth="1"/>
    <col min="14" max="14" width="12" bestFit="1" customWidth="1"/>
  </cols>
  <sheetData>
    <row r="2" spans="1:20" x14ac:dyDescent="0.15">
      <c r="A2" s="9" t="s">
        <v>36</v>
      </c>
      <c r="B2" s="9"/>
      <c r="C2" s="9"/>
      <c r="D2" s="9"/>
      <c r="E2" s="9"/>
      <c r="F2" s="9"/>
      <c r="G2" s="9"/>
      <c r="H2" s="10"/>
      <c r="I2" s="10"/>
      <c r="J2" s="10"/>
      <c r="K2" s="10"/>
      <c r="N2" s="11" t="s">
        <v>37</v>
      </c>
      <c r="O2" s="11"/>
      <c r="P2" s="11"/>
      <c r="Q2" s="11"/>
      <c r="R2" s="11"/>
      <c r="S2" s="11"/>
      <c r="T2" s="11"/>
    </row>
    <row r="3" spans="1:20" x14ac:dyDescent="0.15">
      <c r="A3" s="12" t="s">
        <v>5</v>
      </c>
      <c r="B3" s="9" t="s">
        <v>4</v>
      </c>
      <c r="C3" s="9"/>
      <c r="D3" s="9"/>
      <c r="E3" s="9" t="s">
        <v>23</v>
      </c>
      <c r="F3" s="9"/>
      <c r="G3" s="9"/>
      <c r="H3" s="10"/>
      <c r="I3" s="10"/>
      <c r="J3" s="10"/>
      <c r="K3" s="10"/>
      <c r="N3" s="13" t="s">
        <v>5</v>
      </c>
      <c r="O3" s="11" t="s">
        <v>24</v>
      </c>
      <c r="P3" s="11"/>
      <c r="Q3" s="11"/>
      <c r="R3" s="11" t="s">
        <v>38</v>
      </c>
      <c r="S3" s="11"/>
      <c r="T3" s="11"/>
    </row>
    <row r="4" spans="1:20" x14ac:dyDescent="0.15">
      <c r="A4" s="12"/>
      <c r="B4" s="14" t="s">
        <v>39</v>
      </c>
      <c r="C4" s="14" t="s">
        <v>7</v>
      </c>
      <c r="D4" s="14" t="s">
        <v>40</v>
      </c>
      <c r="E4" s="14" t="s">
        <v>6</v>
      </c>
      <c r="F4" s="14" t="s">
        <v>7</v>
      </c>
      <c r="G4" s="14" t="s">
        <v>40</v>
      </c>
      <c r="H4" s="10"/>
      <c r="I4" s="10"/>
      <c r="J4" s="10"/>
      <c r="K4" s="10"/>
      <c r="N4" s="13"/>
      <c r="O4" s="10" t="s">
        <v>39</v>
      </c>
      <c r="P4" s="10" t="s">
        <v>7</v>
      </c>
      <c r="Q4" s="10" t="s">
        <v>40</v>
      </c>
      <c r="R4" s="10" t="s">
        <v>6</v>
      </c>
      <c r="S4" s="10" t="s">
        <v>7</v>
      </c>
      <c r="T4" s="10" t="s">
        <v>40</v>
      </c>
    </row>
    <row r="5" spans="1:20" ht="16" x14ac:dyDescent="0.2">
      <c r="A5" s="8" t="s">
        <v>11</v>
      </c>
      <c r="B5" s="15">
        <v>240.69377499999999</v>
      </c>
      <c r="C5" s="16">
        <v>227.76239749999999</v>
      </c>
      <c r="D5" s="15">
        <v>229.98624375</v>
      </c>
      <c r="E5" s="15">
        <v>532364.60696374997</v>
      </c>
      <c r="F5" s="15">
        <v>531129.18718374998</v>
      </c>
      <c r="G5" s="17">
        <v>519432.86542062397</v>
      </c>
      <c r="H5" s="18"/>
      <c r="I5" s="18"/>
      <c r="J5" s="18"/>
      <c r="K5" s="18"/>
      <c r="N5" s="8" t="s">
        <v>26</v>
      </c>
      <c r="O5" s="19">
        <v>0.88295679999999999</v>
      </c>
      <c r="P5" s="20">
        <v>0.88531164210526303</v>
      </c>
      <c r="Q5" s="19">
        <v>0.86523801263157796</v>
      </c>
      <c r="R5" s="20">
        <v>0.55883933684210496</v>
      </c>
      <c r="S5" s="19">
        <v>0.55664184210526302</v>
      </c>
      <c r="T5" s="19">
        <v>0.55611484736842098</v>
      </c>
    </row>
    <row r="6" spans="1:20" ht="16" x14ac:dyDescent="0.2">
      <c r="A6" s="8" t="s">
        <v>12</v>
      </c>
      <c r="B6" s="15">
        <v>395.10045687500002</v>
      </c>
      <c r="C6" s="16">
        <v>379.34393125000003</v>
      </c>
      <c r="D6" s="15">
        <v>385.13324875000001</v>
      </c>
      <c r="E6" s="15">
        <v>974421.03738500003</v>
      </c>
      <c r="F6" s="17">
        <v>915283.11890312505</v>
      </c>
      <c r="G6" s="15">
        <v>942517.11103625002</v>
      </c>
      <c r="H6" s="18"/>
      <c r="I6" s="18"/>
      <c r="J6" s="18"/>
      <c r="K6" s="18"/>
      <c r="N6" s="8" t="s">
        <v>28</v>
      </c>
      <c r="O6" s="20">
        <v>0.67663675026738002</v>
      </c>
      <c r="P6" s="19">
        <v>0.67068099545454496</v>
      </c>
      <c r="Q6" s="19">
        <v>0.67109043262032098</v>
      </c>
      <c r="R6" s="20">
        <v>7.1654161497326202E-2</v>
      </c>
      <c r="S6" s="19">
        <v>6.9755076737967894E-2</v>
      </c>
      <c r="T6" s="19">
        <v>7.0063683957219194E-2</v>
      </c>
    </row>
    <row r="7" spans="1:20" ht="16" x14ac:dyDescent="0.2">
      <c r="A7" s="8" t="s">
        <v>13</v>
      </c>
      <c r="B7" s="15">
        <v>0.42858000000000002</v>
      </c>
      <c r="C7" s="16">
        <v>0.41279500000000002</v>
      </c>
      <c r="D7" s="15">
        <v>0.417603749999999</v>
      </c>
      <c r="E7" s="15">
        <v>2.3062900000000002</v>
      </c>
      <c r="F7" s="17">
        <v>1.5901125</v>
      </c>
      <c r="G7" s="15">
        <v>1.956415</v>
      </c>
      <c r="H7" s="18"/>
      <c r="I7" s="18"/>
      <c r="J7" s="18"/>
      <c r="K7" s="18"/>
      <c r="N7" s="8" t="s">
        <v>29</v>
      </c>
      <c r="O7" s="20">
        <v>0.85621501666666699</v>
      </c>
      <c r="P7" s="19">
        <v>0.85470080000000004</v>
      </c>
      <c r="Q7" s="19">
        <v>0.85137413666666595</v>
      </c>
      <c r="R7" s="20">
        <v>0.74119031666666602</v>
      </c>
      <c r="S7" s="19">
        <v>0.73773006666666596</v>
      </c>
      <c r="T7" s="19">
        <v>0.73659129000000001</v>
      </c>
    </row>
    <row r="8" spans="1:20" ht="16" x14ac:dyDescent="0.2">
      <c r="A8" s="8" t="s">
        <v>14</v>
      </c>
      <c r="B8" s="15">
        <v>0.87112999999999996</v>
      </c>
      <c r="C8" s="16">
        <v>0.72140249999999995</v>
      </c>
      <c r="D8" s="15">
        <v>0.77481250000000002</v>
      </c>
      <c r="E8" s="15">
        <v>7.3471374999999997</v>
      </c>
      <c r="F8" s="17">
        <v>4.7361662500000001</v>
      </c>
      <c r="G8" s="15">
        <v>6.0491887499999999</v>
      </c>
      <c r="H8" s="18"/>
      <c r="I8" s="18"/>
      <c r="J8" s="18"/>
      <c r="K8" s="18"/>
      <c r="N8" s="8" t="s">
        <v>30</v>
      </c>
      <c r="O8" s="19">
        <v>0.69587711428571397</v>
      </c>
      <c r="P8" s="20">
        <v>0.70131301428571402</v>
      </c>
      <c r="Q8" s="19">
        <v>0.68707989571428496</v>
      </c>
      <c r="R8" s="19">
        <v>0.51228214999999999</v>
      </c>
      <c r="S8" s="20">
        <v>0.5169551</v>
      </c>
      <c r="T8" s="19">
        <v>0.50545924285714205</v>
      </c>
    </row>
    <row r="9" spans="1:20" ht="16" x14ac:dyDescent="0.2">
      <c r="A9" s="8" t="s">
        <v>15</v>
      </c>
      <c r="B9" s="15">
        <v>53.587011250000003</v>
      </c>
      <c r="C9" s="16">
        <v>49.55937625</v>
      </c>
      <c r="D9" s="15">
        <v>49.738267499999999</v>
      </c>
      <c r="E9" s="15">
        <v>7323.4445068750001</v>
      </c>
      <c r="F9" s="17">
        <v>6601.7325412500004</v>
      </c>
      <c r="G9" s="15">
        <v>6615.5920268749996</v>
      </c>
      <c r="H9" s="18"/>
      <c r="I9" s="18"/>
      <c r="J9" s="18"/>
      <c r="K9" s="18"/>
      <c r="N9" s="8" t="s">
        <v>31</v>
      </c>
      <c r="O9" s="19">
        <v>0.77831317142857104</v>
      </c>
      <c r="P9" s="19">
        <v>0.77363664285714295</v>
      </c>
      <c r="Q9" s="20">
        <v>0.78378163428571401</v>
      </c>
      <c r="R9" s="20">
        <v>0.77458474285714296</v>
      </c>
      <c r="S9" s="19">
        <v>0.75102082857142805</v>
      </c>
      <c r="T9" s="19">
        <v>0.76779045714285699</v>
      </c>
    </row>
    <row r="10" spans="1:20" ht="16" x14ac:dyDescent="0.2">
      <c r="A10" s="8" t="s">
        <v>18</v>
      </c>
      <c r="B10" s="15">
        <v>66.070739375000002</v>
      </c>
      <c r="C10" s="16">
        <v>64.811838750000007</v>
      </c>
      <c r="D10" s="15">
        <v>64.859575625000005</v>
      </c>
      <c r="E10" s="15">
        <v>9864.7924050000001</v>
      </c>
      <c r="F10" s="15">
        <v>9742.48709375</v>
      </c>
      <c r="G10" s="17">
        <v>9678.5385518750008</v>
      </c>
      <c r="H10" s="18"/>
      <c r="I10" s="18"/>
      <c r="J10" s="18"/>
      <c r="K10" s="18"/>
      <c r="N10" s="8" t="s">
        <v>32</v>
      </c>
      <c r="O10" s="20">
        <v>0.84212406666666695</v>
      </c>
      <c r="P10" s="19">
        <v>0.83796334444444398</v>
      </c>
      <c r="Q10" s="19">
        <v>0.83261032592592499</v>
      </c>
      <c r="R10" s="19">
        <v>0.62466478888888899</v>
      </c>
      <c r="S10" s="20">
        <v>0.62722362222222205</v>
      </c>
      <c r="T10" s="19">
        <v>0.58499531481481404</v>
      </c>
    </row>
    <row r="11" spans="1:20" ht="16" x14ac:dyDescent="0.2">
      <c r="A11" s="8" t="s">
        <v>19</v>
      </c>
      <c r="B11" s="15">
        <v>0.83244571428571401</v>
      </c>
      <c r="C11" s="15">
        <v>0.82558428571428599</v>
      </c>
      <c r="D11" s="16">
        <v>0.82457499999999995</v>
      </c>
      <c r="E11" s="15">
        <v>1.35214428571429</v>
      </c>
      <c r="F11" s="15">
        <v>1.3530150000000001</v>
      </c>
      <c r="G11" s="17">
        <v>1.34330857142857</v>
      </c>
      <c r="H11" s="18"/>
      <c r="I11" s="18"/>
      <c r="J11" s="18"/>
      <c r="K11" s="18"/>
      <c r="N11" s="8" t="s">
        <v>33</v>
      </c>
      <c r="O11" s="20">
        <v>0.82894478316831699</v>
      </c>
      <c r="P11" s="19">
        <v>0.81912549702970305</v>
      </c>
      <c r="Q11" s="19">
        <v>0.82573259009900901</v>
      </c>
      <c r="R11" s="20">
        <v>0.41565196831683199</v>
      </c>
      <c r="S11" s="19">
        <v>0.36879396633663403</v>
      </c>
      <c r="T11" s="19">
        <v>0.38538094950495</v>
      </c>
    </row>
    <row r="12" spans="1:20" ht="16" x14ac:dyDescent="0.2">
      <c r="A12" s="8" t="s">
        <v>20</v>
      </c>
      <c r="B12" s="15">
        <v>2959.8802258333299</v>
      </c>
      <c r="C12" s="17">
        <v>2938.1286341666701</v>
      </c>
      <c r="D12" s="15">
        <v>2945.4223541666602</v>
      </c>
      <c r="E12" s="15">
        <f>3.95277925178316*10^7</f>
        <v>39527792.517831601</v>
      </c>
      <c r="F12" s="15">
        <f>3.15486468098213*10^7</f>
        <v>31548646.8098213</v>
      </c>
      <c r="G12" s="17">
        <v>171559164.25415099</v>
      </c>
      <c r="H12" s="18"/>
      <c r="I12" s="18"/>
      <c r="J12" s="18"/>
      <c r="K12" s="18"/>
      <c r="N12" t="s">
        <v>34</v>
      </c>
      <c r="O12" s="20">
        <f>AVERAGE(O5:O11)</f>
        <v>0.79443824321190237</v>
      </c>
      <c r="P12" s="19">
        <f t="shared" ref="P12:T12" si="0">AVERAGE(P5:P11)</f>
        <v>0.79181884802525893</v>
      </c>
      <c r="Q12" s="19">
        <f t="shared" si="0"/>
        <v>0.78812957542049966</v>
      </c>
      <c r="R12" s="20">
        <f t="shared" si="0"/>
        <v>0.52840963786699446</v>
      </c>
      <c r="S12" s="19">
        <f t="shared" si="0"/>
        <v>0.51830292894859731</v>
      </c>
      <c r="T12" s="19">
        <f t="shared" si="0"/>
        <v>0.51519939794934333</v>
      </c>
    </row>
    <row r="13" spans="1:20" ht="16" x14ac:dyDescent="0.2">
      <c r="A13" s="8" t="s">
        <v>21</v>
      </c>
      <c r="B13" s="17">
        <v>9.7365878522837708</v>
      </c>
      <c r="C13" s="15">
        <v>10.045722351797901</v>
      </c>
      <c r="D13" s="15">
        <v>9.8331481049562495</v>
      </c>
      <c r="E13" s="17">
        <v>345.62032886297402</v>
      </c>
      <c r="F13" s="15">
        <v>354.26897891156398</v>
      </c>
      <c r="G13" s="15">
        <v>348.323910787172</v>
      </c>
      <c r="H13" s="18"/>
      <c r="I13" s="18"/>
      <c r="J13" s="18"/>
      <c r="K13" s="18"/>
    </row>
    <row r="14" spans="1:20" ht="16" x14ac:dyDescent="0.2">
      <c r="A14" s="8" t="s">
        <v>34</v>
      </c>
      <c r="B14" s="15">
        <f>AVERAGE(B5:B13)</f>
        <v>414.13343909998883</v>
      </c>
      <c r="C14" s="17">
        <f t="shared" ref="C14:G14" si="1">AVERAGE(C5:C13)</f>
        <v>407.95685356157577</v>
      </c>
      <c r="D14" s="15">
        <f t="shared" si="1"/>
        <v>409.6655365718463</v>
      </c>
      <c r="E14" s="15">
        <f t="shared" si="1"/>
        <v>4561347.002776986</v>
      </c>
      <c r="F14" s="17">
        <f t="shared" si="1"/>
        <v>3667973.9204239822</v>
      </c>
      <c r="G14" s="15">
        <f t="shared" si="1"/>
        <v>19226418.4482233</v>
      </c>
      <c r="H14" s="18"/>
      <c r="I14" s="18"/>
      <c r="J14" s="18"/>
      <c r="K14" s="18"/>
    </row>
    <row r="24" spans="1:20" x14ac:dyDescent="0.15">
      <c r="A24" s="9" t="s">
        <v>41</v>
      </c>
      <c r="B24" s="9"/>
      <c r="C24" s="9"/>
      <c r="D24" s="9"/>
      <c r="E24" s="9"/>
      <c r="F24" s="9"/>
      <c r="G24" s="9"/>
      <c r="H24" s="10"/>
      <c r="I24" s="10"/>
      <c r="J24" s="10"/>
      <c r="K24" s="10"/>
      <c r="N24" s="11" t="s">
        <v>42</v>
      </c>
      <c r="O24" s="11"/>
      <c r="P24" s="11"/>
      <c r="Q24" s="11"/>
      <c r="R24" s="11"/>
      <c r="S24" s="11"/>
      <c r="T24" s="11"/>
    </row>
    <row r="25" spans="1:20" x14ac:dyDescent="0.15">
      <c r="A25" s="12" t="s">
        <v>5</v>
      </c>
      <c r="B25" s="9" t="s">
        <v>4</v>
      </c>
      <c r="C25" s="9"/>
      <c r="D25" s="9"/>
      <c r="E25" s="9" t="s">
        <v>23</v>
      </c>
      <c r="F25" s="9"/>
      <c r="G25" s="9"/>
      <c r="H25" s="10"/>
      <c r="I25" s="10"/>
      <c r="J25" s="10"/>
      <c r="K25" s="10"/>
      <c r="N25" s="13" t="s">
        <v>5</v>
      </c>
      <c r="O25" s="11" t="s">
        <v>24</v>
      </c>
      <c r="P25" s="11"/>
      <c r="Q25" s="11"/>
      <c r="R25" s="11" t="s">
        <v>38</v>
      </c>
      <c r="S25" s="11"/>
      <c r="T25" s="11"/>
    </row>
    <row r="26" spans="1:20" x14ac:dyDescent="0.15">
      <c r="A26" s="12"/>
      <c r="B26" s="14" t="s">
        <v>39</v>
      </c>
      <c r="C26" s="14" t="s">
        <v>7</v>
      </c>
      <c r="D26" s="14" t="s">
        <v>40</v>
      </c>
      <c r="E26" s="14" t="s">
        <v>6</v>
      </c>
      <c r="F26" s="14" t="s">
        <v>7</v>
      </c>
      <c r="G26" s="14" t="s">
        <v>40</v>
      </c>
      <c r="H26" s="10"/>
      <c r="I26" s="10"/>
      <c r="J26" s="10"/>
      <c r="K26" s="10"/>
      <c r="N26" s="13"/>
      <c r="O26" s="10" t="s">
        <v>39</v>
      </c>
      <c r="P26" s="10" t="s">
        <v>7</v>
      </c>
      <c r="Q26" s="10" t="s">
        <v>40</v>
      </c>
      <c r="R26" s="10" t="s">
        <v>6</v>
      </c>
      <c r="S26" s="10" t="s">
        <v>7</v>
      </c>
      <c r="T26" s="10" t="s">
        <v>40</v>
      </c>
    </row>
    <row r="27" spans="1:20" ht="16" x14ac:dyDescent="0.2">
      <c r="A27" s="8" t="s">
        <v>11</v>
      </c>
      <c r="B27" s="15">
        <v>335.52234437499999</v>
      </c>
      <c r="C27" s="15">
        <v>335.53621562500001</v>
      </c>
      <c r="D27" s="16">
        <v>293.04720424999999</v>
      </c>
      <c r="E27" s="15">
        <v>1449696.4811587499</v>
      </c>
      <c r="F27" s="15">
        <v>1508252.23498125</v>
      </c>
      <c r="G27" s="16">
        <v>969418.82230912498</v>
      </c>
      <c r="H27" s="21"/>
      <c r="I27" s="21"/>
      <c r="J27" s="21"/>
      <c r="K27" s="21"/>
      <c r="N27" s="8" t="s">
        <v>26</v>
      </c>
      <c r="O27" s="20">
        <v>0.76008765263157896</v>
      </c>
      <c r="P27" s="19">
        <v>0.65859775263157905</v>
      </c>
      <c r="Q27" s="19">
        <v>0.69003083368421003</v>
      </c>
      <c r="R27" s="19">
        <v>0.19117622105263199</v>
      </c>
      <c r="S27" s="20">
        <v>0.28166270526315801</v>
      </c>
      <c r="T27" s="19">
        <v>0.244951042105263</v>
      </c>
    </row>
    <row r="28" spans="1:20" ht="16" x14ac:dyDescent="0.2">
      <c r="A28" s="8" t="s">
        <v>12</v>
      </c>
      <c r="B28" s="15">
        <v>507.864773125</v>
      </c>
      <c r="C28" s="15">
        <v>480.957105625</v>
      </c>
      <c r="D28" s="16">
        <v>477.02404349999898</v>
      </c>
      <c r="E28" s="15">
        <v>2114498.7851112499</v>
      </c>
      <c r="F28" s="16">
        <v>1904021.83070375</v>
      </c>
      <c r="G28" s="15">
        <v>1921188.9982517499</v>
      </c>
      <c r="H28" s="18"/>
      <c r="I28" s="18"/>
      <c r="J28" s="18"/>
      <c r="K28" s="18"/>
      <c r="N28" s="8" t="s">
        <v>28</v>
      </c>
      <c r="O28" s="19">
        <v>0.50925882219251295</v>
      </c>
      <c r="P28" s="20">
        <v>0.54689732058823604</v>
      </c>
      <c r="Q28" s="19">
        <v>0.49731784117646999</v>
      </c>
      <c r="R28" s="19">
        <v>1.25608168449198E-2</v>
      </c>
      <c r="S28" s="20">
        <v>3.5650454278074901E-2</v>
      </c>
      <c r="T28" s="19">
        <v>3.2803083155080202E-2</v>
      </c>
    </row>
    <row r="29" spans="1:20" ht="16" x14ac:dyDescent="0.2">
      <c r="A29" s="8" t="s">
        <v>13</v>
      </c>
      <c r="B29" s="15">
        <v>5.0400912499999997</v>
      </c>
      <c r="C29" s="16">
        <v>0.60032874999999997</v>
      </c>
      <c r="D29" s="17">
        <v>0.60081374999999904</v>
      </c>
      <c r="E29" s="15">
        <v>210.33799124999999</v>
      </c>
      <c r="F29" s="15">
        <v>4.8013174999999997</v>
      </c>
      <c r="G29" s="17">
        <v>3.5762149999999999</v>
      </c>
      <c r="H29" s="18"/>
      <c r="I29" s="18"/>
      <c r="J29" s="18"/>
      <c r="K29" s="18"/>
      <c r="N29" s="8" t="s">
        <v>29</v>
      </c>
      <c r="O29" s="20">
        <v>0.772037166666666</v>
      </c>
      <c r="P29" s="19">
        <v>0.71734218333333299</v>
      </c>
      <c r="Q29" s="19">
        <v>0.74685559999999995</v>
      </c>
      <c r="R29" s="20">
        <v>0.59933871666666705</v>
      </c>
      <c r="S29" s="19">
        <v>0.54085551666666698</v>
      </c>
      <c r="T29" s="19">
        <v>0.57455849999999997</v>
      </c>
    </row>
    <row r="30" spans="1:20" ht="16" x14ac:dyDescent="0.2">
      <c r="A30" s="8" t="s">
        <v>14</v>
      </c>
      <c r="B30" s="15">
        <v>5.0432100000000002</v>
      </c>
      <c r="C30" s="15">
        <v>0.61703624999999995</v>
      </c>
      <c r="D30" s="16">
        <v>0.61270000000000002</v>
      </c>
      <c r="E30" s="15">
        <v>210.27550500000001</v>
      </c>
      <c r="F30" s="15">
        <v>4.1802524999999999</v>
      </c>
      <c r="G30" s="16">
        <v>3.6086299999999998</v>
      </c>
      <c r="H30" s="21"/>
      <c r="I30" s="21"/>
      <c r="J30" s="21"/>
      <c r="K30" s="21"/>
      <c r="N30" s="8" t="s">
        <v>30</v>
      </c>
      <c r="O30" s="20">
        <v>0.60346047857142904</v>
      </c>
      <c r="P30" s="19">
        <v>0.575377928571428</v>
      </c>
      <c r="Q30" s="19">
        <v>0.59537522142857102</v>
      </c>
      <c r="R30" s="20">
        <v>0.39828146428571398</v>
      </c>
      <c r="S30" s="19">
        <v>0.367981921428571</v>
      </c>
      <c r="T30" s="19">
        <v>0.39533684857142798</v>
      </c>
    </row>
    <row r="31" spans="1:20" ht="16" x14ac:dyDescent="0.2">
      <c r="A31" s="8" t="s">
        <v>15</v>
      </c>
      <c r="B31" s="15">
        <v>79.866088750000003</v>
      </c>
      <c r="C31" s="15">
        <v>68.365613124999996</v>
      </c>
      <c r="D31" s="16">
        <v>68.187651499999902</v>
      </c>
      <c r="E31" s="15">
        <v>15357.259082500001</v>
      </c>
      <c r="F31" s="15">
        <v>13034.343416874999</v>
      </c>
      <c r="G31" s="16">
        <v>12721.214303125</v>
      </c>
      <c r="H31" s="21"/>
      <c r="I31" s="21"/>
      <c r="J31" s="21"/>
      <c r="K31" s="21"/>
      <c r="N31" s="8" t="s">
        <v>31</v>
      </c>
      <c r="O31" s="20">
        <v>0.67027762857142903</v>
      </c>
      <c r="P31" s="19">
        <v>0.65887685714285704</v>
      </c>
      <c r="Q31" s="20">
        <v>0.67010714000000005</v>
      </c>
      <c r="R31" s="19">
        <v>0.62425160000000002</v>
      </c>
      <c r="S31" s="19">
        <v>0.62996141428571395</v>
      </c>
      <c r="T31" s="20">
        <v>0.65077727428571397</v>
      </c>
    </row>
    <row r="32" spans="1:20" ht="16" x14ac:dyDescent="0.2">
      <c r="A32" s="8" t="s">
        <v>18</v>
      </c>
      <c r="B32" s="15">
        <v>93.221359375000006</v>
      </c>
      <c r="C32" s="15">
        <v>85.271510000000006</v>
      </c>
      <c r="D32" s="16">
        <v>84.200227124999998</v>
      </c>
      <c r="E32" s="15">
        <v>20866.320916249999</v>
      </c>
      <c r="F32" s="15">
        <v>20135.445213125</v>
      </c>
      <c r="G32" s="16">
        <v>18963.374284375001</v>
      </c>
      <c r="H32" s="21"/>
      <c r="I32" s="21"/>
      <c r="J32" s="21"/>
      <c r="K32" s="21"/>
      <c r="N32" s="8" t="s">
        <v>32</v>
      </c>
      <c r="O32" s="19">
        <v>0.84704443703703702</v>
      </c>
      <c r="P32" s="20">
        <v>0.84822047407407397</v>
      </c>
      <c r="Q32" s="20">
        <v>0.84762400000000004</v>
      </c>
      <c r="R32" s="19">
        <v>0.69302451481481497</v>
      </c>
      <c r="S32" s="19">
        <v>0.69491455925925905</v>
      </c>
      <c r="T32" s="20">
        <v>0.69671204444444401</v>
      </c>
    </row>
    <row r="33" spans="1:20" ht="16" x14ac:dyDescent="0.2">
      <c r="A33" s="8" t="s">
        <v>19</v>
      </c>
      <c r="B33" s="15">
        <v>0.90133357142857096</v>
      </c>
      <c r="C33" s="16">
        <v>0.86115928571428602</v>
      </c>
      <c r="D33" s="15">
        <v>0.86744185714285704</v>
      </c>
      <c r="E33" s="15">
        <v>1.5483442857142899</v>
      </c>
      <c r="F33" s="15">
        <v>1.5573628571428599</v>
      </c>
      <c r="G33" s="17">
        <v>1.52870171428571</v>
      </c>
      <c r="H33" s="18"/>
      <c r="I33" s="18"/>
      <c r="J33" s="18"/>
      <c r="K33" s="18"/>
      <c r="N33" s="8" t="s">
        <v>33</v>
      </c>
      <c r="O33" s="20">
        <v>0.75017829900990096</v>
      </c>
      <c r="P33" s="19">
        <v>0.61846366336633696</v>
      </c>
      <c r="Q33" s="20">
        <v>0.75017829900990096</v>
      </c>
      <c r="R33" s="19">
        <v>0.11124575544554501</v>
      </c>
      <c r="S33" s="20">
        <v>0.13333282970297</v>
      </c>
      <c r="T33" s="19">
        <v>0.11124575544554401</v>
      </c>
    </row>
    <row r="34" spans="1:20" ht="16" x14ac:dyDescent="0.2">
      <c r="A34" s="8" t="s">
        <v>20</v>
      </c>
      <c r="B34" s="15">
        <v>2987.2809833333299</v>
      </c>
      <c r="C34" s="15">
        <v>3270.1264875000002</v>
      </c>
      <c r="D34" s="16">
        <v>2945.4223541666602</v>
      </c>
      <c r="E34" s="15">
        <f>3.53917960778694*10^7</f>
        <v>35391796.0778694</v>
      </c>
      <c r="F34" s="17">
        <f>4.28651928502041*10^7</f>
        <v>42865192.850204103</v>
      </c>
      <c r="G34" s="15">
        <v>171559164.25415099</v>
      </c>
      <c r="H34" s="18"/>
      <c r="I34" s="18"/>
      <c r="J34" s="18"/>
      <c r="K34" s="18"/>
      <c r="N34" t="s">
        <v>34</v>
      </c>
      <c r="O34" s="20">
        <f>AVERAGE(O27:O33)</f>
        <v>0.70176349781150782</v>
      </c>
      <c r="P34" s="19">
        <f t="shared" ref="P34:T34" si="2">AVERAGE(P27:P33)</f>
        <v>0.66053945424397775</v>
      </c>
      <c r="Q34" s="19">
        <f t="shared" si="2"/>
        <v>0.68535556218559324</v>
      </c>
      <c r="R34" s="19">
        <f t="shared" si="2"/>
        <v>0.3756970127300418</v>
      </c>
      <c r="S34" s="22">
        <f t="shared" si="2"/>
        <v>0.3834799144120592</v>
      </c>
      <c r="T34" s="20">
        <f t="shared" si="2"/>
        <v>0.38662636400106759</v>
      </c>
    </row>
    <row r="35" spans="1:20" ht="16" x14ac:dyDescent="0.2">
      <c r="A35" s="8" t="s">
        <v>21</v>
      </c>
      <c r="B35" s="15">
        <v>10.4384103984451</v>
      </c>
      <c r="C35" s="15">
        <v>10.865184742468401</v>
      </c>
      <c r="D35" s="17">
        <v>10.283752478134099</v>
      </c>
      <c r="E35" s="17">
        <v>367.60005189504398</v>
      </c>
      <c r="F35" s="15">
        <v>572.73523488824003</v>
      </c>
      <c r="G35" s="15">
        <v>416.80087385811402</v>
      </c>
      <c r="H35" s="18"/>
      <c r="I35" s="18"/>
      <c r="J35" s="18"/>
      <c r="K35" s="18"/>
    </row>
    <row r="36" spans="1:20" ht="16" x14ac:dyDescent="0.2">
      <c r="A36" s="8" t="s">
        <v>34</v>
      </c>
      <c r="B36" s="15">
        <f>AVERAGE(B27:B35)</f>
        <v>447.2420660198004</v>
      </c>
      <c r="C36" s="15">
        <f t="shared" ref="C36:G36" si="3">AVERAGE(C27:C35)</f>
        <v>472.57784898924251</v>
      </c>
      <c r="D36" s="17">
        <f t="shared" si="3"/>
        <v>431.13846540299284</v>
      </c>
      <c r="E36" s="17">
        <f t="shared" si="3"/>
        <v>4332556.0762256198</v>
      </c>
      <c r="F36" s="15">
        <f t="shared" si="3"/>
        <v>5145691.1087429831</v>
      </c>
      <c r="G36" s="15">
        <f t="shared" si="3"/>
        <v>19386875.797524437</v>
      </c>
      <c r="H36" s="18"/>
      <c r="I36" s="18"/>
      <c r="J36" s="18"/>
      <c r="K36" s="18"/>
      <c r="O36" s="18"/>
      <c r="P36" s="18"/>
      <c r="Q36" s="18"/>
      <c r="R36" s="18"/>
      <c r="S36" s="18"/>
      <c r="T36" s="18"/>
    </row>
  </sheetData>
  <mergeCells count="16">
    <mergeCell ref="A24:G24"/>
    <mergeCell ref="N24:T24"/>
    <mergeCell ref="A25:A26"/>
    <mergeCell ref="B25:D25"/>
    <mergeCell ref="E25:G25"/>
    <mergeCell ref="N25:N26"/>
    <mergeCell ref="O25:Q25"/>
    <mergeCell ref="R25:T25"/>
    <mergeCell ref="A2:G2"/>
    <mergeCell ref="N2:T2"/>
    <mergeCell ref="A3:A4"/>
    <mergeCell ref="B3:D3"/>
    <mergeCell ref="E3:G3"/>
    <mergeCell ref="N3:N4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Classification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23</cp:revision>
  <dcterms:created xsi:type="dcterms:W3CDTF">2017-05-16T16:46:35Z</dcterms:created>
  <dcterms:modified xsi:type="dcterms:W3CDTF">2017-12-18T15:31:46Z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