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32AB3258-5F1C-4ECD-A47C-AA6F8ACBB631}"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0.Ejercicios" sheetId="10" r:id="rId2"/>
    <sheet name="1.Tecnica" sheetId="2" r:id="rId3"/>
    <sheet name="2.ArquitectonicaEstructural" sheetId="4" r:id="rId4"/>
    <sheet name="3.Electrica" sheetId="5" r:id="rId5"/>
    <sheet name="4.Bodegaje" sheetId="9" r:id="rId6"/>
    <sheet name="5.Planos" sheetId="6" r:id="rId7"/>
    <sheet name="6.Archivos" sheetId="1" r:id="rId8"/>
    <sheet name="Metadata" sheetId="3" r:id="rId9"/>
  </sheets>
  <externalReferences>
    <externalReference r:id="rId10"/>
  </externalReferences>
  <definedNames>
    <definedName name="_xlnm._FilterDatabase" localSheetId="2" hidden="1">'1.Tecnica'!$B$6:$I$19</definedName>
    <definedName name="_xlnm._FilterDatabase" localSheetId="3" hidden="1">'2.ArquitectonicaEstructural'!$B$6:$I$100</definedName>
    <definedName name="_xlnm._FilterDatabase" localSheetId="4" hidden="1">'3.Electrica'!$B$6:$I$27</definedName>
    <definedName name="SumUDig" localSheetId="5">'[1]1.Técnicas'!$E$32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2" i="10" l="1"/>
  <c r="F69" i="10"/>
  <c r="F66" i="10"/>
  <c r="F65" i="10"/>
  <c r="F62" i="10"/>
  <c r="F61" i="10"/>
  <c r="F60" i="10"/>
  <c r="F59" i="10"/>
  <c r="F58" i="10"/>
  <c r="F57" i="10"/>
  <c r="F56" i="10"/>
  <c r="F55" i="10"/>
  <c r="F54" i="10"/>
  <c r="F53" i="10"/>
  <c r="F52" i="10"/>
  <c r="F51" i="10"/>
  <c r="F50" i="10"/>
  <c r="F49" i="10"/>
  <c r="F48" i="10"/>
  <c r="F47" i="10"/>
  <c r="F46" i="10"/>
  <c r="F45" i="10"/>
  <c r="F44" i="10"/>
  <c r="F43" i="10"/>
  <c r="F42" i="10"/>
  <c r="F39" i="10"/>
  <c r="F38" i="10"/>
  <c r="F37" i="10"/>
  <c r="F36" i="10"/>
  <c r="F35" i="10"/>
  <c r="F34" i="10"/>
  <c r="F33" i="10"/>
  <c r="F32" i="10"/>
  <c r="F29" i="10"/>
  <c r="F28" i="10"/>
  <c r="F27" i="10"/>
  <c r="F26" i="10"/>
  <c r="F25" i="10"/>
  <c r="F24" i="10"/>
  <c r="F23" i="10"/>
  <c r="F22" i="10"/>
  <c r="F21" i="10"/>
  <c r="F18" i="10"/>
  <c r="F15" i="10"/>
  <c r="F14" i="10"/>
  <c r="F13" i="10"/>
  <c r="F12" i="10"/>
  <c r="F11" i="10"/>
  <c r="F10" i="10"/>
  <c r="F9" i="10"/>
  <c r="F8" i="10"/>
  <c r="H74" i="10"/>
  <c r="F16" i="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<sst xmlns="http://schemas.openxmlformats.org/spreadsheetml/2006/main" count="865" uniqueCount="491">
  <si>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</si>
  <si>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</si>
  <si>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</si>
  <si>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</si>
  <si>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</si>
  <si>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</si>
  <si>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</si>
  <si>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</si>
  <si>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</si>
  <si>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</si>
  <si>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</si>
  <si>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</si>
  <si>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</si>
  <si>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</si>
  <si>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</si>
  <si>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</si>
  <si>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</si>
  <si>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</si>
  <si>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</si>
  <si>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</si>
  <si>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</si>
  <si>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</si>
  <si>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</si>
  <si>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</si>
  <si>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</si>
  <si>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</si>
  <si>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</si>
  <si>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</si>
  <si>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</si>
  <si>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</si>
  <si>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</si>
  <si>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</si>
  <si>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</si>
  <si>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</si>
  <si>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</si>
  <si>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</si>
  <si>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</si>
  <si>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</si>
  <si>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</si>
  <si>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</si>
  <si>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</si>
  <si>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</si>
  <si>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</si>
  <si>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</si>
  <si>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</si>
  <si>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</si>
  <si>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</si>
  <si>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</si>
  <si>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</si>
  <si>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</si>
  <si>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</si>
  <si>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</si>
  <si>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</si>
  <si>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</si>
  <si>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</si>
  <si>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</si>
  <si>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</si>
  <si>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</si>
  <si>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</si>
  <si>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</si>
  <si>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</si>
  <si>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</si>
  <si>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</si>
  <si>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</si>
  <si>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</si>
  <si>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</si>
  <si>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</si>
  <si>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</si>
  <si>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</si>
  <si>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</si>
  <si>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</si>
  <si>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</si>
  <si>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</si>
  <si>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</si>
  <si>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</si>
  <si>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</si>
  <si>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</si>
  <si>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</si>
  <si>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</si>
  <si>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</si>
  <si>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</si>
  <si>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</si>
  <si>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</si>
  <si>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</si>
  <si>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</si>
  <si>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</si>
  <si>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</si>
  <si>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</si>
  <si>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</si>
  <si>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</si>
  <si>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</si>
  <si>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</si>
  <si>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</si>
  <si>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</si>
  <si>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</si>
  <si>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</si>
  <si>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</si>
  <si>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</si>
  <si>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</si>
  <si>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</si>
  <si>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</si>
  <si>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</si>
  <si>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</si>
  <si>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</si>
  <si>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</si>
  <si>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</si>
  <si>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</si>
  <si>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</si>
  <si>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</si>
  <si>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</si>
  <si>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</si>
  <si>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</si>
  <si>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</si>
  <si>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</si>
  <si>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</si>
  <si>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</si>
  <si>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</si>
  <si>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</si>
  <si>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</si>
  <si>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</si>
  <si>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</si>
  <si>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</si>
  <si>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</si>
  <si>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</si>
  <si>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</si>
  <si>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</si>
  <si>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</si>
  <si>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</si>
  <si>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</si>
  <si>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</si>
  <si>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</si>
  <si>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</si>
  <si>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</si>
  <si>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</si>
  <si>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</si>
  <si>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</si>
  <si>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</si>
  <si>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</si>
  <si>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</si>
  <si>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</si>
  <si>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</si>
  <si>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</si>
  <si>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</si>
  <si>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</si>
  <si>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</si>
  <si>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</si>
  <si>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</si>
  <si>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</si>
  <si>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</si>
  <si>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</si>
  <si>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</si>
  <si>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</si>
  <si>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</si>
  <si>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</si>
  <si>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</si>
  <si>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</si>
  <si>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</si>
  <si>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</si>
  <si>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</si>
  <si>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</si>
  <si>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</si>
  <si>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</si>
  <si>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</si>
  <si>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</si>
  <si>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</si>
  <si>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</si>
  <si>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</si>
  <si>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</si>
  <si>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</si>
  <si>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</si>
  <si>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</si>
  <si>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</si>
  <si>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</si>
  <si>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</si>
  <si>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</si>
  <si>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</si>
  <si>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</si>
  <si>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</si>
  <si>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</si>
  <si>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</si>
  <si>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</si>
  <si>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</si>
  <si>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</si>
  <si>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</si>
  <si>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</si>
  <si>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</si>
  <si>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</si>
  <si>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</si>
  <si>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</si>
  <si>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</si>
  <si>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</si>
  <si>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</si>
  <si>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</si>
  <si>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</si>
  <si>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</si>
  <si>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</si>
  <si>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</si>
  <si>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</si>
  <si>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</si>
  <si>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</si>
  <si>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</si>
  <si>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</si>
  <si>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</si>
  <si>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</si>
  <si>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</si>
  <si>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</si>
  <si>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</si>
  <si>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</si>
  <si>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</si>
  <si>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</si>
  <si>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</si>
  <si>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</si>
  <si>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</si>
  <si>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</si>
  <si>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</si>
  <si>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</si>
  <si>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</si>
  <si>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</si>
  <si>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</si>
  <si>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</si>
  <si>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</si>
  <si>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</si>
  <si>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</si>
  <si>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</si>
  <si>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</si>
  <si>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</si>
  <si>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</si>
  <si>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</si>
  <si>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</si>
  <si>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</si>
  <si>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</si>
  <si>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</si>
  <si>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</si>
  <si>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</si>
  <si>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</si>
  <si>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</si>
  <si>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</si>
  <si>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</si>
  <si>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</si>
  <si>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</si>
  <si>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</si>
  <si>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</si>
  <si>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</si>
  <si>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</si>
  <si>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</si>
  <si>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</si>
  <si>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</si>
  <si>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</si>
  <si>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</si>
  <si>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</si>
  <si>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</si>
  <si>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</si>
  <si>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</si>
  <si>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</si>
  <si>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</si>
  <si>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</si>
  <si>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</si>
  <si>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</si>
  <si>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</si>
  <si>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</si>
  <si>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</si>
  <si>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</si>
  <si>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</si>
  <si>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</si>
  <si>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</si>
  <si>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</si>
  <si>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</si>
  <si>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</si>
  <si>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</si>
  <si>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</si>
  <si>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</si>
  <si>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</si>
  <si>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</si>
  <si>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</si>
  <si>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</si>
  <si>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</si>
  <si>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</si>
  <si>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</si>
  <si>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</si>
  <si>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</si>
  <si>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</si>
  <si>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</si>
  <si>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</si>
  <si>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</si>
  <si>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</si>
  <si>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</si>
  <si>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</si>
  <si>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</si>
  <si>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</si>
  <si>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</si>
  <si>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</si>
  <si>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</si>
  <si>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</si>
  <si>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</si>
  <si>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</si>
  <si>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</si>
  <si>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</si>
  <si>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</si>
  <si>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</si>
  <si>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</si>
  <si>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</si>
  <si>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</si>
  <si>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</si>
  <si>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</si>
  <si>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</si>
  <si>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</si>
  <si>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</si>
  <si>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</si>
  <si>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</si>
  <si>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</si>
  <si>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</si>
  <si>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</si>
  <si>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</si>
  <si>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</si>
  <si>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</si>
  <si>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</si>
  <si>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</si>
  <si>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</si>
  <si>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</si>
  <si>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</si>
  <si>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</si>
  <si>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</si>
  <si>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</si>
  <si>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</si>
  <si>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</si>
  <si>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</si>
  <si>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</si>
  <si>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</si>
  <si>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</si>
  <si>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</si>
  <si>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</si>
  <si>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</si>
  <si>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</si>
  <si>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</si>
  <si>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</si>
  <si>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</si>
  <si>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</si>
  <si>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</si>
  <si>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</si>
  <si>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</si>
  <si>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</si>
  <si>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</si>
  <si>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</si>
  <si>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</si>
  <si>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</si>
  <si>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</si>
  <si>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</si>
  <si>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</si>
  <si>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</si>
  <si>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</si>
  <si>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</si>
  <si>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</si>
  <si>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</si>
  <si>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</si>
  <si>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</si>
  <si>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</si>
  <si>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</si>
  <si>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</si>
  <si>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</si>
  <si>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</si>
  <si>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</si>
  <si>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</si>
  <si>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</si>
  <si>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</si>
  <si>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</si>
  <si>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</si>
  <si>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</si>
  <si>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</si>
  <si>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</si>
  <si>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</si>
  <si>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</si>
  <si>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</si>
  <si>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</si>
  <si>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</si>
  <si>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</si>
  <si>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</si>
  <si>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</si>
  <si>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</si>
  <si>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</si>
  <si>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</si>
  <si>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</si>
  <si>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</si>
  <si>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</si>
  <si>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</si>
  <si>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1.1. Conceptos básicos de diseño asistido por computador - CAD</t>
  </si>
  <si>
    <t>M01A01E01</t>
  </si>
  <si>
    <t>M01A01E03</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</si>
  <si>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t>
  </si>
  <si>
    <t>M01A01E04</t>
  </si>
  <si>
    <t>Dibuje el siguiente dibujo isométrico a partir de líneas y dibuje las vistas proyectadas y planas lateral derecha, superior, frontal y posterior, calcule las áreas de cada cara proyectada y el volúmen total del sólido.</t>
  </si>
  <si>
    <t>M01A01E05</t>
  </si>
  <si>
    <t>M01A01E06</t>
  </si>
  <si>
    <t>M01A01E07</t>
  </si>
  <si>
    <t>Dibuje el siguiente dibujo isométrico de una escalera a partir de líneas y dibuje las vistas proyectadas y planas lateral derecha, superior, frontal y posterior. El espesor del material de la escalera es 2.5.</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</si>
  <si>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</si>
  <si>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</si>
  <si>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</si>
  <si>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</si>
  <si>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</si>
  <si>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1.2.b. Elementos básicos de dibujo / UCS y Geometrías</t>
  </si>
  <si>
    <t>M01A02bE01</t>
  </si>
  <si>
    <t>Para practicar las herramientas vistas en esta actividad, construiremos en clase el siguiente dibujo isométrico a partir de líneas, círculos y arcos, inscrita en una circunferencia de diámetro 10 metros.</t>
  </si>
  <si>
    <t>M01A02bE02</t>
  </si>
  <si>
    <t>Dibuje la llave de tuercas presentada en la ilustración.</t>
  </si>
  <si>
    <t>M01A02bE03</t>
  </si>
  <si>
    <t>Dibuje las siguientes formas geométricas con simetría axial mostradas en la ilustración, establezca libremente las dimensiones de cada figura.</t>
  </si>
  <si>
    <t>M01A02bE04</t>
  </si>
  <si>
    <t>Dibuje el siguiente elemento isométrico correspondiente a la cabeza de un martillo.</t>
  </si>
  <si>
    <t>M01A02bE05</t>
  </si>
  <si>
    <t>Dibuje el siguiente elemento isométrico correspondiente a un contra pasador.</t>
  </si>
  <si>
    <t>M01A02bE06</t>
  </si>
  <si>
    <t>Dibuje el siguiente elemento isométrico correspondiente a un tabique o ladrillo con perforaciones, en la cara frontal utilice la herramienta Mirror.</t>
  </si>
  <si>
    <t>M01A02bE07</t>
  </si>
  <si>
    <t>Dibuje el siguiente elemento isométrico correspondiente a pieza mecánica con perforaciones.</t>
  </si>
  <si>
    <t>M01A02bE08</t>
  </si>
  <si>
    <t>M01A02bE09</t>
  </si>
  <si>
    <t>1.2.c. Elementos básicos de dibujo / Curvas especiales</t>
  </si>
  <si>
    <t>M01A02cE00</t>
  </si>
  <si>
    <t>A partir de coordenadas de localización del centroide de una elipse y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t>
  </si>
  <si>
    <t>M01A02cE01</t>
  </si>
  <si>
    <t>Trace las líneas constructivas y dibuje óvalos en AutoCAD a partir de arcos circulares, conociendo: eje mayor, eje menor, los dos ejes.</t>
  </si>
  <si>
    <t>M01A02cE02</t>
  </si>
  <si>
    <t>Trace las líneas constructivas y dibuje ovoides en AutoCAD a partir de arcos circulares, conociendo: eje mayor, eje menor, los dos ejes.</t>
  </si>
  <si>
    <t>Parte A: utilizando los conceptos aprendidos acerca de óvalos, cree un libro formulado en Excel para el trazado de una superelipse, el tamaño y localización de la figura es de libre elección.</t>
  </si>
  <si>
    <t>Parte B: investigue la forma geométrica que tienen las pistas de atletismo y realice el trazado de su eje interno en AutoCAD, luego y utilizando la herramienta OFFSET, trace 8 líneas paralelas externas que le permitirán obtener 8 carriles y calcule la longitud de sus ejes centrales.</t>
  </si>
  <si>
    <t>M01A02cE04</t>
  </si>
  <si>
    <t>Utilizando los conceptos aprendidos acerca de parábolas, trace una parábola cuya longitud horizontal corresponda a los 3 últimos dígitos de su código de alumno y con longitud vertical correspondiente al 40% de la longitud horizontal. La elección del punto de orígen es libre.</t>
  </si>
  <si>
    <t>M01A02cE05</t>
  </si>
  <si>
    <t>Utilizando los conceptos aprendidos de hipérbolas, trace una hipérbola cuya longitud horizontal o eje real corresponda a los 3 últimos dígitos de su código de alumno y con longitud vertical o eje imaginario correspondiente 2.25 veces la longitud horizontal. La elección del punto de orígen es libre.</t>
  </si>
  <si>
    <t>M01A02cE06</t>
  </si>
  <si>
    <t>1.2.d. Dibujo en 3D</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</si>
  <si>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</si>
  <si>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</si>
  <si>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</si>
  <si>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</si>
  <si>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</si>
  <si>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</si>
  <si>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</si>
  <si>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</si>
  <si>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</si>
  <si>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</si>
  <si>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</si>
  <si>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</si>
  <si>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</si>
  <si>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</si>
  <si>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</si>
  <si>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</si>
  <si>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</si>
  <si>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</si>
  <si>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</si>
  <si>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</si>
  <si>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</si>
  <si>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</si>
  <si>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</si>
  <si>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</si>
  <si>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</si>
  <si>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</si>
  <si>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</si>
  <si>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</si>
  <si>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</si>
  <si>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</si>
  <si>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</si>
  <si>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</si>
  <si>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</si>
  <si>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</si>
  <si>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</si>
  <si>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</si>
  <si>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</si>
  <si>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</si>
  <si>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</si>
  <si>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</si>
  <si>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</si>
  <si>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</si>
  <si>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</si>
  <si>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</si>
  <si>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</si>
  <si>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</si>
  <si>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</si>
  <si>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</si>
  <si>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</si>
  <si>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</si>
  <si>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</si>
  <si>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</si>
  <si>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</si>
  <si>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</si>
  <si>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t>Utilizando los conceptos aprendidos, dibuje las funciones trigonométricas en x de 0 a π (0 a 360 grados) con orígen en (0,0). Luego, encuentre la escala proporcional de ajuste para que la longitud horizontal de las funciones trazadas, sea igual a sumatoria del último dígito de los códigos de alumno de su grupo, y escale las funciones a este tamaño.</t>
  </si>
  <si>
    <t>Creando un array de 10 líneas horizontales por 10 líneas verticales y trazando líneas, cree el logo de la UECIJG. El ancho y alto de la figura debe corresponder a la sumatoria del último dígito de los códigos de alumno de su grupo.</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</si>
  <si>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</si>
  <si>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t>
  </si>
  <si>
    <t>Aplicando los conceptos aprendidos de coordenadas absolutas y relativas, dibuje manualmente la siguiente figura asimétrica. El nodo de inicio asignado deberá corresponder con la esquina superior más a la izquierda donde se encuentra el tramo de 15 metros, cuyas coordenadas absolutas (X,Y) corresponden a la sumatoria del último dígito de los códigos de alumno de su grupo.</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</si>
  <si>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en la coordenada absoluta indicada. La coordenada absoluta en X corresponde a la sumatoria del último dígito de los códigos de alumno de su grupo, y la coordenada en Y a dos veces este valor.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</si>
</sst>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3">
    <fill>
      <patternFill patternType="none"/>
    </fill>
    <fill>
      <patternFill patternType="gray125"/>
    </fill>
    <fill>
      <patternFill patternType="solid">
        <fgColor theme="0" tint="-4.9989318521683403E-2"/>
        <bgColor indexed="64"/>
      </patternFill>
    </fill>
  </fills>
  <borders count="38">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style="thin">
        <color indexed="64"/>
      </left>
      <right/>
      <top style="thin">
        <color indexed="64"/>
      </top>
      <bottom style="thin">
        <color theme="0" tint="-4.9989318521683403E-2"/>
      </bottom>
      <diagonal/>
    </border>
    <border>
      <left/>
      <right/>
      <top style="thin">
        <color indexed="64"/>
      </top>
      <bottom style="thin">
        <color theme="0" tint="-4.9989318521683403E-2"/>
      </bottom>
      <diagonal/>
    </border>
    <border>
      <left/>
      <right style="thin">
        <color indexed="64"/>
      </right>
      <top style="thin">
        <color indexed="64"/>
      </top>
      <bottom style="thin">
        <color theme="0" tint="-4.9989318521683403E-2"/>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4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xf>
    <xf numFmtId="0" fontId="2" fillId="2" borderId="36" xfId="0" applyFont="1" applyFill="1" applyBorder="1" applyAlignment="1">
      <alignment horizontal="center" vertical="top" wrapText="1"/>
    </xf>
    <xf numFmtId="0" fontId="2" fillId="2" borderId="37" xfId="0" applyFont="1" applyFill="1" applyBorder="1" applyAlignment="1">
      <alignment horizontal="center" vertical="top" wrapText="1"/>
    </xf>
    <xf numFmtId="0" fontId="5" fillId="2" borderId="36" xfId="0" applyFont="1" applyFill="1" applyBorder="1" applyAlignment="1">
      <alignment horizontal="center" vertical="top" wrapText="1"/>
    </xf>
    <xf numFmtId="0" fontId="15" fillId="2" borderId="20" xfId="0" applyFont="1" applyFill="1" applyBorder="1" applyAlignment="1">
      <alignment horizontal="center" vertical="top" wrapText="1"/>
    </xf>
    <xf numFmtId="0" fontId="5" fillId="2" borderId="1" xfId="0" applyFont="1" applyFill="1" applyBorder="1" applyAlignment="1">
      <alignment horizontal="center" vertical="top" wrapText="1"/>
    </xf>
    <xf numFmtId="0" fontId="13" fillId="2" borderId="1" xfId="2" applyFont="1" applyFill="1" applyBorder="1" applyAlignment="1" applyProtection="1">
      <alignment horizontal="center" vertical="top" wrapText="1"/>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9" activePane="bottomLeft" state="frozen"/>
      <selection pane="bottomLeft" activeCell="A9" sqref="A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326</v>
      </c>
    </row>
    <row r="2" spans="2:5" x14ac:dyDescent="0.45">
      <c r="B2" s="2" t="s">
        <v>21</v>
      </c>
    </row>
    <row r="3" spans="2:5" x14ac:dyDescent="0.45">
      <c r="B3" s="9" t="s">
        <v>395</v>
      </c>
    </row>
    <row r="4" spans="2:5" x14ac:dyDescent="0.45">
      <c r="B4" s="131" t="s">
        <v>34</v>
      </c>
      <c r="C4" s="131"/>
      <c r="D4" s="131"/>
      <c r="E4" s="131"/>
    </row>
    <row r="5" spans="2:5" x14ac:dyDescent="0.45">
      <c r="B5" s="131"/>
      <c r="C5" s="131"/>
      <c r="D5" s="131"/>
      <c r="E5" s="131"/>
    </row>
    <row r="6" spans="2:5" x14ac:dyDescent="0.45">
      <c r="B6" s="131"/>
      <c r="C6" s="131"/>
      <c r="D6" s="131"/>
      <c r="E6" s="131"/>
    </row>
    <row r="7" spans="2:5" x14ac:dyDescent="0.45">
      <c r="B7" s="136" t="s">
        <v>1</v>
      </c>
      <c r="C7" s="137"/>
      <c r="D7" s="137"/>
      <c r="E7" s="138"/>
    </row>
    <row r="8" spans="2:5" x14ac:dyDescent="0.45">
      <c r="B8" s="124" t="s">
        <v>11</v>
      </c>
      <c r="C8" s="125"/>
      <c r="D8" s="125"/>
      <c r="E8" s="126"/>
    </row>
    <row r="9" spans="2:5" x14ac:dyDescent="0.45">
      <c r="B9" s="139" t="s">
        <v>2</v>
      </c>
      <c r="C9" s="140"/>
      <c r="D9" s="140"/>
      <c r="E9" s="141"/>
    </row>
    <row r="10" spans="2:5" x14ac:dyDescent="0.45">
      <c r="B10" s="124" t="s">
        <v>12</v>
      </c>
      <c r="C10" s="125"/>
      <c r="D10" s="125"/>
      <c r="E10" s="126"/>
    </row>
    <row r="11" spans="2:5" x14ac:dyDescent="0.45">
      <c r="B11" s="127"/>
      <c r="C11" s="128"/>
      <c r="D11" s="128"/>
      <c r="E11" s="129"/>
    </row>
    <row r="12" spans="2:5" x14ac:dyDescent="0.45">
      <c r="B12" s="139" t="s">
        <v>19</v>
      </c>
      <c r="C12" s="140"/>
      <c r="D12" s="140"/>
      <c r="E12" s="141"/>
    </row>
    <row r="13" spans="2:5" x14ac:dyDescent="0.45">
      <c r="B13" s="124" t="s">
        <v>17</v>
      </c>
      <c r="C13" s="125"/>
      <c r="D13" s="125"/>
      <c r="E13" s="126"/>
    </row>
    <row r="14" spans="2:5" x14ac:dyDescent="0.45">
      <c r="B14" s="127"/>
      <c r="C14" s="128"/>
      <c r="D14" s="128"/>
      <c r="E14" s="129"/>
    </row>
    <row r="15" spans="2:5" x14ac:dyDescent="0.45">
      <c r="B15" s="71" t="s">
        <v>20</v>
      </c>
      <c r="C15" s="71"/>
      <c r="D15" s="71"/>
      <c r="E15" s="71"/>
    </row>
    <row r="16" spans="2:5" x14ac:dyDescent="0.45">
      <c r="B16" s="72"/>
      <c r="C16" s="72"/>
      <c r="D16" s="72"/>
      <c r="E16" s="72"/>
    </row>
    <row r="17" spans="2:5" x14ac:dyDescent="0.45">
      <c r="B17" s="130" t="s">
        <v>13</v>
      </c>
      <c r="C17" s="130"/>
      <c r="D17" s="130"/>
      <c r="E17" s="130"/>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379</v>
      </c>
      <c r="E29" s="53">
        <f>SUM(E19:E28)</f>
        <v>27</v>
      </c>
    </row>
    <row r="31" spans="2:5" x14ac:dyDescent="0.45">
      <c r="B31" s="130" t="s">
        <v>256</v>
      </c>
      <c r="C31" s="130"/>
      <c r="D31" s="130"/>
      <c r="E31" s="130"/>
    </row>
    <row r="32" spans="2:5" x14ac:dyDescent="0.45">
      <c r="B32" s="44" t="s">
        <v>10</v>
      </c>
      <c r="C32" s="132" t="s">
        <v>35</v>
      </c>
      <c r="D32" s="133"/>
      <c r="E32" s="7" t="s">
        <v>26</v>
      </c>
    </row>
    <row r="33" spans="2:5" x14ac:dyDescent="0.45">
      <c r="B33" s="45">
        <v>1</v>
      </c>
      <c r="C33" s="134" t="s">
        <v>257</v>
      </c>
      <c r="D33" s="135"/>
      <c r="E33" s="46">
        <f>'1.Tecnica'!I19</f>
        <v>5</v>
      </c>
    </row>
    <row r="34" spans="2:5" x14ac:dyDescent="0.45">
      <c r="B34" s="45">
        <v>2</v>
      </c>
      <c r="C34" s="120" t="s">
        <v>295</v>
      </c>
      <c r="D34" s="121"/>
      <c r="E34" s="46">
        <f>'1.Tecnica'!I19</f>
        <v>5</v>
      </c>
    </row>
    <row r="35" spans="2:5" x14ac:dyDescent="0.45">
      <c r="B35" s="45">
        <v>3</v>
      </c>
      <c r="C35" s="120" t="s">
        <v>258</v>
      </c>
      <c r="D35" s="121"/>
      <c r="E35" s="46">
        <f>'3.Electrica'!I28</f>
        <v>5</v>
      </c>
    </row>
    <row r="36" spans="2:5" x14ac:dyDescent="0.45">
      <c r="B36" s="45">
        <v>4</v>
      </c>
      <c r="C36" s="54" t="s">
        <v>294</v>
      </c>
      <c r="D36" s="55"/>
      <c r="E36" s="46">
        <f>'4.Bodegaje'!I23</f>
        <v>5</v>
      </c>
    </row>
    <row r="37" spans="2:5" x14ac:dyDescent="0.45">
      <c r="B37" s="45">
        <v>4</v>
      </c>
      <c r="C37" s="120" t="s">
        <v>259</v>
      </c>
      <c r="D37" s="121"/>
      <c r="E37" s="46">
        <f>'5.Planos'!I17</f>
        <v>5</v>
      </c>
    </row>
    <row r="38" spans="2:5" x14ac:dyDescent="0.45">
      <c r="B38" s="45">
        <v>5</v>
      </c>
      <c r="C38" s="120" t="s">
        <v>260</v>
      </c>
      <c r="D38" s="121"/>
      <c r="E38" s="46">
        <f>'6.Archivos'!H18</f>
        <v>5</v>
      </c>
    </row>
    <row r="39" spans="2:5" x14ac:dyDescent="0.45">
      <c r="B39" s="45">
        <v>6</v>
      </c>
      <c r="C39" s="120" t="s">
        <v>284</v>
      </c>
      <c r="D39" s="121"/>
      <c r="E39" s="70">
        <v>5</v>
      </c>
    </row>
    <row r="40" spans="2:5" x14ac:dyDescent="0.45">
      <c r="B40" s="47">
        <v>7</v>
      </c>
      <c r="C40" s="122" t="s">
        <v>325</v>
      </c>
      <c r="D40" s="123"/>
      <c r="E40" s="52">
        <v>5</v>
      </c>
    </row>
    <row r="41" spans="2:5" x14ac:dyDescent="0.45">
      <c r="D41" s="77" t="s">
        <v>263</v>
      </c>
      <c r="E41" s="53">
        <f>AVERAGE(E33:E40)</f>
        <v>5</v>
      </c>
    </row>
  </sheetData>
  <mergeCells count="17">
    <mergeCell ref="B4:E6"/>
    <mergeCell ref="C32:D32"/>
    <mergeCell ref="C33:D33"/>
    <mergeCell ref="C34:D34"/>
    <mergeCell ref="C35:D35"/>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4"/>
  <sheetViews>
    <sheetView showGridLines="0" tabSelected="1" zoomScale="130" zoomScaleNormal="130" workbookViewId="0">
      <pane ySplit="6" topLeftCell="A7" activePane="bottomLeft" state="frozen"/>
      <selection pane="bottomLeft" activeCell="C10" sqref="C10"/>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394</v>
      </c>
    </row>
    <row r="4" spans="1:8" x14ac:dyDescent="0.45">
      <c r="B4" s="131" t="s">
        <v>487</v>
      </c>
      <c r="C4" s="131"/>
      <c r="D4" s="131"/>
      <c r="E4" s="131"/>
      <c r="F4" s="131"/>
      <c r="G4" s="131"/>
      <c r="H4" s="131"/>
    </row>
    <row r="5" spans="1:8" x14ac:dyDescent="0.45">
      <c r="B5" s="131"/>
      <c r="C5" s="131"/>
      <c r="D5" s="131"/>
      <c r="E5" s="131"/>
      <c r="F5" s="131"/>
      <c r="G5" s="131"/>
      <c r="H5" s="131"/>
    </row>
    <row r="6" spans="1:8" x14ac:dyDescent="0.45">
      <c r="B6" s="21" t="s">
        <v>382</v>
      </c>
      <c r="C6" s="22" t="s">
        <v>351</v>
      </c>
      <c r="D6" s="23" t="s">
        <v>383</v>
      </c>
      <c r="E6" s="142" t="s">
        <v>37</v>
      </c>
      <c r="F6" s="143"/>
      <c r="G6" s="117" t="s">
        <v>25</v>
      </c>
      <c r="H6" s="38" t="s">
        <v>26</v>
      </c>
    </row>
    <row r="7" spans="1:8" ht="16.5" customHeight="1" x14ac:dyDescent="0.45">
      <c r="B7" s="113" t="s">
        <v>384</v>
      </c>
      <c r="C7" s="112"/>
      <c r="D7" s="114"/>
      <c r="E7" s="118"/>
      <c r="F7" s="119"/>
      <c r="G7" s="116"/>
      <c r="H7" s="115"/>
    </row>
    <row r="8" spans="1:8" ht="40.049999999999997" customHeight="1" x14ac:dyDescent="0.45">
      <c r="A8" s="80">
        <v>1</v>
      </c>
      <c r="B8" s="16" t="s">
        <v>385</v>
      </c>
      <c r="C8" s="19" t="s">
        <v>489</v>
      </c>
      <c r="D8" s="15" t="e" vm="1">
        <v>#VALUE!</v>
      </c>
      <c r="E8" s="58" t="s">
        <v>298</v>
      </c>
      <c r="F8" s="78" t="str">
        <f>HYPERLINK(_xlfn.CONCAT("https://github.com/rcfdtools/R.DAPC/blob/main/activity/",E8,"/Readme.md#ejercicio-",B8),"Ver")</f>
        <v>Ver</v>
      </c>
      <c r="G8" s="58"/>
      <c r="H8" s="40">
        <v>5</v>
      </c>
    </row>
    <row r="9" spans="1:8" ht="40.049999999999997" customHeight="1" x14ac:dyDescent="0.45">
      <c r="A9" s="80">
        <v>2</v>
      </c>
      <c r="B9" s="16" t="s">
        <v>483</v>
      </c>
      <c r="C9" s="19" t="s">
        <v>488</v>
      </c>
      <c r="D9" s="15" t="e" vm="2">
        <v>#VALUE!</v>
      </c>
      <c r="E9" s="58" t="s">
        <v>298</v>
      </c>
      <c r="F9" s="78" t="str">
        <f t="shared" ref="F9:F15" si="0">HYPERLINK(_xlfn.CONCAT("https://github.com/rcfdtools/R.DAPC/blob/main/activity/",E9,"/Readme.md#ejercicio-",B9),"Ver")</f>
        <v>Ver</v>
      </c>
      <c r="G9" s="58"/>
      <c r="H9" s="40"/>
    </row>
    <row r="10" spans="1:8" ht="40.049999999999997" customHeight="1" x14ac:dyDescent="0.45">
      <c r="A10" s="80">
        <v>3</v>
      </c>
      <c r="B10" s="16" t="s">
        <v>483</v>
      </c>
      <c r="C10" s="19" t="s">
        <v>490</v>
      </c>
      <c r="D10" s="15"/>
      <c r="E10" s="58" t="s">
        <v>298</v>
      </c>
      <c r="F10" s="78" t="str">
        <f t="shared" si="0"/>
        <v>Ver</v>
      </c>
      <c r="G10" s="58"/>
      <c r="H10" s="40"/>
    </row>
    <row r="11" spans="1:8" ht="40.049999999999997" customHeight="1" x14ac:dyDescent="0.45">
      <c r="A11" s="80">
        <v>4</v>
      </c>
      <c r="B11" s="16" t="s">
        <v>386</v>
      </c>
      <c r="C11" s="19" t="s">
        <v>387</v>
      </c>
      <c r="D11" s="15" t="e" vm="3">
        <v>#VALUE!</v>
      </c>
      <c r="E11" s="58" t="s">
        <v>298</v>
      </c>
      <c r="F11" s="78" t="str">
        <f t="shared" si="0"/>
        <v>Ver</v>
      </c>
      <c r="G11" s="58"/>
      <c r="H11" s="40"/>
    </row>
    <row r="12" spans="1:8" ht="40.049999999999997" customHeight="1" x14ac:dyDescent="0.45">
      <c r="A12" s="80">
        <v>5</v>
      </c>
      <c r="B12" s="27" t="s">
        <v>388</v>
      </c>
      <c r="C12" s="19" t="s">
        <v>389</v>
      </c>
      <c r="D12" s="15" t="e" vm="4">
        <v>#VALUE!</v>
      </c>
      <c r="E12" s="58" t="s">
        <v>298</v>
      </c>
      <c r="F12" s="78" t="str">
        <f t="shared" si="0"/>
        <v>Ver</v>
      </c>
      <c r="G12" s="61"/>
      <c r="H12" s="41"/>
    </row>
    <row r="13" spans="1:8" ht="40.049999999999997" customHeight="1" x14ac:dyDescent="0.45">
      <c r="A13" s="80">
        <v>6</v>
      </c>
      <c r="B13" s="27" t="s">
        <v>390</v>
      </c>
      <c r="C13" s="19" t="s">
        <v>389</v>
      </c>
      <c r="D13" s="15" t="e" vm="5">
        <v>#VALUE!</v>
      </c>
      <c r="E13" s="58" t="s">
        <v>298</v>
      </c>
      <c r="F13" s="78" t="str">
        <f t="shared" si="0"/>
        <v>Ver</v>
      </c>
      <c r="G13" s="61"/>
      <c r="H13" s="41"/>
    </row>
    <row r="14" spans="1:8" ht="40.049999999999997" customHeight="1" x14ac:dyDescent="0.45">
      <c r="A14" s="80">
        <v>7</v>
      </c>
      <c r="B14" s="16" t="s">
        <v>391</v>
      </c>
      <c r="C14" s="19" t="s">
        <v>389</v>
      </c>
      <c r="D14" s="15" t="e" vm="6">
        <v>#VALUE!</v>
      </c>
      <c r="E14" s="58" t="s">
        <v>298</v>
      </c>
      <c r="F14" s="78" t="str">
        <f t="shared" si="0"/>
        <v>Ver</v>
      </c>
      <c r="G14" s="58"/>
      <c r="H14" s="40"/>
    </row>
    <row r="15" spans="1:8" ht="40.049999999999997" customHeight="1" x14ac:dyDescent="0.45">
      <c r="A15" s="80">
        <v>8</v>
      </c>
      <c r="B15" s="16" t="s">
        <v>392</v>
      </c>
      <c r="C15" s="19" t="s">
        <v>393</v>
      </c>
      <c r="D15" s="15" t="e" vm="7">
        <v>#VALUE!</v>
      </c>
      <c r="E15" s="58" t="s">
        <v>298</v>
      </c>
      <c r="F15" s="78" t="str">
        <f t="shared" si="0"/>
        <v>Ver</v>
      </c>
      <c r="G15" s="58"/>
      <c r="H15" s="40"/>
    </row>
    <row r="16" spans="1:8" x14ac:dyDescent="0.45">
      <c r="B16" s="24"/>
      <c r="C16" s="25"/>
      <c r="D16" s="26"/>
      <c r="E16" s="26"/>
      <c r="F16" s="26"/>
      <c r="G16" s="59"/>
      <c r="H16" s="42"/>
    </row>
    <row r="17" spans="1:8" x14ac:dyDescent="0.45">
      <c r="B17" s="5" t="s">
        <v>396</v>
      </c>
      <c r="C17" s="17"/>
      <c r="D17" s="18"/>
      <c r="E17" s="18"/>
      <c r="F17" s="18"/>
      <c r="G17" s="60"/>
      <c r="H17" s="39"/>
    </row>
    <row r="18" spans="1:8" ht="25.5" x14ac:dyDescent="0.45">
      <c r="A18" s="80">
        <v>9</v>
      </c>
      <c r="B18" s="27" t="s">
        <v>397</v>
      </c>
      <c r="C18" s="19" t="s">
        <v>398</v>
      </c>
      <c r="D18" s="15"/>
      <c r="E18" s="58" t="s">
        <v>299</v>
      </c>
      <c r="F18" s="78" t="str">
        <f t="shared" ref="F18" si="1">HYPERLINK(_xlfn.CONCAT("https://github.com/rcfdtools/R.DAPC/blob/main/activity/",E18,"/Readme.md#ejercicio-",B18),"Ver")</f>
        <v>Ver</v>
      </c>
      <c r="G18" s="61"/>
      <c r="H18" s="41"/>
    </row>
    <row r="19" spans="1:8" x14ac:dyDescent="0.45">
      <c r="B19" s="24"/>
      <c r="C19" s="25"/>
      <c r="D19" s="26"/>
      <c r="E19" s="26"/>
      <c r="F19" s="26"/>
      <c r="G19" s="59"/>
      <c r="H19" s="42"/>
    </row>
    <row r="20" spans="1:8" x14ac:dyDescent="0.45">
      <c r="B20" s="5" t="s">
        <v>399</v>
      </c>
      <c r="C20" s="17"/>
      <c r="D20" s="18"/>
      <c r="E20" s="18"/>
      <c r="F20" s="18"/>
      <c r="G20" s="60"/>
      <c r="H20" s="39"/>
    </row>
    <row r="21" spans="1:8" ht="40.049999999999997" customHeight="1" x14ac:dyDescent="0.45">
      <c r="A21" s="80">
        <v>10</v>
      </c>
      <c r="B21" s="27" t="s">
        <v>400</v>
      </c>
      <c r="C21" s="28" t="s">
        <v>401</v>
      </c>
      <c r="D21" s="29" t="e" vm="8">
        <v>#VALUE!</v>
      </c>
      <c r="E21" s="58" t="s">
        <v>320</v>
      </c>
      <c r="F21" s="78" t="str">
        <f t="shared" ref="F21" si="2">HYPERLINK(_xlfn.CONCAT("https://github.com/rcfdtools/R.DAPC/blob/main/activity/",E21,"/Readme.md#ejercicio-",B21),"Ver")</f>
        <v>Ver</v>
      </c>
      <c r="G21" s="61"/>
      <c r="H21" s="41"/>
    </row>
    <row r="22" spans="1:8" ht="40.049999999999997" customHeight="1" x14ac:dyDescent="0.45">
      <c r="A22" s="80">
        <v>11</v>
      </c>
      <c r="B22" s="27" t="s">
        <v>402</v>
      </c>
      <c r="C22" s="28" t="s">
        <v>403</v>
      </c>
      <c r="D22" s="29" t="e" vm="9">
        <v>#VALUE!</v>
      </c>
      <c r="E22" s="58" t="s">
        <v>320</v>
      </c>
      <c r="F22" s="78" t="str">
        <f t="shared" ref="F22:F29" si="3">HYPERLINK(_xlfn.CONCAT("https://github.com/rcfdtools/R.DAPC/blob/main/activity/",E22,"/Readme.md#ejercicio-",B22),"Ver")</f>
        <v>Ver</v>
      </c>
      <c r="G22" s="61"/>
      <c r="H22" s="41"/>
    </row>
    <row r="23" spans="1:8" ht="40.049999999999997" customHeight="1" x14ac:dyDescent="0.45">
      <c r="A23" s="80">
        <v>12</v>
      </c>
      <c r="B23" s="27" t="s">
        <v>404</v>
      </c>
      <c r="C23" s="28" t="s">
        <v>405</v>
      </c>
      <c r="D23" s="29" t="e" vm="10">
        <v>#VALUE!</v>
      </c>
      <c r="E23" s="58" t="s">
        <v>320</v>
      </c>
      <c r="F23" s="78" t="str">
        <f t="shared" si="3"/>
        <v>Ver</v>
      </c>
      <c r="G23" s="61"/>
      <c r="H23" s="41"/>
    </row>
    <row r="24" spans="1:8" ht="40.049999999999997" customHeight="1" x14ac:dyDescent="0.45">
      <c r="A24" s="80">
        <v>13</v>
      </c>
      <c r="B24" s="27" t="s">
        <v>406</v>
      </c>
      <c r="C24" s="28" t="s">
        <v>407</v>
      </c>
      <c r="D24" s="29" t="e" vm="11">
        <v>#VALUE!</v>
      </c>
      <c r="E24" s="58" t="s">
        <v>320</v>
      </c>
      <c r="F24" s="78" t="str">
        <f t="shared" si="3"/>
        <v>Ver</v>
      </c>
      <c r="G24" s="61"/>
      <c r="H24" s="41"/>
    </row>
    <row r="25" spans="1:8" ht="40.049999999999997" customHeight="1" x14ac:dyDescent="0.45">
      <c r="A25" s="80">
        <v>14</v>
      </c>
      <c r="B25" s="27" t="s">
        <v>408</v>
      </c>
      <c r="C25" s="28" t="s">
        <v>409</v>
      </c>
      <c r="D25" s="29" t="e" vm="12">
        <v>#VALUE!</v>
      </c>
      <c r="E25" s="58" t="s">
        <v>320</v>
      </c>
      <c r="F25" s="78" t="str">
        <f t="shared" si="3"/>
        <v>Ver</v>
      </c>
      <c r="G25" s="61"/>
      <c r="H25" s="41"/>
    </row>
    <row r="26" spans="1:8" ht="40.049999999999997" customHeight="1" x14ac:dyDescent="0.45">
      <c r="A26" s="80">
        <v>15</v>
      </c>
      <c r="B26" s="27" t="s">
        <v>410</v>
      </c>
      <c r="C26" s="28" t="s">
        <v>411</v>
      </c>
      <c r="D26" s="29" t="e" vm="13">
        <v>#VALUE!</v>
      </c>
      <c r="E26" s="58" t="s">
        <v>320</v>
      </c>
      <c r="F26" s="78" t="str">
        <f t="shared" si="3"/>
        <v>Ver</v>
      </c>
      <c r="G26" s="61"/>
      <c r="H26" s="41"/>
    </row>
    <row r="27" spans="1:8" ht="40.049999999999997" customHeight="1" x14ac:dyDescent="0.45">
      <c r="A27" s="80">
        <v>16</v>
      </c>
      <c r="B27" s="27" t="s">
        <v>412</v>
      </c>
      <c r="C27" s="28" t="s">
        <v>413</v>
      </c>
      <c r="D27" s="29" t="e" vm="14">
        <v>#VALUE!</v>
      </c>
      <c r="E27" s="58" t="s">
        <v>320</v>
      </c>
      <c r="F27" s="78" t="str">
        <f t="shared" si="3"/>
        <v>Ver</v>
      </c>
      <c r="G27" s="61"/>
      <c r="H27" s="41"/>
    </row>
    <row r="28" spans="1:8" ht="40.049999999999997" customHeight="1" x14ac:dyDescent="0.45">
      <c r="A28" s="80">
        <v>17</v>
      </c>
      <c r="B28" s="27" t="s">
        <v>414</v>
      </c>
      <c r="C28" s="28" t="s">
        <v>413</v>
      </c>
      <c r="D28" s="29" t="e" vm="15">
        <v>#VALUE!</v>
      </c>
      <c r="E28" s="58" t="s">
        <v>320</v>
      </c>
      <c r="F28" s="78" t="str">
        <f t="shared" si="3"/>
        <v>Ver</v>
      </c>
      <c r="G28" s="61"/>
      <c r="H28" s="41"/>
    </row>
    <row r="29" spans="1:8" ht="40.049999999999997" customHeight="1" x14ac:dyDescent="0.45">
      <c r="A29" s="80">
        <v>18</v>
      </c>
      <c r="B29" s="27" t="s">
        <v>415</v>
      </c>
      <c r="C29" s="28" t="s">
        <v>486</v>
      </c>
      <c r="D29" s="29" t="e" vm="16">
        <v>#VALUE!</v>
      </c>
      <c r="E29" s="58" t="s">
        <v>320</v>
      </c>
      <c r="F29" s="78" t="str">
        <f t="shared" si="3"/>
        <v>Ver</v>
      </c>
      <c r="G29" s="61"/>
      <c r="H29" s="41"/>
    </row>
    <row r="30" spans="1:8" x14ac:dyDescent="0.45">
      <c r="B30" s="24"/>
      <c r="C30" s="25"/>
      <c r="D30" s="26"/>
      <c r="E30" s="26"/>
      <c r="F30" s="26"/>
      <c r="G30" s="59"/>
      <c r="H30" s="42"/>
    </row>
    <row r="31" spans="1:8" x14ac:dyDescent="0.45">
      <c r="B31" s="5" t="s">
        <v>416</v>
      </c>
      <c r="C31" s="17"/>
      <c r="D31" s="18"/>
      <c r="E31" s="18"/>
      <c r="F31" s="18"/>
      <c r="G31" s="60"/>
      <c r="H31" s="39"/>
    </row>
    <row r="32" spans="1:8" ht="40.049999999999997" customHeight="1" x14ac:dyDescent="0.45">
      <c r="A32" s="80">
        <v>19</v>
      </c>
      <c r="B32" s="27" t="s">
        <v>417</v>
      </c>
      <c r="C32" s="28" t="s">
        <v>418</v>
      </c>
      <c r="D32" s="29" t="e" vm="17">
        <v>#VALUE!</v>
      </c>
      <c r="E32" s="58" t="s">
        <v>321</v>
      </c>
      <c r="F32" s="78" t="str">
        <f t="shared" ref="F32" si="4">HYPERLINK(_xlfn.CONCAT("https://github.com/rcfdtools/R.DAPC/blob/main/activity/",E32,"/Readme.md#ejercicio-",B32),"Ver")</f>
        <v>Ver</v>
      </c>
      <c r="G32" s="61"/>
      <c r="H32" s="41"/>
    </row>
    <row r="33" spans="1:8" ht="40.049999999999997" customHeight="1" x14ac:dyDescent="0.45">
      <c r="A33" s="80">
        <v>20</v>
      </c>
      <c r="B33" s="27" t="s">
        <v>419</v>
      </c>
      <c r="C33" s="28" t="s">
        <v>420</v>
      </c>
      <c r="D33" s="29" t="e" vm="18">
        <v>#VALUE!</v>
      </c>
      <c r="E33" s="58" t="s">
        <v>321</v>
      </c>
      <c r="F33" s="78" t="str">
        <f t="shared" ref="F33:F39" si="5">HYPERLINK(_xlfn.CONCAT("https://github.com/rcfdtools/R.DAPC/blob/main/activity/",E33,"/Readme.md#ejercicio-",B33),"Ver")</f>
        <v>Ver</v>
      </c>
      <c r="G33" s="61"/>
      <c r="H33" s="41"/>
    </row>
    <row r="34" spans="1:8" ht="40.049999999999997" customHeight="1" x14ac:dyDescent="0.45">
      <c r="A34" s="80">
        <v>21</v>
      </c>
      <c r="B34" s="27" t="s">
        <v>421</v>
      </c>
      <c r="C34" s="28" t="s">
        <v>422</v>
      </c>
      <c r="D34" s="29" t="e" vm="19">
        <v>#VALUE!</v>
      </c>
      <c r="E34" s="58" t="s">
        <v>321</v>
      </c>
      <c r="F34" s="78" t="str">
        <f t="shared" si="5"/>
        <v>Ver</v>
      </c>
      <c r="G34" s="61"/>
      <c r="H34" s="41"/>
    </row>
    <row r="35" spans="1:8" ht="40.049999999999997" customHeight="1" x14ac:dyDescent="0.45">
      <c r="A35" s="80">
        <v>22</v>
      </c>
      <c r="B35" s="27" t="s">
        <v>484</v>
      </c>
      <c r="C35" s="28" t="s">
        <v>423</v>
      </c>
      <c r="D35" s="29" t="e" vm="20">
        <v>#VALUE!</v>
      </c>
      <c r="E35" s="58" t="s">
        <v>321</v>
      </c>
      <c r="F35" s="78" t="str">
        <f t="shared" si="5"/>
        <v>Ver</v>
      </c>
      <c r="G35" s="61"/>
      <c r="H35" s="41"/>
    </row>
    <row r="36" spans="1:8" ht="40.049999999999997" customHeight="1" x14ac:dyDescent="0.45">
      <c r="A36" s="80">
        <v>23</v>
      </c>
      <c r="B36" s="27" t="s">
        <v>484</v>
      </c>
      <c r="C36" s="28" t="s">
        <v>424</v>
      </c>
      <c r="D36" s="29"/>
      <c r="E36" s="58" t="s">
        <v>321</v>
      </c>
      <c r="F36" s="78" t="str">
        <f t="shared" si="5"/>
        <v>Ver</v>
      </c>
      <c r="G36" s="61"/>
      <c r="H36" s="41"/>
    </row>
    <row r="37" spans="1:8" ht="40.049999999999997" customHeight="1" x14ac:dyDescent="0.45">
      <c r="A37" s="80">
        <v>24</v>
      </c>
      <c r="B37" s="27" t="s">
        <v>425</v>
      </c>
      <c r="C37" s="28" t="s">
        <v>426</v>
      </c>
      <c r="D37" s="29" t="e" vm="21">
        <v>#VALUE!</v>
      </c>
      <c r="E37" s="58" t="s">
        <v>321</v>
      </c>
      <c r="F37" s="78" t="str">
        <f t="shared" si="5"/>
        <v>Ver</v>
      </c>
      <c r="G37" s="61"/>
      <c r="H37" s="41"/>
    </row>
    <row r="38" spans="1:8" ht="40.049999999999997" customHeight="1" x14ac:dyDescent="0.45">
      <c r="A38" s="80">
        <v>25</v>
      </c>
      <c r="B38" s="27" t="s">
        <v>427</v>
      </c>
      <c r="C38" s="28" t="s">
        <v>428</v>
      </c>
      <c r="D38" s="29" t="e" vm="22">
        <v>#VALUE!</v>
      </c>
      <c r="E38" s="58" t="s">
        <v>321</v>
      </c>
      <c r="F38" s="78" t="str">
        <f t="shared" si="5"/>
        <v>Ver</v>
      </c>
      <c r="G38" s="61"/>
      <c r="H38" s="41"/>
    </row>
    <row r="39" spans="1:8" ht="40.049999999999997" customHeight="1" x14ac:dyDescent="0.45">
      <c r="A39" s="80">
        <v>26</v>
      </c>
      <c r="B39" s="27" t="s">
        <v>429</v>
      </c>
      <c r="C39" s="28" t="s">
        <v>485</v>
      </c>
      <c r="D39" s="29" t="e" vm="23">
        <v>#VALUE!</v>
      </c>
      <c r="E39" s="58" t="s">
        <v>321</v>
      </c>
      <c r="F39" s="78" t="str">
        <f t="shared" si="5"/>
        <v>Ver</v>
      </c>
      <c r="G39" s="61"/>
      <c r="H39" s="41"/>
    </row>
    <row r="40" spans="1:8" x14ac:dyDescent="0.45">
      <c r="B40" s="27"/>
      <c r="C40" s="28"/>
      <c r="D40" s="29"/>
      <c r="E40" s="29"/>
      <c r="F40" s="29"/>
      <c r="G40" s="61"/>
      <c r="H40" s="41"/>
    </row>
    <row r="41" spans="1:8" x14ac:dyDescent="0.45">
      <c r="B41" s="5" t="s">
        <v>430</v>
      </c>
      <c r="C41" s="17"/>
      <c r="D41" s="18"/>
      <c r="E41" s="18"/>
      <c r="F41" s="18"/>
      <c r="G41" s="60"/>
      <c r="H41" s="39"/>
    </row>
    <row r="42" spans="1:8" ht="40.049999999999997" customHeight="1" x14ac:dyDescent="0.45">
      <c r="A42" s="80">
        <v>27</v>
      </c>
      <c r="B42" s="27" t="s">
        <v>431</v>
      </c>
      <c r="C42" s="28" t="s">
        <v>432</v>
      </c>
      <c r="D42" s="29" t="e" vm="24">
        <v>#VALUE!</v>
      </c>
      <c r="E42" s="58" t="s">
        <v>339</v>
      </c>
      <c r="F42" s="78" t="str">
        <f t="shared" ref="F42" si="6">HYPERLINK(_xlfn.CONCAT("https://github.com/rcfdtools/R.DAPC/blob/main/activity/",E42,"/Readme.md#ejercicio-",B42),"Ver")</f>
        <v>Ver</v>
      </c>
      <c r="G42" s="61"/>
      <c r="H42" s="41"/>
    </row>
    <row r="43" spans="1:8" ht="40.049999999999997" customHeight="1" x14ac:dyDescent="0.45">
      <c r="A43" s="80">
        <v>28</v>
      </c>
      <c r="B43" s="27" t="s">
        <v>433</v>
      </c>
      <c r="C43" s="28" t="s">
        <v>434</v>
      </c>
      <c r="D43" s="29" t="e" vm="25">
        <v>#VALUE!</v>
      </c>
      <c r="E43" s="58" t="s">
        <v>339</v>
      </c>
      <c r="F43" s="78" t="str">
        <f t="shared" ref="F43:F62" si="7">HYPERLINK(_xlfn.CONCAT("https://github.com/rcfdtools/R.DAPC/blob/main/activity/",E43,"/Readme.md#ejercicio-",B43),"Ver")</f>
        <v>Ver</v>
      </c>
      <c r="G43" s="61"/>
      <c r="H43" s="41"/>
    </row>
    <row r="44" spans="1:8" ht="40.049999999999997" customHeight="1" x14ac:dyDescent="0.45">
      <c r="A44" s="80">
        <v>29</v>
      </c>
      <c r="B44" s="27" t="s">
        <v>435</v>
      </c>
      <c r="C44" s="28" t="s">
        <v>436</v>
      </c>
      <c r="D44" s="29" t="e" vm="26">
        <v>#VALUE!</v>
      </c>
      <c r="E44" s="58" t="s">
        <v>339</v>
      </c>
      <c r="F44" s="78" t="str">
        <f t="shared" si="7"/>
        <v>Ver</v>
      </c>
      <c r="G44" s="61"/>
      <c r="H44" s="41"/>
    </row>
    <row r="45" spans="1:8" ht="40.049999999999997" customHeight="1" x14ac:dyDescent="0.45">
      <c r="A45" s="80">
        <v>30</v>
      </c>
      <c r="B45" s="27" t="s">
        <v>437</v>
      </c>
      <c r="C45" s="28" t="s">
        <v>438</v>
      </c>
      <c r="D45" s="29" t="e" vm="27">
        <v>#VALUE!</v>
      </c>
      <c r="E45" s="58" t="s">
        <v>339</v>
      </c>
      <c r="F45" s="78" t="str">
        <f t="shared" si="7"/>
        <v>Ver</v>
      </c>
      <c r="G45" s="61"/>
      <c r="H45" s="41"/>
    </row>
    <row r="46" spans="1:8" ht="40.049999999999997" customHeight="1" x14ac:dyDescent="0.45">
      <c r="A46" s="80">
        <v>31</v>
      </c>
      <c r="B46" s="27" t="s">
        <v>439</v>
      </c>
      <c r="C46" s="28" t="s">
        <v>440</v>
      </c>
      <c r="D46" s="29" t="e" vm="28">
        <v>#VALUE!</v>
      </c>
      <c r="E46" s="58" t="s">
        <v>339</v>
      </c>
      <c r="F46" s="78" t="str">
        <f t="shared" si="7"/>
        <v>Ver</v>
      </c>
      <c r="G46" s="61"/>
      <c r="H46" s="41"/>
    </row>
    <row r="47" spans="1:8" ht="40.049999999999997" customHeight="1" x14ac:dyDescent="0.45">
      <c r="A47" s="80">
        <v>32</v>
      </c>
      <c r="B47" s="27" t="s">
        <v>441</v>
      </c>
      <c r="C47" s="28" t="s">
        <v>442</v>
      </c>
      <c r="D47" s="29" t="e" vm="29">
        <v>#VALUE!</v>
      </c>
      <c r="E47" s="58" t="s">
        <v>339</v>
      </c>
      <c r="F47" s="78" t="str">
        <f t="shared" si="7"/>
        <v>Ver</v>
      </c>
      <c r="G47" s="61"/>
      <c r="H47" s="41"/>
    </row>
    <row r="48" spans="1:8" ht="40.049999999999997" customHeight="1" x14ac:dyDescent="0.45">
      <c r="A48" s="80">
        <v>33</v>
      </c>
      <c r="B48" s="27" t="s">
        <v>443</v>
      </c>
      <c r="C48" s="28" t="s">
        <v>444</v>
      </c>
      <c r="D48" s="29" t="e" vm="30">
        <v>#VALUE!</v>
      </c>
      <c r="E48" s="58" t="s">
        <v>339</v>
      </c>
      <c r="F48" s="78" t="str">
        <f t="shared" si="7"/>
        <v>Ver</v>
      </c>
      <c r="G48" s="61"/>
      <c r="H48" s="41"/>
    </row>
    <row r="49" spans="1:8" ht="40.049999999999997" customHeight="1" x14ac:dyDescent="0.45">
      <c r="A49" s="80">
        <v>34</v>
      </c>
      <c r="B49" s="27" t="s">
        <v>445</v>
      </c>
      <c r="C49" s="28" t="s">
        <v>446</v>
      </c>
      <c r="D49" s="29" t="e" vm="31">
        <v>#VALUE!</v>
      </c>
      <c r="E49" s="58" t="s">
        <v>339</v>
      </c>
      <c r="F49" s="78" t="str">
        <f t="shared" si="7"/>
        <v>Ver</v>
      </c>
      <c r="G49" s="61"/>
      <c r="H49" s="41"/>
    </row>
    <row r="50" spans="1:8" ht="40.049999999999997" customHeight="1" x14ac:dyDescent="0.45">
      <c r="A50" s="80">
        <v>35</v>
      </c>
      <c r="B50" s="27" t="s">
        <v>447</v>
      </c>
      <c r="C50" s="28" t="s">
        <v>448</v>
      </c>
      <c r="D50" s="29" t="e" vm="32">
        <v>#VALUE!</v>
      </c>
      <c r="E50" s="58" t="s">
        <v>339</v>
      </c>
      <c r="F50" s="78" t="str">
        <f t="shared" si="7"/>
        <v>Ver</v>
      </c>
      <c r="G50" s="61"/>
      <c r="H50" s="41"/>
    </row>
    <row r="51" spans="1:8" ht="40.049999999999997" customHeight="1" x14ac:dyDescent="0.45">
      <c r="A51" s="80">
        <v>36</v>
      </c>
      <c r="B51" s="27" t="s">
        <v>449</v>
      </c>
      <c r="C51" s="28" t="s">
        <v>450</v>
      </c>
      <c r="D51" s="29" t="e" vm="33">
        <v>#VALUE!</v>
      </c>
      <c r="E51" s="58" t="s">
        <v>339</v>
      </c>
      <c r="F51" s="78" t="str">
        <f t="shared" si="7"/>
        <v>Ver</v>
      </c>
      <c r="G51" s="61"/>
      <c r="H51" s="41"/>
    </row>
    <row r="52" spans="1:8" ht="40.049999999999997" customHeight="1" x14ac:dyDescent="0.45">
      <c r="A52" s="80">
        <v>37</v>
      </c>
      <c r="B52" s="27" t="s">
        <v>451</v>
      </c>
      <c r="C52" s="28" t="s">
        <v>452</v>
      </c>
      <c r="D52" s="29" t="e" vm="34">
        <v>#VALUE!</v>
      </c>
      <c r="E52" s="58" t="s">
        <v>339</v>
      </c>
      <c r="F52" s="78" t="str">
        <f t="shared" si="7"/>
        <v>Ver</v>
      </c>
      <c r="G52" s="61"/>
      <c r="H52" s="41"/>
    </row>
    <row r="53" spans="1:8" ht="40.049999999999997" customHeight="1" x14ac:dyDescent="0.45">
      <c r="A53" s="80">
        <v>38</v>
      </c>
      <c r="B53" s="27" t="s">
        <v>453</v>
      </c>
      <c r="C53" s="28" t="s">
        <v>454</v>
      </c>
      <c r="D53" s="29" t="e" vm="35">
        <v>#VALUE!</v>
      </c>
      <c r="E53" s="58" t="s">
        <v>339</v>
      </c>
      <c r="F53" s="78" t="str">
        <f t="shared" si="7"/>
        <v>Ver</v>
      </c>
      <c r="G53" s="61"/>
      <c r="H53" s="41"/>
    </row>
    <row r="54" spans="1:8" ht="40.049999999999997" customHeight="1" x14ac:dyDescent="0.45">
      <c r="A54" s="80">
        <v>39</v>
      </c>
      <c r="B54" s="27" t="s">
        <v>455</v>
      </c>
      <c r="C54" s="28" t="s">
        <v>456</v>
      </c>
      <c r="D54" s="29" t="e" vm="36">
        <v>#VALUE!</v>
      </c>
      <c r="E54" s="58" t="s">
        <v>339</v>
      </c>
      <c r="F54" s="78" t="str">
        <f t="shared" si="7"/>
        <v>Ver</v>
      </c>
      <c r="G54" s="61"/>
      <c r="H54" s="41"/>
    </row>
    <row r="55" spans="1:8" ht="40.049999999999997" customHeight="1" x14ac:dyDescent="0.45">
      <c r="A55" s="80">
        <v>40</v>
      </c>
      <c r="B55" s="27" t="s">
        <v>457</v>
      </c>
      <c r="C55" s="28" t="s">
        <v>458</v>
      </c>
      <c r="D55" s="29" t="e" vm="37">
        <v>#VALUE!</v>
      </c>
      <c r="E55" s="58" t="s">
        <v>339</v>
      </c>
      <c r="F55" s="78" t="str">
        <f t="shared" si="7"/>
        <v>Ver</v>
      </c>
      <c r="G55" s="61"/>
      <c r="H55" s="41"/>
    </row>
    <row r="56" spans="1:8" ht="40.049999999999997" customHeight="1" x14ac:dyDescent="0.45">
      <c r="A56" s="80">
        <v>41</v>
      </c>
      <c r="B56" s="27" t="s">
        <v>459</v>
      </c>
      <c r="C56" s="28" t="s">
        <v>460</v>
      </c>
      <c r="D56" s="29" t="e" vm="38">
        <v>#VALUE!</v>
      </c>
      <c r="E56" s="58" t="s">
        <v>339</v>
      </c>
      <c r="F56" s="78" t="str">
        <f t="shared" si="7"/>
        <v>Ver</v>
      </c>
      <c r="G56" s="61"/>
      <c r="H56" s="41"/>
    </row>
    <row r="57" spans="1:8" ht="40.049999999999997" customHeight="1" x14ac:dyDescent="0.45">
      <c r="A57" s="80">
        <v>42</v>
      </c>
      <c r="B57" s="27" t="s">
        <v>461</v>
      </c>
      <c r="C57" s="28" t="s">
        <v>462</v>
      </c>
      <c r="D57" s="29" t="e" vm="39">
        <v>#VALUE!</v>
      </c>
      <c r="E57" s="58" t="s">
        <v>339</v>
      </c>
      <c r="F57" s="78" t="str">
        <f t="shared" si="7"/>
        <v>Ver</v>
      </c>
      <c r="G57" s="61"/>
      <c r="H57" s="41"/>
    </row>
    <row r="58" spans="1:8" ht="40.049999999999997" customHeight="1" x14ac:dyDescent="0.45">
      <c r="A58" s="80">
        <v>43</v>
      </c>
      <c r="B58" s="27" t="s">
        <v>463</v>
      </c>
      <c r="C58" s="28" t="s">
        <v>434</v>
      </c>
      <c r="D58" s="29" t="e" vm="40">
        <v>#VALUE!</v>
      </c>
      <c r="E58" s="58" t="s">
        <v>339</v>
      </c>
      <c r="F58" s="78" t="str">
        <f t="shared" si="7"/>
        <v>Ver</v>
      </c>
      <c r="G58" s="61"/>
      <c r="H58" s="41"/>
    </row>
    <row r="59" spans="1:8" ht="40.049999999999997" customHeight="1" x14ac:dyDescent="0.45">
      <c r="A59" s="80">
        <v>44</v>
      </c>
      <c r="B59" s="27" t="s">
        <v>464</v>
      </c>
      <c r="C59" s="28" t="s">
        <v>465</v>
      </c>
      <c r="D59" s="29" t="e" vm="41">
        <v>#VALUE!</v>
      </c>
      <c r="E59" s="58" t="s">
        <v>339</v>
      </c>
      <c r="F59" s="78" t="str">
        <f t="shared" si="7"/>
        <v>Ver</v>
      </c>
      <c r="G59" s="61"/>
      <c r="H59" s="41"/>
    </row>
    <row r="60" spans="1:8" ht="40.049999999999997" customHeight="1" x14ac:dyDescent="0.45">
      <c r="A60" s="80">
        <v>45</v>
      </c>
      <c r="B60" s="27" t="s">
        <v>466</v>
      </c>
      <c r="C60" s="28" t="s">
        <v>467</v>
      </c>
      <c r="D60" s="29" t="e" vm="42">
        <v>#VALUE!</v>
      </c>
      <c r="E60" s="58" t="s">
        <v>339</v>
      </c>
      <c r="F60" s="78" t="str">
        <f t="shared" si="7"/>
        <v>Ver</v>
      </c>
      <c r="G60" s="61"/>
      <c r="H60" s="41"/>
    </row>
    <row r="61" spans="1:8" ht="40.049999999999997" customHeight="1" x14ac:dyDescent="0.45">
      <c r="A61" s="80">
        <v>46</v>
      </c>
      <c r="B61" s="27" t="s">
        <v>468</v>
      </c>
      <c r="C61" s="28" t="s">
        <v>469</v>
      </c>
      <c r="D61" s="29" t="e" vm="43">
        <v>#VALUE!</v>
      </c>
      <c r="E61" s="58" t="s">
        <v>339</v>
      </c>
      <c r="F61" s="78" t="str">
        <f t="shared" si="7"/>
        <v>Ver</v>
      </c>
      <c r="G61" s="61"/>
      <c r="H61" s="41"/>
    </row>
    <row r="62" spans="1:8" ht="40.049999999999997" customHeight="1" x14ac:dyDescent="0.45">
      <c r="A62" s="80">
        <v>47</v>
      </c>
      <c r="B62" s="27" t="s">
        <v>470</v>
      </c>
      <c r="C62" s="28" t="s">
        <v>471</v>
      </c>
      <c r="D62" s="29"/>
      <c r="E62" s="58" t="s">
        <v>339</v>
      </c>
      <c r="F62" s="78" t="str">
        <f t="shared" si="7"/>
        <v>Ver</v>
      </c>
      <c r="G62" s="61"/>
      <c r="H62" s="41"/>
    </row>
    <row r="63" spans="1:8" x14ac:dyDescent="0.45">
      <c r="B63" s="27"/>
      <c r="C63" s="28"/>
      <c r="D63" s="29"/>
      <c r="E63" s="29"/>
      <c r="F63" s="29"/>
      <c r="G63" s="61"/>
      <c r="H63" s="41"/>
    </row>
    <row r="64" spans="1:8" x14ac:dyDescent="0.45">
      <c r="B64" s="5" t="s">
        <v>472</v>
      </c>
      <c r="C64" s="17"/>
      <c r="D64" s="18"/>
      <c r="E64" s="18"/>
      <c r="F64" s="18"/>
      <c r="G64" s="60"/>
      <c r="H64" s="39"/>
    </row>
    <row r="65" spans="1:8" ht="40.049999999999997" customHeight="1" x14ac:dyDescent="0.45">
      <c r="A65" s="80">
        <v>48</v>
      </c>
      <c r="B65" s="27" t="s">
        <v>473</v>
      </c>
      <c r="C65" s="28" t="s">
        <v>474</v>
      </c>
      <c r="D65" s="29" t="e" vm="44">
        <v>#VALUE!</v>
      </c>
      <c r="E65" s="58" t="s">
        <v>301</v>
      </c>
      <c r="F65" s="78" t="str">
        <f t="shared" ref="F65" si="8">HYPERLINK(_xlfn.CONCAT("https://github.com/rcfdtools/R.DAPC/blob/main/activity/",E65,"/Readme.md#ejercicio-",B65),"Ver")</f>
        <v>Ver</v>
      </c>
      <c r="G65" s="61"/>
      <c r="H65" s="41"/>
    </row>
    <row r="66" spans="1:8" ht="40.049999999999997" customHeight="1" x14ac:dyDescent="0.45">
      <c r="A66" s="80">
        <v>49</v>
      </c>
      <c r="B66" s="27" t="s">
        <v>475</v>
      </c>
      <c r="C66" s="28" t="s">
        <v>476</v>
      </c>
      <c r="D66" s="29" t="e" vm="45">
        <v>#VALUE!</v>
      </c>
      <c r="E66" s="58" t="s">
        <v>301</v>
      </c>
      <c r="F66" s="78" t="str">
        <f t="shared" ref="F66" si="9">HYPERLINK(_xlfn.CONCAT("https://github.com/rcfdtools/R.DAPC/blob/main/activity/",E66,"/Readme.md#ejercicio-",B66),"Ver")</f>
        <v>Ver</v>
      </c>
      <c r="G66" s="61"/>
      <c r="H66" s="41"/>
    </row>
    <row r="67" spans="1:8" x14ac:dyDescent="0.45">
      <c r="B67" s="27"/>
      <c r="C67" s="28"/>
      <c r="D67" s="29"/>
      <c r="E67" s="29"/>
      <c r="F67" s="29"/>
      <c r="G67" s="61"/>
      <c r="H67" s="41"/>
    </row>
    <row r="68" spans="1:8" x14ac:dyDescent="0.45">
      <c r="B68" s="5" t="s">
        <v>477</v>
      </c>
      <c r="C68" s="17"/>
      <c r="D68" s="18"/>
      <c r="E68" s="18"/>
      <c r="F68" s="18"/>
      <c r="G68" s="60"/>
      <c r="H68" s="39"/>
    </row>
    <row r="69" spans="1:8" ht="40.049999999999997" customHeight="1" x14ac:dyDescent="0.45">
      <c r="A69" s="80">
        <v>50</v>
      </c>
      <c r="B69" s="27" t="s">
        <v>478</v>
      </c>
      <c r="C69" s="28" t="s">
        <v>479</v>
      </c>
      <c r="D69" s="29" t="e" vm="46">
        <v>#VALUE!</v>
      </c>
      <c r="E69" s="58" t="s">
        <v>300</v>
      </c>
      <c r="F69" s="78" t="str">
        <f t="shared" ref="F69" si="10">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480</v>
      </c>
      <c r="C71" s="17"/>
      <c r="D71" s="18"/>
      <c r="E71" s="18"/>
      <c r="F71" s="18"/>
      <c r="G71" s="60"/>
      <c r="H71" s="39"/>
    </row>
    <row r="72" spans="1:8" ht="25.5" x14ac:dyDescent="0.45">
      <c r="A72" s="80">
        <v>51</v>
      </c>
      <c r="B72" s="27" t="s">
        <v>481</v>
      </c>
      <c r="C72" s="28" t="s">
        <v>482</v>
      </c>
      <c r="D72" s="29"/>
      <c r="E72" s="58" t="s">
        <v>297</v>
      </c>
      <c r="F72" s="78" t="str">
        <f t="shared" ref="F72" si="11">HYPERLINK(_xlfn.CONCAT("https://github.com/rcfdtools/R.DAPC/blob/main/activity/",E72,"/Readme.md#ejercicio-",B72),"Ver")</f>
        <v>Ver</v>
      </c>
      <c r="G72" s="61"/>
      <c r="H72" s="41"/>
    </row>
    <row r="73" spans="1:8" x14ac:dyDescent="0.45">
      <c r="B73" s="24"/>
      <c r="C73" s="25"/>
      <c r="D73" s="26"/>
      <c r="E73" s="26"/>
      <c r="F73" s="26"/>
      <c r="G73" s="59"/>
      <c r="H73" s="42"/>
    </row>
    <row r="74" spans="1:8" x14ac:dyDescent="0.45">
      <c r="G74" s="12" t="s">
        <v>263</v>
      </c>
      <c r="H74" s="31">
        <f>AVERAGE(H7:H73)</f>
        <v>5</v>
      </c>
    </row>
  </sheetData>
  <mergeCells count="2">
    <mergeCell ref="B4:H5"/>
    <mergeCell ref="E6:F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31" t="s">
        <v>261</v>
      </c>
      <c r="C4" s="131"/>
      <c r="D4" s="131"/>
      <c r="E4" s="131"/>
    </row>
    <row r="5" spans="2:9" x14ac:dyDescent="0.45">
      <c r="B5" s="131"/>
      <c r="C5" s="131"/>
      <c r="D5" s="131"/>
      <c r="E5" s="131"/>
    </row>
    <row r="6" spans="2:9" x14ac:dyDescent="0.45">
      <c r="B6" s="21" t="s">
        <v>35</v>
      </c>
      <c r="C6" s="22" t="s">
        <v>36</v>
      </c>
      <c r="D6" s="23" t="s">
        <v>47</v>
      </c>
      <c r="E6" s="23" t="s">
        <v>48</v>
      </c>
      <c r="F6" s="142" t="s">
        <v>37</v>
      </c>
      <c r="G6" s="143"/>
      <c r="H6" s="22" t="s">
        <v>25</v>
      </c>
      <c r="I6" s="38" t="s">
        <v>26</v>
      </c>
    </row>
    <row r="7" spans="2:9" ht="76.5" x14ac:dyDescent="0.45">
      <c r="B7" s="16" t="s">
        <v>262</v>
      </c>
      <c r="C7" s="19" t="s">
        <v>338</v>
      </c>
      <c r="D7" s="62">
        <v>1</v>
      </c>
      <c r="E7" s="15" t="s">
        <v>15</v>
      </c>
      <c r="F7" s="58" t="s">
        <v>321</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342</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31" t="s">
        <v>215</v>
      </c>
      <c r="C4" s="131"/>
      <c r="D4" s="131"/>
      <c r="E4" s="131"/>
      <c r="F4" s="131"/>
      <c r="G4" s="131"/>
      <c r="H4" s="131"/>
      <c r="I4" s="131"/>
    </row>
    <row r="5" spans="2:9" x14ac:dyDescent="0.45">
      <c r="B5" s="144"/>
      <c r="C5" s="144"/>
      <c r="D5" s="144"/>
      <c r="E5" s="144"/>
      <c r="F5" s="144"/>
      <c r="G5" s="144"/>
      <c r="H5" s="144"/>
      <c r="I5" s="144"/>
    </row>
    <row r="6" spans="2:9" x14ac:dyDescent="0.45">
      <c r="B6" s="21" t="s">
        <v>35</v>
      </c>
      <c r="C6" s="22" t="s">
        <v>36</v>
      </c>
      <c r="D6" s="23" t="s">
        <v>47</v>
      </c>
      <c r="E6" s="23" t="s">
        <v>48</v>
      </c>
      <c r="F6" s="145" t="s">
        <v>37</v>
      </c>
      <c r="G6" s="146"/>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320</v>
      </c>
      <c r="G33" s="78" t="str">
        <f t="shared" si="0"/>
        <v>Ver</v>
      </c>
      <c r="H33" s="19"/>
      <c r="I33" s="40"/>
    </row>
    <row r="34" spans="2:9" ht="38.25" x14ac:dyDescent="0.45">
      <c r="B34" s="16" t="s">
        <v>77</v>
      </c>
      <c r="C34" s="19" t="s">
        <v>142</v>
      </c>
      <c r="D34" s="15">
        <f>EVEN(D31/(D33*D33))</f>
        <v>14</v>
      </c>
      <c r="E34" s="15" t="s">
        <v>114</v>
      </c>
      <c r="F34" s="58" t="s">
        <v>320</v>
      </c>
      <c r="G34" s="78" t="str">
        <f t="shared" si="0"/>
        <v>Ver</v>
      </c>
      <c r="H34" s="19"/>
      <c r="I34" s="40"/>
    </row>
    <row r="35" spans="2:9" x14ac:dyDescent="0.45">
      <c r="B35" s="16" t="s">
        <v>78</v>
      </c>
      <c r="C35" s="19" t="s">
        <v>61</v>
      </c>
      <c r="D35" s="20">
        <v>1200</v>
      </c>
      <c r="E35" s="15" t="s">
        <v>62</v>
      </c>
      <c r="F35" s="58" t="s">
        <v>320</v>
      </c>
      <c r="G35" s="78" t="str">
        <f t="shared" si="0"/>
        <v>Ver</v>
      </c>
      <c r="H35" s="19"/>
      <c r="I35" s="40"/>
    </row>
    <row r="36" spans="2:9" ht="38.25" x14ac:dyDescent="0.45">
      <c r="B36" s="16" t="s">
        <v>79</v>
      </c>
      <c r="C36" s="19" t="s">
        <v>328</v>
      </c>
      <c r="D36" s="15">
        <f>D35*D35/(1000*1000)</f>
        <v>1.44</v>
      </c>
      <c r="E36" s="15" t="s">
        <v>53</v>
      </c>
      <c r="F36" s="58" t="s">
        <v>320</v>
      </c>
      <c r="G36" s="78" t="str">
        <f t="shared" si="0"/>
        <v>Ver</v>
      </c>
      <c r="H36" s="19"/>
      <c r="I36" s="40"/>
    </row>
    <row r="37" spans="2:9" ht="33" x14ac:dyDescent="0.45">
      <c r="B37" s="16" t="s">
        <v>80</v>
      </c>
      <c r="C37" s="19" t="s">
        <v>143</v>
      </c>
      <c r="D37" s="15">
        <f>D34*D36</f>
        <v>20.16</v>
      </c>
      <c r="E37" s="15" t="s">
        <v>53</v>
      </c>
      <c r="F37" s="58" t="s">
        <v>320</v>
      </c>
      <c r="G37" s="78" t="str">
        <f t="shared" si="0"/>
        <v>Ver</v>
      </c>
      <c r="H37" s="19"/>
      <c r="I37" s="40"/>
    </row>
    <row r="38" spans="2:9" x14ac:dyDescent="0.45">
      <c r="B38" s="24"/>
      <c r="C38" s="25"/>
      <c r="D38" s="26"/>
      <c r="E38" s="26"/>
      <c r="F38" s="59"/>
      <c r="G38" s="79" t="str">
        <f t="shared" si="0"/>
        <v>Ver</v>
      </c>
      <c r="H38" s="25"/>
      <c r="I38" s="42"/>
    </row>
    <row r="39" spans="2:9" x14ac:dyDescent="0.45">
      <c r="B39" s="82" t="s">
        <v>329</v>
      </c>
      <c r="C39" s="17"/>
      <c r="D39" s="18"/>
      <c r="E39" s="18"/>
      <c r="F39" s="60"/>
      <c r="G39" s="18"/>
      <c r="H39" s="49"/>
      <c r="I39" s="39"/>
    </row>
    <row r="40" spans="2:9" x14ac:dyDescent="0.45">
      <c r="B40" s="16" t="s">
        <v>330</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331</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320</v>
      </c>
      <c r="G63" s="78" t="str">
        <f t="shared" si="0"/>
        <v>Ver</v>
      </c>
      <c r="H63" s="19"/>
      <c r="I63" s="40">
        <v>5</v>
      </c>
    </row>
    <row r="64" spans="2:9" x14ac:dyDescent="0.45">
      <c r="B64" s="16" t="s">
        <v>335</v>
      </c>
      <c r="C64" s="19" t="s">
        <v>165</v>
      </c>
      <c r="D64" s="30">
        <f>D18</f>
        <v>1435</v>
      </c>
      <c r="E64" s="15" t="s">
        <v>53</v>
      </c>
      <c r="F64" s="58" t="s">
        <v>320</v>
      </c>
      <c r="G64" s="78" t="str">
        <f t="shared" si="0"/>
        <v>Ver</v>
      </c>
      <c r="H64" s="19"/>
      <c r="I64" s="40"/>
    </row>
    <row r="65" spans="2:9" ht="25.5" x14ac:dyDescent="0.45">
      <c r="B65" s="16" t="s">
        <v>101</v>
      </c>
      <c r="C65" s="19" t="s">
        <v>103</v>
      </c>
      <c r="D65" s="20">
        <v>20</v>
      </c>
      <c r="E65" s="15" t="s">
        <v>54</v>
      </c>
      <c r="F65" s="58" t="s">
        <v>320</v>
      </c>
      <c r="G65" s="78" t="str">
        <f t="shared" si="0"/>
        <v>Ver</v>
      </c>
      <c r="H65" s="19"/>
      <c r="I65" s="40"/>
    </row>
    <row r="66" spans="2:9" ht="33" x14ac:dyDescent="0.45">
      <c r="B66" s="16" t="s">
        <v>112</v>
      </c>
      <c r="C66" s="19" t="s">
        <v>105</v>
      </c>
      <c r="D66" s="20">
        <v>6</v>
      </c>
      <c r="E66" s="15" t="s">
        <v>52</v>
      </c>
      <c r="F66" s="58" t="s">
        <v>320</v>
      </c>
      <c r="G66" s="78" t="str">
        <f t="shared" si="0"/>
        <v>Ver</v>
      </c>
      <c r="H66" s="19"/>
      <c r="I66" s="40"/>
    </row>
    <row r="67" spans="2:9" ht="33" x14ac:dyDescent="0.45">
      <c r="B67" s="16" t="s">
        <v>113</v>
      </c>
      <c r="C67" s="19" t="s">
        <v>145</v>
      </c>
      <c r="D67" s="30">
        <f>ROUND(D10/D66,0)</f>
        <v>6</v>
      </c>
      <c r="E67" s="15" t="s">
        <v>114</v>
      </c>
      <c r="F67" s="58" t="s">
        <v>320</v>
      </c>
      <c r="G67" s="78" t="str">
        <f t="shared" si="0"/>
        <v>Ver</v>
      </c>
      <c r="H67" s="19"/>
      <c r="I67" s="40"/>
    </row>
    <row r="68" spans="2:9" ht="33" x14ac:dyDescent="0.45">
      <c r="B68" s="16" t="s">
        <v>115</v>
      </c>
      <c r="C68" s="19" t="s">
        <v>146</v>
      </c>
      <c r="D68" s="30">
        <f>ROUND(D11/D66,0)</f>
        <v>6</v>
      </c>
      <c r="E68" s="15" t="s">
        <v>114</v>
      </c>
      <c r="F68" s="58" t="s">
        <v>320</v>
      </c>
      <c r="G68" s="78" t="str">
        <f t="shared" si="0"/>
        <v>Ver</v>
      </c>
      <c r="H68" s="19"/>
      <c r="I68" s="40"/>
    </row>
    <row r="69" spans="2:9" x14ac:dyDescent="0.45">
      <c r="B69" s="16" t="s">
        <v>116</v>
      </c>
      <c r="C69" s="19" t="s">
        <v>117</v>
      </c>
      <c r="D69" s="30">
        <f>D68*D67</f>
        <v>36</v>
      </c>
      <c r="E69" s="15" t="s">
        <v>114</v>
      </c>
      <c r="F69" s="58" t="s">
        <v>320</v>
      </c>
      <c r="G69" s="78" t="str">
        <f t="shared" si="0"/>
        <v>Ver</v>
      </c>
      <c r="H69" s="19"/>
      <c r="I69" s="40"/>
    </row>
    <row r="70" spans="2:9" ht="38.25" x14ac:dyDescent="0.45">
      <c r="B70" s="16" t="s">
        <v>104</v>
      </c>
      <c r="C70" s="19" t="s">
        <v>327</v>
      </c>
      <c r="D70" s="20">
        <v>0.25</v>
      </c>
      <c r="E70" s="15" t="s">
        <v>52</v>
      </c>
      <c r="F70" s="58" t="s">
        <v>320</v>
      </c>
      <c r="G70" s="78" t="str">
        <f t="shared" si="0"/>
        <v>Ver</v>
      </c>
      <c r="H70" s="19"/>
      <c r="I70" s="40"/>
    </row>
    <row r="71" spans="2:9" ht="38.25" x14ac:dyDescent="0.45">
      <c r="B71" s="16" t="s">
        <v>106</v>
      </c>
      <c r="C71" s="19" t="s">
        <v>147</v>
      </c>
      <c r="D71" s="20">
        <v>0.4</v>
      </c>
      <c r="E71" s="15" t="s">
        <v>52</v>
      </c>
      <c r="F71" s="58" t="s">
        <v>320</v>
      </c>
      <c r="G71" s="78" t="str">
        <f t="shared" si="0"/>
        <v>Ver</v>
      </c>
      <c r="H71" s="19"/>
      <c r="I71" s="40"/>
    </row>
    <row r="72" spans="2:9" ht="38.25" x14ac:dyDescent="0.45">
      <c r="B72" s="16" t="s">
        <v>108</v>
      </c>
      <c r="C72" s="19" t="s">
        <v>110</v>
      </c>
      <c r="D72" s="20">
        <v>0.15</v>
      </c>
      <c r="E72" s="15" t="s">
        <v>52</v>
      </c>
      <c r="F72" s="58" t="s">
        <v>320</v>
      </c>
      <c r="G72" s="78" t="str">
        <f t="shared" si="0"/>
        <v>Ver</v>
      </c>
      <c r="H72" s="19"/>
      <c r="I72" s="40"/>
    </row>
    <row r="73" spans="2:9" ht="38.25" x14ac:dyDescent="0.45">
      <c r="B73" s="16" t="s">
        <v>109</v>
      </c>
      <c r="C73" s="19" t="s">
        <v>111</v>
      </c>
      <c r="D73" s="20">
        <v>0.4</v>
      </c>
      <c r="E73" s="15" t="s">
        <v>52</v>
      </c>
      <c r="F73" s="58" t="s">
        <v>320</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320</v>
      </c>
      <c r="G74" s="78" t="str">
        <f t="shared" si="1"/>
        <v>Ver</v>
      </c>
      <c r="H74" s="19"/>
      <c r="I74" s="40"/>
    </row>
    <row r="75" spans="2:9" ht="38.25" x14ac:dyDescent="0.45">
      <c r="B75" s="16" t="s">
        <v>119</v>
      </c>
      <c r="C75" s="19" t="s">
        <v>121</v>
      </c>
      <c r="D75" s="30">
        <f>(D11-D71)/D68</f>
        <v>6.1000000000000005</v>
      </c>
      <c r="E75" s="15" t="s">
        <v>52</v>
      </c>
      <c r="F75" s="58" t="s">
        <v>320</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320</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320</v>
      </c>
      <c r="G79" s="78" t="str">
        <f t="shared" si="2"/>
        <v>Ver</v>
      </c>
      <c r="H79" s="19"/>
      <c r="I79" s="40"/>
    </row>
    <row r="80" spans="2:9" x14ac:dyDescent="0.45">
      <c r="B80" s="16" t="s">
        <v>179</v>
      </c>
      <c r="C80" s="101" t="s">
        <v>178</v>
      </c>
      <c r="D80" s="102">
        <f>D49</f>
        <v>52.943999999999996</v>
      </c>
      <c r="E80" s="102" t="s">
        <v>53</v>
      </c>
      <c r="F80" s="58" t="s">
        <v>320</v>
      </c>
      <c r="G80" s="78" t="str">
        <f t="shared" si="2"/>
        <v>Ver</v>
      </c>
      <c r="H80" s="50"/>
      <c r="I80" s="8"/>
    </row>
    <row r="81" spans="2:9" x14ac:dyDescent="0.45">
      <c r="B81" s="16" t="s">
        <v>172</v>
      </c>
      <c r="C81" s="101" t="s">
        <v>173</v>
      </c>
      <c r="D81" s="102">
        <f>D69</f>
        <v>36</v>
      </c>
      <c r="E81" s="102" t="s">
        <v>114</v>
      </c>
      <c r="F81" s="58" t="s">
        <v>320</v>
      </c>
      <c r="G81" s="78" t="str">
        <f t="shared" si="2"/>
        <v>Ver</v>
      </c>
      <c r="H81" s="50"/>
      <c r="I81" s="8"/>
    </row>
    <row r="82" spans="2:9" x14ac:dyDescent="0.45">
      <c r="B82" s="16" t="s">
        <v>174</v>
      </c>
      <c r="C82" s="101" t="s">
        <v>175</v>
      </c>
      <c r="D82" s="102">
        <f>D81*D12</f>
        <v>432</v>
      </c>
      <c r="E82" s="102" t="s">
        <v>52</v>
      </c>
      <c r="F82" s="58" t="s">
        <v>320</v>
      </c>
      <c r="G82" s="78" t="str">
        <f t="shared" si="2"/>
        <v>Ver</v>
      </c>
      <c r="H82" s="50"/>
      <c r="I82" s="8"/>
    </row>
    <row r="83" spans="2:9" ht="33" x14ac:dyDescent="0.45">
      <c r="B83" s="16" t="s">
        <v>176</v>
      </c>
      <c r="C83" s="101" t="s">
        <v>177</v>
      </c>
      <c r="D83" s="102">
        <f>((D67*D9)+(D68*D8))*INT(D12/D48)</f>
        <v>324</v>
      </c>
      <c r="E83" s="102" t="s">
        <v>52</v>
      </c>
      <c r="F83" s="58" t="s">
        <v>320</v>
      </c>
      <c r="G83" s="78" t="str">
        <f t="shared" si="2"/>
        <v>Ver</v>
      </c>
      <c r="H83" s="50"/>
      <c r="I83" s="8"/>
    </row>
    <row r="84" spans="2:9" ht="33" x14ac:dyDescent="0.45">
      <c r="B84" s="16" t="s">
        <v>187</v>
      </c>
      <c r="C84" s="101" t="s">
        <v>190</v>
      </c>
      <c r="D84" s="103" t="s">
        <v>189</v>
      </c>
      <c r="E84" s="102" t="s">
        <v>53</v>
      </c>
      <c r="F84" s="58" t="s">
        <v>320</v>
      </c>
      <c r="G84" s="78" t="str">
        <f t="shared" si="2"/>
        <v>Ver</v>
      </c>
      <c r="H84" s="50"/>
      <c r="I84" s="8">
        <v>5</v>
      </c>
    </row>
    <row r="85" spans="2:9" x14ac:dyDescent="0.45">
      <c r="B85" s="16" t="s">
        <v>188</v>
      </c>
      <c r="C85" s="101" t="s">
        <v>191</v>
      </c>
      <c r="D85" s="103">
        <v>2</v>
      </c>
      <c r="E85" s="102" t="s">
        <v>114</v>
      </c>
      <c r="F85" s="58" t="s">
        <v>320</v>
      </c>
      <c r="G85" s="78" t="str">
        <f t="shared" si="2"/>
        <v>Ver</v>
      </c>
      <c r="H85" s="50"/>
      <c r="I85" s="8"/>
    </row>
    <row r="86" spans="2:9" ht="49.5" x14ac:dyDescent="0.45">
      <c r="B86" s="16" t="s">
        <v>45</v>
      </c>
      <c r="C86" s="101" t="s">
        <v>192</v>
      </c>
      <c r="D86" s="103" t="s">
        <v>189</v>
      </c>
      <c r="E86" s="102" t="s">
        <v>114</v>
      </c>
      <c r="F86" s="58" t="s">
        <v>320</v>
      </c>
      <c r="G86" s="78" t="str">
        <f t="shared" si="2"/>
        <v>Ver</v>
      </c>
      <c r="H86" s="50"/>
      <c r="I86" s="8"/>
    </row>
    <row r="87" spans="2:9" ht="33" x14ac:dyDescent="0.45">
      <c r="B87" s="16" t="s">
        <v>46</v>
      </c>
      <c r="C87" s="101" t="s">
        <v>193</v>
      </c>
      <c r="D87" s="103" t="s">
        <v>189</v>
      </c>
      <c r="E87" s="102" t="s">
        <v>114</v>
      </c>
      <c r="F87" s="58" t="s">
        <v>320</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324</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31" t="s">
        <v>216</v>
      </c>
      <c r="C4" s="131"/>
      <c r="D4" s="131"/>
      <c r="E4" s="131"/>
      <c r="F4" s="131"/>
      <c r="G4" s="131"/>
      <c r="H4" s="131"/>
      <c r="I4" s="131"/>
    </row>
    <row r="5" spans="2:9" ht="16.5" customHeight="1" x14ac:dyDescent="0.6">
      <c r="B5" s="144"/>
      <c r="C5" s="144"/>
      <c r="D5" s="144"/>
      <c r="E5" s="144"/>
      <c r="F5" s="144"/>
      <c r="G5" s="144"/>
      <c r="H5" s="144"/>
      <c r="I5" s="144"/>
    </row>
    <row r="6" spans="2:9" x14ac:dyDescent="0.6">
      <c r="B6" s="21" t="s">
        <v>35</v>
      </c>
      <c r="C6" s="22" t="s">
        <v>36</v>
      </c>
      <c r="D6" s="23" t="s">
        <v>47</v>
      </c>
      <c r="E6" s="23" t="s">
        <v>48</v>
      </c>
      <c r="F6" s="145" t="s">
        <v>37</v>
      </c>
      <c r="G6" s="146"/>
      <c r="H6" s="22" t="s">
        <v>25</v>
      </c>
      <c r="I6" s="38" t="s">
        <v>26</v>
      </c>
    </row>
    <row r="7" spans="2:9" x14ac:dyDescent="0.6">
      <c r="B7" s="5" t="s">
        <v>341</v>
      </c>
      <c r="C7" s="17"/>
      <c r="D7" s="18"/>
      <c r="E7" s="18"/>
      <c r="F7" s="60"/>
      <c r="G7" s="18"/>
      <c r="H7" s="49"/>
      <c r="I7" s="39"/>
    </row>
    <row r="8" spans="2:9" ht="51" x14ac:dyDescent="0.6">
      <c r="B8" s="16" t="s">
        <v>208</v>
      </c>
      <c r="C8" s="19" t="s">
        <v>285</v>
      </c>
      <c r="D8" s="15">
        <v>1</v>
      </c>
      <c r="E8" s="15" t="s">
        <v>114</v>
      </c>
      <c r="F8" s="58" t="s">
        <v>320</v>
      </c>
      <c r="G8" s="56" t="str">
        <f t="shared" ref="G8:G21" si="0">HYPERLINK(_xlfn.CONCAT("https://github.com/rcfdtools/R.DAPC/blob/main/activity/",F8,"/Readme.md"),"Ver")</f>
        <v>Ver</v>
      </c>
      <c r="H8" s="19"/>
      <c r="I8" s="40">
        <v>5</v>
      </c>
    </row>
    <row r="9" spans="2:9" x14ac:dyDescent="0.6">
      <c r="B9" s="16" t="s">
        <v>345</v>
      </c>
      <c r="C9" s="19" t="s">
        <v>209</v>
      </c>
      <c r="D9" s="15">
        <v>1</v>
      </c>
      <c r="E9" s="15" t="s">
        <v>114</v>
      </c>
      <c r="F9" s="58" t="s">
        <v>320</v>
      </c>
      <c r="G9" s="56" t="str">
        <f t="shared" si="0"/>
        <v>Ver</v>
      </c>
      <c r="H9" s="19"/>
      <c r="I9" s="40"/>
    </row>
    <row r="10" spans="2:9" x14ac:dyDescent="0.6">
      <c r="B10" s="16" t="s">
        <v>346</v>
      </c>
      <c r="C10" s="19" t="s">
        <v>209</v>
      </c>
      <c r="D10" s="15">
        <v>1</v>
      </c>
      <c r="E10" s="15" t="s">
        <v>114</v>
      </c>
      <c r="F10" s="58" t="s">
        <v>320</v>
      </c>
      <c r="G10" s="56" t="str">
        <f t="shared" si="0"/>
        <v>Ver</v>
      </c>
      <c r="H10" s="19"/>
      <c r="I10" s="40"/>
    </row>
    <row r="11" spans="2:9" ht="25.5" x14ac:dyDescent="0.6">
      <c r="B11" s="16" t="s">
        <v>347</v>
      </c>
      <c r="C11" s="19" t="s">
        <v>212</v>
      </c>
      <c r="D11" s="15">
        <v>1</v>
      </c>
      <c r="E11" s="15" t="s">
        <v>114</v>
      </c>
      <c r="F11" s="58" t="s">
        <v>320</v>
      </c>
      <c r="G11" s="56" t="str">
        <f t="shared" si="0"/>
        <v>Ver</v>
      </c>
      <c r="H11" s="19"/>
      <c r="I11" s="40"/>
    </row>
    <row r="12" spans="2:9" ht="25.5" x14ac:dyDescent="0.6">
      <c r="B12" s="27" t="s">
        <v>348</v>
      </c>
      <c r="C12" s="19" t="s">
        <v>210</v>
      </c>
      <c r="D12" s="15">
        <v>1</v>
      </c>
      <c r="E12" s="15" t="s">
        <v>114</v>
      </c>
      <c r="F12" s="58" t="s">
        <v>320</v>
      </c>
      <c r="G12" s="56" t="str">
        <f t="shared" si="0"/>
        <v>Ver</v>
      </c>
      <c r="H12" s="28"/>
      <c r="I12" s="41"/>
    </row>
    <row r="13" spans="2:9" x14ac:dyDescent="0.6">
      <c r="B13" s="27" t="s">
        <v>349</v>
      </c>
      <c r="C13" s="19" t="s">
        <v>211</v>
      </c>
      <c r="D13" s="15">
        <v>1</v>
      </c>
      <c r="E13" s="15" t="s">
        <v>114</v>
      </c>
      <c r="F13" s="58" t="s">
        <v>320</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332</v>
      </c>
      <c r="C19" s="19" t="s">
        <v>340</v>
      </c>
      <c r="D19" s="29">
        <v>1</v>
      </c>
      <c r="E19" s="15" t="s">
        <v>114</v>
      </c>
      <c r="F19" s="58" t="s">
        <v>339</v>
      </c>
      <c r="G19" s="56" t="str">
        <f t="shared" si="0"/>
        <v>Ver</v>
      </c>
      <c r="H19" s="28"/>
      <c r="I19" s="41"/>
    </row>
    <row r="20" spans="2:9" x14ac:dyDescent="0.6">
      <c r="B20" s="27" t="s">
        <v>207</v>
      </c>
      <c r="C20" s="19" t="s">
        <v>198</v>
      </c>
      <c r="D20" s="29">
        <v>1</v>
      </c>
      <c r="E20" s="15" t="s">
        <v>114</v>
      </c>
      <c r="F20" s="58" t="s">
        <v>320</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350</v>
      </c>
    </row>
    <row r="30" spans="2:9" x14ac:dyDescent="0.6">
      <c r="B30" s="5" t="s">
        <v>368</v>
      </c>
      <c r="C30" s="109" t="s">
        <v>351</v>
      </c>
    </row>
    <row r="31" spans="2:9" x14ac:dyDescent="0.6">
      <c r="B31" s="94" t="s">
        <v>371</v>
      </c>
      <c r="C31" s="110" t="s">
        <v>369</v>
      </c>
    </row>
    <row r="32" spans="2:9" x14ac:dyDescent="0.6">
      <c r="B32" s="94" t="s">
        <v>372</v>
      </c>
      <c r="C32" s="110" t="s">
        <v>370</v>
      </c>
    </row>
    <row r="33" spans="2:3" x14ac:dyDescent="0.6">
      <c r="B33" s="94" t="s">
        <v>373</v>
      </c>
      <c r="C33" s="110" t="s">
        <v>376</v>
      </c>
    </row>
    <row r="34" spans="2:3" x14ac:dyDescent="0.6">
      <c r="B34" s="94" t="s">
        <v>374</v>
      </c>
      <c r="C34" s="110" t="s">
        <v>375</v>
      </c>
    </row>
    <row r="35" spans="2:3" x14ac:dyDescent="0.6">
      <c r="B35" s="89" t="s">
        <v>378</v>
      </c>
      <c r="C35" s="111" t="s">
        <v>377</v>
      </c>
    </row>
    <row r="37" spans="2:3" x14ac:dyDescent="0.6">
      <c r="B37" s="1" t="s">
        <v>365</v>
      </c>
    </row>
    <row r="38" spans="2:3" x14ac:dyDescent="0.6">
      <c r="B38" s="5" t="s">
        <v>366</v>
      </c>
      <c r="C38" s="109" t="s">
        <v>351</v>
      </c>
    </row>
    <row r="39" spans="2:3" x14ac:dyDescent="0.6">
      <c r="B39" s="94" t="s">
        <v>352</v>
      </c>
      <c r="C39" s="110" t="s">
        <v>355</v>
      </c>
    </row>
    <row r="40" spans="2:3" x14ac:dyDescent="0.6">
      <c r="B40" s="94" t="s">
        <v>356</v>
      </c>
      <c r="C40" s="110" t="s">
        <v>364</v>
      </c>
    </row>
    <row r="41" spans="2:3" x14ac:dyDescent="0.6">
      <c r="B41" s="94" t="s">
        <v>380</v>
      </c>
      <c r="C41" s="110" t="s">
        <v>381</v>
      </c>
    </row>
    <row r="42" spans="2:3" x14ac:dyDescent="0.6">
      <c r="B42" s="94" t="s">
        <v>357</v>
      </c>
      <c r="C42" s="110" t="s">
        <v>358</v>
      </c>
    </row>
    <row r="43" spans="2:3" x14ac:dyDescent="0.6">
      <c r="B43" s="94" t="s">
        <v>359</v>
      </c>
      <c r="C43" s="110" t="s">
        <v>362</v>
      </c>
    </row>
    <row r="44" spans="2:3" x14ac:dyDescent="0.6">
      <c r="B44" s="94" t="s">
        <v>360</v>
      </c>
      <c r="C44" s="110" t="s">
        <v>363</v>
      </c>
    </row>
    <row r="45" spans="2:3" x14ac:dyDescent="0.6">
      <c r="B45" s="94" t="s">
        <v>361</v>
      </c>
      <c r="C45" s="110" t="s">
        <v>367</v>
      </c>
    </row>
    <row r="46" spans="2:3" x14ac:dyDescent="0.6">
      <c r="B46" s="89" t="s">
        <v>353</v>
      </c>
      <c r="C46" s="111" t="s">
        <v>354</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31" t="s">
        <v>213</v>
      </c>
      <c r="C4" s="131"/>
      <c r="D4" s="131"/>
      <c r="E4" s="131"/>
      <c r="F4" s="131"/>
      <c r="G4" s="131"/>
      <c r="H4" s="131"/>
      <c r="I4" s="131"/>
    </row>
    <row r="5" spans="2:9" x14ac:dyDescent="0.6">
      <c r="B5" s="144"/>
      <c r="C5" s="144"/>
      <c r="D5" s="144"/>
      <c r="E5" s="144"/>
      <c r="F5" s="144"/>
      <c r="G5" s="144"/>
      <c r="H5" s="144"/>
      <c r="I5" s="144"/>
    </row>
    <row r="6" spans="2:9" x14ac:dyDescent="0.6">
      <c r="B6" s="21" t="s">
        <v>35</v>
      </c>
      <c r="C6" s="22" t="s">
        <v>36</v>
      </c>
      <c r="D6" s="23" t="s">
        <v>47</v>
      </c>
      <c r="E6" s="23" t="s">
        <v>48</v>
      </c>
      <c r="F6" s="145" t="s">
        <v>37</v>
      </c>
      <c r="G6" s="146"/>
      <c r="H6" s="22" t="s">
        <v>25</v>
      </c>
      <c r="I6" s="38" t="s">
        <v>26</v>
      </c>
    </row>
    <row r="7" spans="2:9" x14ac:dyDescent="0.6">
      <c r="B7" s="5" t="s">
        <v>337</v>
      </c>
      <c r="C7" s="17"/>
      <c r="D7" s="18"/>
      <c r="E7" s="18"/>
      <c r="F7" s="60"/>
      <c r="G7" s="18"/>
      <c r="H7" s="49"/>
      <c r="I7" s="39"/>
    </row>
    <row r="8" spans="2:9" x14ac:dyDescent="0.6">
      <c r="B8" s="16" t="s">
        <v>217</v>
      </c>
      <c r="C8" s="19" t="s">
        <v>223</v>
      </c>
      <c r="D8" s="20">
        <v>3</v>
      </c>
      <c r="E8" s="15" t="s">
        <v>52</v>
      </c>
      <c r="F8" s="58" t="s">
        <v>320</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320</v>
      </c>
      <c r="G9" s="56" t="str">
        <f t="shared" si="0"/>
        <v>Ver</v>
      </c>
      <c r="H9" s="19"/>
      <c r="I9" s="40"/>
    </row>
    <row r="10" spans="2:9" ht="25.5" x14ac:dyDescent="0.6">
      <c r="B10" s="16" t="s">
        <v>219</v>
      </c>
      <c r="C10" s="19" t="s">
        <v>230</v>
      </c>
      <c r="D10" s="20">
        <v>4</v>
      </c>
      <c r="E10" s="15" t="s">
        <v>220</v>
      </c>
      <c r="F10" s="58" t="s">
        <v>320</v>
      </c>
      <c r="G10" s="56" t="str">
        <f t="shared" si="0"/>
        <v>Ver</v>
      </c>
      <c r="H10" s="19"/>
      <c r="I10" s="40"/>
    </row>
    <row r="11" spans="2:9" x14ac:dyDescent="0.6">
      <c r="B11" s="16" t="s">
        <v>222</v>
      </c>
      <c r="C11" s="19" t="s">
        <v>225</v>
      </c>
      <c r="D11" s="20">
        <v>2</v>
      </c>
      <c r="E11" s="15" t="s">
        <v>52</v>
      </c>
      <c r="F11" s="58" t="s">
        <v>320</v>
      </c>
      <c r="G11" s="56" t="str">
        <f t="shared" si="0"/>
        <v>Ver</v>
      </c>
      <c r="H11" s="19"/>
      <c r="I11" s="40"/>
    </row>
    <row r="12" spans="2:9" ht="25.5" x14ac:dyDescent="0.6">
      <c r="B12" s="16" t="s">
        <v>227</v>
      </c>
      <c r="C12" s="19" t="s">
        <v>231</v>
      </c>
      <c r="D12" s="15">
        <f>D10*D11</f>
        <v>8</v>
      </c>
      <c r="E12" s="15" t="s">
        <v>52</v>
      </c>
      <c r="F12" s="58" t="s">
        <v>320</v>
      </c>
      <c r="G12" s="56" t="str">
        <f t="shared" si="0"/>
        <v>Ver</v>
      </c>
      <c r="H12" s="19"/>
      <c r="I12" s="40"/>
    </row>
    <row r="13" spans="2:9" ht="25.5" x14ac:dyDescent="0.6">
      <c r="B13" s="16" t="s">
        <v>218</v>
      </c>
      <c r="C13" s="19" t="s">
        <v>226</v>
      </c>
      <c r="D13" s="20">
        <v>8</v>
      </c>
      <c r="E13" s="15" t="s">
        <v>52</v>
      </c>
      <c r="F13" s="58" t="s">
        <v>320</v>
      </c>
      <c r="G13" s="56" t="str">
        <f t="shared" si="0"/>
        <v>Ver</v>
      </c>
      <c r="H13" s="19"/>
      <c r="I13" s="40"/>
    </row>
    <row r="14" spans="2:9" x14ac:dyDescent="0.6">
      <c r="B14" s="16" t="s">
        <v>232</v>
      </c>
      <c r="C14" s="19" t="s">
        <v>234</v>
      </c>
      <c r="D14" s="15" t="str">
        <f>IF(D12&lt;=D13, "Cumple","No cumple")</f>
        <v>Cumple</v>
      </c>
      <c r="E14" s="15" t="s">
        <v>233</v>
      </c>
      <c r="F14" s="58" t="s">
        <v>320</v>
      </c>
      <c r="G14" s="56" t="str">
        <f t="shared" si="0"/>
        <v>Ver</v>
      </c>
      <c r="H14" s="19"/>
      <c r="I14" s="40"/>
    </row>
    <row r="15" spans="2:9" ht="33" x14ac:dyDescent="0.6">
      <c r="B15" s="16" t="s">
        <v>235</v>
      </c>
      <c r="C15" s="19" t="s">
        <v>236</v>
      </c>
      <c r="D15" s="20">
        <v>60</v>
      </c>
      <c r="E15" s="15" t="s">
        <v>52</v>
      </c>
      <c r="F15" s="58" t="s">
        <v>320</v>
      </c>
      <c r="G15" s="56" t="str">
        <f t="shared" si="0"/>
        <v>Ver</v>
      </c>
      <c r="H15" s="19"/>
      <c r="I15" s="40"/>
    </row>
    <row r="16" spans="2:9" ht="33" x14ac:dyDescent="0.6">
      <c r="B16" s="16" t="s">
        <v>237</v>
      </c>
      <c r="C16" s="19" t="s">
        <v>238</v>
      </c>
      <c r="D16" s="15">
        <f>D15*D10</f>
        <v>240</v>
      </c>
      <c r="E16" s="15" t="s">
        <v>52</v>
      </c>
      <c r="F16" s="58" t="s">
        <v>320</v>
      </c>
      <c r="G16" s="56" t="str">
        <f t="shared" si="0"/>
        <v>Ver</v>
      </c>
      <c r="H16" s="19"/>
      <c r="I16" s="40"/>
    </row>
    <row r="17" spans="2:9" x14ac:dyDescent="0.6">
      <c r="B17" s="16"/>
      <c r="C17" s="19"/>
      <c r="D17" s="15"/>
      <c r="E17" s="15"/>
      <c r="F17" s="58"/>
      <c r="G17" s="57" t="str">
        <f t="shared" si="0"/>
        <v>Ver</v>
      </c>
      <c r="H17" s="19"/>
      <c r="I17" s="40"/>
    </row>
    <row r="18" spans="2:9" x14ac:dyDescent="0.6">
      <c r="B18" s="5" t="s">
        <v>336</v>
      </c>
      <c r="C18" s="17"/>
      <c r="D18" s="18"/>
      <c r="E18" s="18"/>
      <c r="F18" s="60"/>
      <c r="G18" s="18"/>
      <c r="H18" s="49"/>
      <c r="I18" s="39"/>
    </row>
    <row r="19" spans="2:9" ht="38.25" x14ac:dyDescent="0.6">
      <c r="B19" s="16" t="s">
        <v>239</v>
      </c>
      <c r="C19" s="19" t="s">
        <v>228</v>
      </c>
      <c r="D19" s="20" t="s">
        <v>229</v>
      </c>
      <c r="E19" s="15" t="s">
        <v>114</v>
      </c>
      <c r="F19" s="58" t="s">
        <v>320</v>
      </c>
      <c r="G19" s="56" t="str">
        <f t="shared" si="0"/>
        <v>Ver</v>
      </c>
      <c r="H19" s="19"/>
      <c r="I19" s="40">
        <v>5</v>
      </c>
    </row>
    <row r="20" spans="2:9" ht="38.25" x14ac:dyDescent="0.6">
      <c r="B20" s="16" t="s">
        <v>240</v>
      </c>
      <c r="C20" s="19" t="s">
        <v>228</v>
      </c>
      <c r="D20" s="20" t="s">
        <v>229</v>
      </c>
      <c r="E20" s="15" t="s">
        <v>114</v>
      </c>
      <c r="F20" s="58" t="s">
        <v>320</v>
      </c>
      <c r="G20" s="56" t="str">
        <f t="shared" si="0"/>
        <v>Ver</v>
      </c>
      <c r="H20" s="19"/>
      <c r="I20" s="40"/>
    </row>
    <row r="21" spans="2:9" ht="38.25" x14ac:dyDescent="0.6">
      <c r="B21" s="16" t="s">
        <v>241</v>
      </c>
      <c r="C21" s="19" t="s">
        <v>228</v>
      </c>
      <c r="D21" s="20" t="s">
        <v>229</v>
      </c>
      <c r="E21" s="15" t="s">
        <v>114</v>
      </c>
      <c r="F21" s="58" t="s">
        <v>320</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31" t="s">
        <v>247</v>
      </c>
      <c r="C4" s="131"/>
      <c r="D4" s="131"/>
      <c r="E4" s="131"/>
      <c r="F4" s="131"/>
      <c r="G4" s="131"/>
      <c r="H4" s="131"/>
      <c r="I4" s="131"/>
    </row>
    <row r="5" spans="2:9" x14ac:dyDescent="0.6">
      <c r="B5" s="144"/>
      <c r="C5" s="144"/>
      <c r="D5" s="144"/>
      <c r="E5" s="144"/>
      <c r="F5" s="144"/>
      <c r="G5" s="144"/>
      <c r="H5" s="144"/>
      <c r="I5" s="144"/>
    </row>
    <row r="6" spans="2:9" x14ac:dyDescent="0.6">
      <c r="B6" s="21" t="s">
        <v>35</v>
      </c>
      <c r="C6" s="22" t="s">
        <v>36</v>
      </c>
      <c r="D6" s="23" t="s">
        <v>47</v>
      </c>
      <c r="E6" s="23" t="s">
        <v>48</v>
      </c>
      <c r="F6" s="142" t="s">
        <v>37</v>
      </c>
      <c r="G6" s="143"/>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343</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30" t="s">
        <v>21</v>
      </c>
      <c r="C2" s="130"/>
      <c r="D2" s="130"/>
      <c r="E2" s="130"/>
      <c r="F2" s="130"/>
      <c r="G2" s="130"/>
      <c r="H2" s="130"/>
    </row>
    <row r="3" spans="2:8" x14ac:dyDescent="0.45">
      <c r="B3" s="147" t="s">
        <v>318</v>
      </c>
      <c r="C3" s="147"/>
      <c r="D3" s="147"/>
      <c r="E3" s="147"/>
      <c r="F3" s="147"/>
      <c r="G3" s="147"/>
      <c r="H3" s="147"/>
    </row>
    <row r="4" spans="2:8" ht="16.8" customHeight="1" x14ac:dyDescent="0.45">
      <c r="B4" s="131" t="s">
        <v>319</v>
      </c>
      <c r="C4" s="131"/>
      <c r="D4" s="131"/>
      <c r="E4" s="131"/>
      <c r="F4" s="131"/>
      <c r="G4" s="131"/>
      <c r="H4" s="131"/>
    </row>
    <row r="5" spans="2:8" x14ac:dyDescent="0.45">
      <c r="B5" s="144"/>
      <c r="C5" s="144"/>
      <c r="D5" s="144"/>
      <c r="E5" s="144"/>
      <c r="F5" s="144"/>
      <c r="G5" s="144"/>
      <c r="H5" s="144"/>
    </row>
    <row r="6" spans="2:8" x14ac:dyDescent="0.45">
      <c r="B6" s="5" t="s">
        <v>15</v>
      </c>
      <c r="C6" s="36" t="s">
        <v>36</v>
      </c>
      <c r="D6" s="36" t="s">
        <v>16</v>
      </c>
      <c r="E6" s="142" t="s">
        <v>37</v>
      </c>
      <c r="F6" s="143"/>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322</v>
      </c>
      <c r="C14" s="19" t="s">
        <v>323</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344</v>
      </c>
      <c r="C16" s="28" t="s">
        <v>334</v>
      </c>
      <c r="D16" s="106" t="s">
        <v>333</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Inicio</vt:lpstr>
      <vt:lpstr>0.Ejercicios</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2025-07-26T21:16:21Z</dcterms:modified>
</cp:coreProperties>
</file>