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correoescuelaingeduco-my.sharepoint.com/personal/andres_otalora_escuelaing_edu_co/Documents/5. DRUMMOND/9. San Antonio Def 2023/Anexos 27_03_2023/ANEXO3.AnalisisCaracterizacionHidroClimatologica/"/>
    </mc:Choice>
  </mc:AlternateContent>
  <xr:revisionPtr revIDLastSave="121" documentId="8_{507C62CA-B068-487B-9DDC-363DE1C89514}" xr6:coauthVersionLast="47" xr6:coauthVersionMax="47" xr10:uidLastSave="{95590FC8-1F85-4A76-89FA-4F6A885DF6A6}"/>
  <bookViews>
    <workbookView xWindow="-108" yWindow="-108" windowWidth="23256" windowHeight="12576" firstSheet="24" activeTab="28" xr2:uid="{48D3470D-F954-4D1C-8AAA-CF4CF0895ADB}"/>
  </bookViews>
  <sheets>
    <sheet name="25020230" sheetId="4" r:id="rId1"/>
    <sheet name="25020240" sheetId="8" r:id="rId2"/>
    <sheet name="25020250" sheetId="7" r:id="rId3"/>
    <sheet name="25020260" sheetId="10" r:id="rId4"/>
    <sheet name="25020280" sheetId="12" r:id="rId5"/>
    <sheet name="25020690" sheetId="13" r:id="rId6"/>
    <sheet name="25020920" sheetId="14" r:id="rId7"/>
    <sheet name="25021240" sheetId="15" r:id="rId8"/>
    <sheet name="25021650" sheetId="16" r:id="rId9"/>
    <sheet name="25025250" sheetId="17" r:id="rId10"/>
    <sheet name="28010070" sheetId="19" r:id="rId11"/>
    <sheet name="28020080" sheetId="20" r:id="rId12"/>
    <sheet name="28020150" sheetId="21" r:id="rId13"/>
    <sheet name="28020230" sheetId="28" r:id="rId14"/>
    <sheet name="28020310" sheetId="29" r:id="rId15"/>
    <sheet name="28020420" sheetId="35" r:id="rId16"/>
    <sheet name="28020440" sheetId="43" r:id="rId17"/>
    <sheet name="28020460" sheetId="44" r:id="rId18"/>
    <sheet name="28020600" sheetId="45" r:id="rId19"/>
    <sheet name="28025070" sheetId="46" r:id="rId20"/>
    <sheet name="28025080" sheetId="47" r:id="rId21"/>
    <sheet name="28025090" sheetId="48" r:id="rId22"/>
    <sheet name="28035010" sheetId="49" r:id="rId23"/>
    <sheet name="28040310" sheetId="50" r:id="rId24"/>
    <sheet name="28040350" sheetId="51" r:id="rId25"/>
    <sheet name="PTOTAL" sheetId="2" r:id="rId26"/>
    <sheet name="PMAX" sheetId="6" r:id="rId27"/>
    <sheet name="PTOTAL_corregido" sheetId="23" r:id="rId28"/>
    <sheet name="PMAX_corregido" sheetId="24" r:id="rId29"/>
    <sheet name="Analisis PTotal Mensual" sheetId="22" r:id="rId30"/>
  </sheets>
  <externalReferences>
    <externalReference r:id="rId3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4" l="1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D61" i="24"/>
  <c r="E61" i="24"/>
  <c r="F61" i="24"/>
  <c r="G61" i="24"/>
  <c r="H61" i="24"/>
  <c r="I61" i="24"/>
  <c r="J61" i="24"/>
  <c r="J62" i="24" s="1"/>
  <c r="K61" i="24"/>
  <c r="K62" i="24" s="1"/>
  <c r="L61" i="24"/>
  <c r="M61" i="24"/>
  <c r="M62" i="24" s="1"/>
  <c r="N61" i="24"/>
  <c r="O61" i="24"/>
  <c r="O62" i="24" s="1"/>
  <c r="P61" i="24"/>
  <c r="Q61" i="24"/>
  <c r="R61" i="24"/>
  <c r="R62" i="24" s="1"/>
  <c r="S61" i="24"/>
  <c r="S62" i="24" s="1"/>
  <c r="T61" i="24"/>
  <c r="U61" i="24"/>
  <c r="U62" i="24" s="1"/>
  <c r="V61" i="24"/>
  <c r="W61" i="24"/>
  <c r="W62" i="24" s="1"/>
  <c r="X61" i="24"/>
  <c r="Y61" i="24"/>
  <c r="Z61" i="24"/>
  <c r="Z62" i="24" s="1"/>
  <c r="AA61" i="24"/>
  <c r="AA62" i="24" s="1"/>
  <c r="D62" i="24"/>
  <c r="E62" i="24"/>
  <c r="F62" i="24"/>
  <c r="G62" i="24"/>
  <c r="H62" i="24"/>
  <c r="I62" i="24"/>
  <c r="L62" i="24"/>
  <c r="N62" i="24"/>
  <c r="P62" i="24"/>
  <c r="Q62" i="24"/>
  <c r="T62" i="24"/>
  <c r="V62" i="24"/>
  <c r="X62" i="24"/>
  <c r="Y62" i="24"/>
  <c r="C61" i="24"/>
  <c r="C59" i="24"/>
  <c r="C58" i="24"/>
  <c r="C57" i="24"/>
  <c r="C56" i="24"/>
  <c r="C55" i="24"/>
  <c r="D55" i="23"/>
  <c r="E55" i="23"/>
  <c r="F55" i="23"/>
  <c r="G55" i="23"/>
  <c r="H55" i="23"/>
  <c r="I55" i="23"/>
  <c r="J55" i="23"/>
  <c r="J62" i="23" s="1"/>
  <c r="K55" i="23"/>
  <c r="L55" i="23"/>
  <c r="M55" i="23"/>
  <c r="N55" i="23"/>
  <c r="O55" i="23"/>
  <c r="P55" i="23"/>
  <c r="Q55" i="23"/>
  <c r="R55" i="23"/>
  <c r="R62" i="23" s="1"/>
  <c r="S55" i="23"/>
  <c r="T55" i="23"/>
  <c r="U55" i="23"/>
  <c r="V55" i="23"/>
  <c r="W55" i="23"/>
  <c r="X55" i="23"/>
  <c r="Y55" i="23"/>
  <c r="Z55" i="23"/>
  <c r="Z62" i="23" s="1"/>
  <c r="AA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C59" i="23"/>
  <c r="C58" i="23"/>
  <c r="C57" i="23"/>
  <c r="C56" i="23"/>
  <c r="C61" i="23"/>
  <c r="C55" i="23"/>
  <c r="D62" i="23"/>
  <c r="E62" i="23"/>
  <c r="F62" i="23"/>
  <c r="G62" i="23"/>
  <c r="H62" i="23"/>
  <c r="I62" i="23"/>
  <c r="K62" i="23"/>
  <c r="L62" i="23"/>
  <c r="M62" i="23"/>
  <c r="N62" i="23"/>
  <c r="O62" i="23"/>
  <c r="P62" i="23"/>
  <c r="Q62" i="23"/>
  <c r="S62" i="23"/>
  <c r="T62" i="23"/>
  <c r="U62" i="23"/>
  <c r="V62" i="23"/>
  <c r="W62" i="23"/>
  <c r="X62" i="23"/>
  <c r="Y62" i="23"/>
  <c r="AA62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BC3" i="24"/>
  <c r="BC4" i="24"/>
  <c r="BC5" i="24"/>
  <c r="BC6" i="24"/>
  <c r="BC7" i="24"/>
  <c r="BC8" i="24"/>
  <c r="BC9" i="24"/>
  <c r="BC10" i="24"/>
  <c r="BC11" i="24"/>
  <c r="BC12" i="24"/>
  <c r="BC13" i="24"/>
  <c r="BC14" i="24"/>
  <c r="BC15" i="24"/>
  <c r="BC16" i="24"/>
  <c r="BC17" i="24"/>
  <c r="BC18" i="24"/>
  <c r="BC19" i="24"/>
  <c r="BC20" i="24"/>
  <c r="BC21" i="24"/>
  <c r="BC22" i="24"/>
  <c r="BC23" i="24"/>
  <c r="BC24" i="24"/>
  <c r="BC25" i="24"/>
  <c r="BC26" i="24"/>
  <c r="BC27" i="24"/>
  <c r="BC28" i="24"/>
  <c r="BC29" i="24"/>
  <c r="BC30" i="24"/>
  <c r="BC31" i="24"/>
  <c r="BC32" i="24"/>
  <c r="BC33" i="24"/>
  <c r="BC34" i="24"/>
  <c r="BC35" i="24"/>
  <c r="BC36" i="24"/>
  <c r="BC37" i="24"/>
  <c r="BC38" i="24"/>
  <c r="BC39" i="24"/>
  <c r="BC40" i="24"/>
  <c r="BC41" i="24"/>
  <c r="BC42" i="24"/>
  <c r="BC43" i="24"/>
  <c r="BC44" i="24"/>
  <c r="BC45" i="24"/>
  <c r="BC46" i="24"/>
  <c r="BC47" i="24"/>
  <c r="BC48" i="24"/>
  <c r="BC49" i="24"/>
  <c r="BC50" i="24"/>
  <c r="BC51" i="24"/>
  <c r="BC52" i="24"/>
  <c r="BC53" i="24"/>
  <c r="BC2" i="24"/>
  <c r="AE53" i="24"/>
  <c r="AF53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A53" i="24"/>
  <c r="BB53" i="24"/>
  <c r="A53" i="23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AD59" i="6"/>
  <c r="AD58" i="6"/>
  <c r="AD57" i="6"/>
  <c r="AD56" i="6"/>
  <c r="AD55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B59" i="6"/>
  <c r="B58" i="6"/>
  <c r="B57" i="6"/>
  <c r="B56" i="6"/>
  <c r="B55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U59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C59" i="2"/>
  <c r="AC58" i="2"/>
  <c r="AC57" i="2"/>
  <c r="AC56" i="2"/>
  <c r="AC55" i="2"/>
  <c r="BA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D47" i="50"/>
  <c r="Y46" i="6" s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7" i="6"/>
  <c r="Y48" i="6"/>
  <c r="Y49" i="6"/>
  <c r="Y50" i="6"/>
  <c r="Y51" i="6"/>
  <c r="Y52" i="6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2" i="6"/>
  <c r="AD13" i="51"/>
  <c r="AD12" i="51"/>
  <c r="AD11" i="51"/>
  <c r="AD8" i="51"/>
  <c r="AD7" i="51"/>
  <c r="AD6" i="51"/>
  <c r="AD5" i="51"/>
  <c r="AD4" i="51"/>
  <c r="AD3" i="51"/>
  <c r="AD55" i="50"/>
  <c r="AD54" i="50"/>
  <c r="AD53" i="50"/>
  <c r="AD52" i="50"/>
  <c r="AD51" i="50"/>
  <c r="AD50" i="50"/>
  <c r="AD49" i="50"/>
  <c r="AD48" i="50"/>
  <c r="AD46" i="50"/>
  <c r="AD45" i="50"/>
  <c r="AD44" i="50"/>
  <c r="AD43" i="50"/>
  <c r="AD13" i="50"/>
  <c r="AD12" i="50"/>
  <c r="AD11" i="50"/>
  <c r="AD9" i="50"/>
  <c r="AD8" i="50"/>
  <c r="AD7" i="50"/>
  <c r="AD6" i="50"/>
  <c r="AD5" i="50"/>
  <c r="AD4" i="50"/>
  <c r="AD3" i="50"/>
  <c r="AD52" i="49"/>
  <c r="AD48" i="49"/>
  <c r="AD17" i="49"/>
  <c r="AD12" i="48"/>
  <c r="AD11" i="48"/>
  <c r="AD10" i="48"/>
  <c r="AD9" i="48"/>
  <c r="AD8" i="48"/>
  <c r="AD7" i="48"/>
  <c r="AD6" i="48"/>
  <c r="AD5" i="48"/>
  <c r="AD4" i="48"/>
  <c r="AD3" i="48"/>
  <c r="AD55" i="47"/>
  <c r="AD54" i="47"/>
  <c r="AD53" i="47"/>
  <c r="AD52" i="47"/>
  <c r="AD51" i="47"/>
  <c r="AD50" i="47"/>
  <c r="AD49" i="47"/>
  <c r="AD48" i="47"/>
  <c r="AD47" i="47"/>
  <c r="AD46" i="47"/>
  <c r="AD45" i="47"/>
  <c r="AD36" i="47"/>
  <c r="AD35" i="47"/>
  <c r="AD20" i="47"/>
  <c r="AD9" i="47"/>
  <c r="AD8" i="47"/>
  <c r="AD7" i="47"/>
  <c r="AD6" i="47"/>
  <c r="AD5" i="47"/>
  <c r="AD4" i="47"/>
  <c r="AD3" i="47"/>
  <c r="AD10" i="46"/>
  <c r="AD5" i="46"/>
  <c r="AD4" i="46"/>
  <c r="AD3" i="46"/>
  <c r="AD45" i="45"/>
  <c r="AD14" i="45"/>
  <c r="AD13" i="45"/>
  <c r="AD11" i="45"/>
  <c r="AD53" i="45"/>
  <c r="AD55" i="45"/>
  <c r="AD55" i="44"/>
  <c r="AD54" i="44"/>
  <c r="AD12" i="44"/>
  <c r="AD11" i="44"/>
  <c r="AD10" i="44"/>
  <c r="AD9" i="44"/>
  <c r="AD8" i="44"/>
  <c r="S7" i="6" s="1"/>
  <c r="AD7" i="44"/>
  <c r="AD6" i="44"/>
  <c r="S5" i="6" s="1"/>
  <c r="AD5" i="44"/>
  <c r="S4" i="6" s="1"/>
  <c r="AD4" i="44"/>
  <c r="AD3" i="44"/>
  <c r="AD35" i="35"/>
  <c r="AD30" i="35"/>
  <c r="Q29" i="6" s="1"/>
  <c r="AD20" i="35"/>
  <c r="Q19" i="6" s="1"/>
  <c r="AD5" i="35"/>
  <c r="AD4" i="35"/>
  <c r="AD3" i="35"/>
  <c r="AD4" i="29"/>
  <c r="S3" i="6"/>
  <c r="S6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20" i="6"/>
  <c r="Q21" i="6"/>
  <c r="Q22" i="6"/>
  <c r="Q23" i="6"/>
  <c r="Q24" i="6"/>
  <c r="Q25" i="6"/>
  <c r="Q26" i="6"/>
  <c r="Q27" i="6"/>
  <c r="Q28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2" i="6"/>
  <c r="Z3" i="2"/>
  <c r="Z4" i="2"/>
  <c r="Z5" i="2"/>
  <c r="Z6" i="2"/>
  <c r="Z7" i="2"/>
  <c r="Z8" i="2"/>
  <c r="Z9" i="2"/>
  <c r="Z10" i="2"/>
  <c r="Z56" i="2" s="1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2" i="2"/>
  <c r="X3" i="2"/>
  <c r="X4" i="2"/>
  <c r="X5" i="2"/>
  <c r="X6" i="2"/>
  <c r="X7" i="2"/>
  <c r="X8" i="2"/>
  <c r="X9" i="2"/>
  <c r="X10" i="2"/>
  <c r="X58" i="2" s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2" i="2"/>
  <c r="V3" i="2"/>
  <c r="V4" i="2"/>
  <c r="V5" i="2"/>
  <c r="V6" i="2"/>
  <c r="V7" i="2"/>
  <c r="V8" i="2"/>
  <c r="V9" i="2"/>
  <c r="V10" i="2"/>
  <c r="V55" i="2" s="1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2" i="2"/>
  <c r="U3" i="2"/>
  <c r="U4" i="2"/>
  <c r="U5" i="2"/>
  <c r="U6" i="2"/>
  <c r="U7" i="2"/>
  <c r="U55" i="2" s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2" i="2"/>
  <c r="T3" i="2"/>
  <c r="T4" i="2"/>
  <c r="T59" i="2" s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2" i="2"/>
  <c r="S3" i="2"/>
  <c r="S4" i="2"/>
  <c r="S5" i="2"/>
  <c r="S6" i="2"/>
  <c r="S7" i="2"/>
  <c r="S8" i="2"/>
  <c r="S9" i="2"/>
  <c r="S56" i="2" s="1"/>
  <c r="S10" i="2"/>
  <c r="S57" i="2" s="1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2" i="2"/>
  <c r="R3" i="2"/>
  <c r="R57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59" i="2" s="1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2" i="2"/>
  <c r="P3" i="2"/>
  <c r="P56" i="2" s="1"/>
  <c r="P4" i="2"/>
  <c r="P5" i="2"/>
  <c r="P6" i="2"/>
  <c r="P7" i="2"/>
  <c r="P8" i="2"/>
  <c r="P9" i="2"/>
  <c r="P10" i="2"/>
  <c r="P58" i="2" s="1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2" i="2"/>
  <c r="R56" i="2"/>
  <c r="B53" i="2"/>
  <c r="C53" i="2"/>
  <c r="D53" i="2"/>
  <c r="D55" i="2" s="1"/>
  <c r="E53" i="2"/>
  <c r="F53" i="2"/>
  <c r="G53" i="2"/>
  <c r="H53" i="2"/>
  <c r="I53" i="2"/>
  <c r="I55" i="2" s="1"/>
  <c r="J53" i="2"/>
  <c r="J55" i="2" s="1"/>
  <c r="K53" i="2"/>
  <c r="L53" i="2"/>
  <c r="L55" i="2" s="1"/>
  <c r="M53" i="2"/>
  <c r="N53" i="2"/>
  <c r="B54" i="2"/>
  <c r="C54" i="2"/>
  <c r="C55" i="2" s="1"/>
  <c r="D54" i="2"/>
  <c r="D58" i="2" s="1"/>
  <c r="E54" i="2"/>
  <c r="E55" i="2" s="1"/>
  <c r="F54" i="2"/>
  <c r="G54" i="2"/>
  <c r="H54" i="2"/>
  <c r="I54" i="2"/>
  <c r="J54" i="2"/>
  <c r="K54" i="2"/>
  <c r="K55" i="2" s="1"/>
  <c r="L54" i="2"/>
  <c r="L58" i="2" s="1"/>
  <c r="M54" i="2"/>
  <c r="M55" i="2" s="1"/>
  <c r="N54" i="2"/>
  <c r="F55" i="2"/>
  <c r="G55" i="2"/>
  <c r="H55" i="2"/>
  <c r="N55" i="2"/>
  <c r="R55" i="2"/>
  <c r="F56" i="2"/>
  <c r="G56" i="2"/>
  <c r="H56" i="2"/>
  <c r="N56" i="2"/>
  <c r="F57" i="2"/>
  <c r="G57" i="2"/>
  <c r="H57" i="2"/>
  <c r="N57" i="2"/>
  <c r="F58" i="2"/>
  <c r="G58" i="2"/>
  <c r="H58" i="2"/>
  <c r="N58" i="2"/>
  <c r="E59" i="2"/>
  <c r="F59" i="2"/>
  <c r="G59" i="2"/>
  <c r="H59" i="2"/>
  <c r="M59" i="2"/>
  <c r="N59" i="2"/>
  <c r="R59" i="2"/>
  <c r="B59" i="2"/>
  <c r="B58" i="2"/>
  <c r="B57" i="2"/>
  <c r="B56" i="2"/>
  <c r="B55" i="2"/>
  <c r="AD55" i="51"/>
  <c r="AD54" i="51"/>
  <c r="AD53" i="51"/>
  <c r="AD55" i="49"/>
  <c r="AD54" i="49"/>
  <c r="AD53" i="49"/>
  <c r="AD55" i="48"/>
  <c r="AD54" i="48"/>
  <c r="AD53" i="48"/>
  <c r="AD55" i="46"/>
  <c r="AD54" i="46"/>
  <c r="AD53" i="46"/>
  <c r="AD54" i="45"/>
  <c r="AD53" i="44"/>
  <c r="AD55" i="43"/>
  <c r="AD54" i="43"/>
  <c r="AD53" i="43"/>
  <c r="AD55" i="35"/>
  <c r="AD54" i="35"/>
  <c r="AD53" i="35"/>
  <c r="N55" i="51"/>
  <c r="N54" i="51"/>
  <c r="Q4" i="51"/>
  <c r="N4" i="51"/>
  <c r="A4" i="51"/>
  <c r="A5" i="51" s="1"/>
  <c r="N55" i="50"/>
  <c r="N54" i="50"/>
  <c r="Q5" i="50"/>
  <c r="Q4" i="50"/>
  <c r="N4" i="50"/>
  <c r="A4" i="50"/>
  <c r="A5" i="50" s="1"/>
  <c r="N55" i="49"/>
  <c r="N54" i="49"/>
  <c r="Q4" i="49"/>
  <c r="N4" i="49"/>
  <c r="A4" i="49"/>
  <c r="A5" i="49" s="1"/>
  <c r="N55" i="48"/>
  <c r="N54" i="48"/>
  <c r="Q5" i="48"/>
  <c r="Q4" i="48"/>
  <c r="N4" i="48"/>
  <c r="A4" i="48"/>
  <c r="A5" i="48" s="1"/>
  <c r="N55" i="47"/>
  <c r="N54" i="47"/>
  <c r="Q5" i="47"/>
  <c r="Q4" i="47"/>
  <c r="N4" i="47"/>
  <c r="A4" i="47"/>
  <c r="A5" i="47" s="1"/>
  <c r="N55" i="46"/>
  <c r="N54" i="46"/>
  <c r="Q6" i="46"/>
  <c r="Q5" i="46"/>
  <c r="Q4" i="46"/>
  <c r="N4" i="46"/>
  <c r="A4" i="46"/>
  <c r="A5" i="46" s="1"/>
  <c r="N55" i="45"/>
  <c r="N54" i="45"/>
  <c r="Q5" i="45"/>
  <c r="Q4" i="45"/>
  <c r="N4" i="45"/>
  <c r="A4" i="45"/>
  <c r="A5" i="45" s="1"/>
  <c r="N55" i="44"/>
  <c r="N54" i="44"/>
  <c r="Q6" i="44"/>
  <c r="Q5" i="44"/>
  <c r="Q4" i="44"/>
  <c r="N4" i="44"/>
  <c r="A4" i="44"/>
  <c r="A5" i="44" s="1"/>
  <c r="N4" i="43"/>
  <c r="N54" i="43"/>
  <c r="N55" i="43"/>
  <c r="Q6" i="43"/>
  <c r="Q7" i="43" s="1"/>
  <c r="Q8" i="43" s="1"/>
  <c r="Q5" i="43"/>
  <c r="Q4" i="43"/>
  <c r="A4" i="43"/>
  <c r="A5" i="43" s="1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D4" i="28"/>
  <c r="AD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3" i="28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3" i="29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7" i="35"/>
  <c r="AE2" i="24"/>
  <c r="AC60" i="35"/>
  <c r="U60" i="35"/>
  <c r="X59" i="35"/>
  <c r="AA58" i="35"/>
  <c r="S58" i="35"/>
  <c r="V57" i="35"/>
  <c r="Y56" i="35"/>
  <c r="Q5" i="35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4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C60" i="29"/>
  <c r="AB60" i="29"/>
  <c r="AA60" i="29"/>
  <c r="Z60" i="29"/>
  <c r="Y60" i="29"/>
  <c r="X60" i="29"/>
  <c r="W60" i="29"/>
  <c r="V60" i="29"/>
  <c r="U60" i="29"/>
  <c r="T60" i="29"/>
  <c r="S60" i="29"/>
  <c r="R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D55" i="29"/>
  <c r="AD54" i="29"/>
  <c r="AD53" i="29"/>
  <c r="AD52" i="29"/>
  <c r="AD51" i="29"/>
  <c r="AD50" i="29"/>
  <c r="AD49" i="29"/>
  <c r="AD48" i="29"/>
  <c r="AD47" i="29"/>
  <c r="AD46" i="29"/>
  <c r="AD45" i="29"/>
  <c r="AD44" i="29"/>
  <c r="AD43" i="29"/>
  <c r="AD42" i="29"/>
  <c r="AD41" i="29"/>
  <c r="AD40" i="29"/>
  <c r="AD39" i="29"/>
  <c r="AD38" i="29"/>
  <c r="AD37" i="29"/>
  <c r="Q5" i="29"/>
  <c r="Q6" i="29" s="1"/>
  <c r="Q7" i="29" s="1"/>
  <c r="Q8" i="29" s="1"/>
  <c r="Q9" i="29" s="1"/>
  <c r="Q10" i="29" s="1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4" i="29"/>
  <c r="A4" i="29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C60" i="28"/>
  <c r="AB60" i="28"/>
  <c r="AA60" i="28"/>
  <c r="Z60" i="28"/>
  <c r="Y60" i="28"/>
  <c r="X60" i="28"/>
  <c r="W60" i="28"/>
  <c r="V60" i="28"/>
  <c r="U60" i="28"/>
  <c r="T60" i="28"/>
  <c r="S60" i="28"/>
  <c r="R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C59" i="28"/>
  <c r="AB59" i="28"/>
  <c r="AA59" i="28"/>
  <c r="Z59" i="28"/>
  <c r="Y59" i="28"/>
  <c r="X59" i="28"/>
  <c r="W59" i="28"/>
  <c r="V59" i="28"/>
  <c r="U59" i="28"/>
  <c r="T59" i="28"/>
  <c r="S59" i="28"/>
  <c r="R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C58" i="28"/>
  <c r="AB58" i="28"/>
  <c r="AA58" i="28"/>
  <c r="Z58" i="28"/>
  <c r="Y58" i="28"/>
  <c r="X58" i="28"/>
  <c r="W58" i="28"/>
  <c r="V58" i="28"/>
  <c r="U58" i="28"/>
  <c r="T58" i="28"/>
  <c r="S58" i="28"/>
  <c r="R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C56" i="28"/>
  <c r="AB56" i="28"/>
  <c r="AA56" i="28"/>
  <c r="Z56" i="28"/>
  <c r="Y56" i="28"/>
  <c r="X56" i="28"/>
  <c r="W56" i="28"/>
  <c r="V56" i="28"/>
  <c r="U56" i="28"/>
  <c r="T56" i="28"/>
  <c r="S56" i="28"/>
  <c r="R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Q5" i="28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4" i="28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D55" i="12"/>
  <c r="AC60" i="21"/>
  <c r="AB60" i="21"/>
  <c r="AA60" i="21"/>
  <c r="Z60" i="21"/>
  <c r="Y60" i="21"/>
  <c r="X60" i="21"/>
  <c r="W60" i="21"/>
  <c r="V60" i="21"/>
  <c r="U60" i="21"/>
  <c r="T60" i="21"/>
  <c r="S60" i="21"/>
  <c r="R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M56" i="21"/>
  <c r="L56" i="21"/>
  <c r="K56" i="21"/>
  <c r="J56" i="21"/>
  <c r="I56" i="21"/>
  <c r="H56" i="21"/>
  <c r="G56" i="21"/>
  <c r="F56" i="21"/>
  <c r="E56" i="21"/>
  <c r="D56" i="21"/>
  <c r="C56" i="21"/>
  <c r="B56" i="21"/>
  <c r="AD55" i="21"/>
  <c r="N55" i="21"/>
  <c r="AD54" i="21"/>
  <c r="N54" i="21"/>
  <c r="AC60" i="20"/>
  <c r="AB60" i="20"/>
  <c r="AA60" i="20"/>
  <c r="Z60" i="20"/>
  <c r="Y60" i="20"/>
  <c r="X60" i="20"/>
  <c r="W60" i="20"/>
  <c r="V60" i="20"/>
  <c r="U60" i="20"/>
  <c r="T60" i="20"/>
  <c r="S60" i="20"/>
  <c r="R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AD55" i="20"/>
  <c r="N55" i="20"/>
  <c r="AD54" i="20"/>
  <c r="N54" i="20"/>
  <c r="AC60" i="19"/>
  <c r="AB60" i="19"/>
  <c r="AA60" i="19"/>
  <c r="Z60" i="19"/>
  <c r="Y60" i="19"/>
  <c r="X60" i="19"/>
  <c r="W60" i="19"/>
  <c r="V60" i="19"/>
  <c r="U60" i="19"/>
  <c r="T60" i="19"/>
  <c r="S60" i="19"/>
  <c r="R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AD55" i="19"/>
  <c r="N55" i="19"/>
  <c r="AD54" i="19"/>
  <c r="N54" i="19"/>
  <c r="AC60" i="17"/>
  <c r="AB60" i="17"/>
  <c r="AA60" i="17"/>
  <c r="Z60" i="17"/>
  <c r="Y60" i="17"/>
  <c r="X60" i="17"/>
  <c r="W60" i="17"/>
  <c r="V60" i="17"/>
  <c r="U60" i="17"/>
  <c r="T60" i="17"/>
  <c r="S60" i="17"/>
  <c r="R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AD55" i="17"/>
  <c r="N55" i="17"/>
  <c r="AD54" i="17"/>
  <c r="N54" i="17"/>
  <c r="AC60" i="16"/>
  <c r="AB60" i="16"/>
  <c r="AA60" i="16"/>
  <c r="Z60" i="16"/>
  <c r="Y60" i="16"/>
  <c r="X60" i="16"/>
  <c r="W60" i="16"/>
  <c r="V60" i="16"/>
  <c r="U60" i="16"/>
  <c r="T60" i="16"/>
  <c r="S60" i="16"/>
  <c r="R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AD55" i="16"/>
  <c r="N55" i="16"/>
  <c r="AD54" i="16"/>
  <c r="N54" i="16"/>
  <c r="AC60" i="15"/>
  <c r="AB60" i="15"/>
  <c r="AA60" i="15"/>
  <c r="Z60" i="15"/>
  <c r="Y60" i="15"/>
  <c r="X60" i="15"/>
  <c r="W60" i="15"/>
  <c r="V60" i="15"/>
  <c r="U60" i="15"/>
  <c r="T60" i="15"/>
  <c r="S60" i="15"/>
  <c r="R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N55" i="15"/>
  <c r="AD54" i="15"/>
  <c r="N54" i="15"/>
  <c r="AC60" i="14"/>
  <c r="AB60" i="14"/>
  <c r="AA60" i="14"/>
  <c r="Z60" i="14"/>
  <c r="Y60" i="14"/>
  <c r="X60" i="14"/>
  <c r="W60" i="14"/>
  <c r="V60" i="14"/>
  <c r="U60" i="14"/>
  <c r="T60" i="14"/>
  <c r="S60" i="14"/>
  <c r="R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D55" i="14"/>
  <c r="N55" i="14"/>
  <c r="AD54" i="14"/>
  <c r="AD60" i="14" s="1"/>
  <c r="N54" i="14"/>
  <c r="N57" i="14" s="1"/>
  <c r="AC60" i="13"/>
  <c r="AB60" i="13"/>
  <c r="AA60" i="13"/>
  <c r="Z60" i="13"/>
  <c r="Y60" i="13"/>
  <c r="X60" i="13"/>
  <c r="W60" i="13"/>
  <c r="V60" i="13"/>
  <c r="U60" i="13"/>
  <c r="T60" i="13"/>
  <c r="S60" i="13"/>
  <c r="R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AD55" i="13"/>
  <c r="N55" i="13"/>
  <c r="AD54" i="13"/>
  <c r="N54" i="13"/>
  <c r="AC60" i="12"/>
  <c r="AB60" i="12"/>
  <c r="AA60" i="12"/>
  <c r="Z60" i="12"/>
  <c r="Y60" i="12"/>
  <c r="X60" i="12"/>
  <c r="W60" i="12"/>
  <c r="V60" i="12"/>
  <c r="U60" i="12"/>
  <c r="T60" i="12"/>
  <c r="S60" i="12"/>
  <c r="R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N55" i="12"/>
  <c r="N59" i="12" s="1"/>
  <c r="AD54" i="12"/>
  <c r="N54" i="12"/>
  <c r="AC60" i="10"/>
  <c r="AB60" i="10"/>
  <c r="AA60" i="10"/>
  <c r="Z60" i="10"/>
  <c r="Y60" i="10"/>
  <c r="X60" i="10"/>
  <c r="W60" i="10"/>
  <c r="V60" i="10"/>
  <c r="U60" i="10"/>
  <c r="T60" i="10"/>
  <c r="S60" i="10"/>
  <c r="R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D55" i="10"/>
  <c r="N55" i="10"/>
  <c r="AD54" i="10"/>
  <c r="N54" i="10"/>
  <c r="C62" i="23" l="1"/>
  <c r="AB62" i="23" s="1"/>
  <c r="C62" i="24"/>
  <c r="BC55" i="24"/>
  <c r="BC59" i="24"/>
  <c r="BC58" i="24"/>
  <c r="BC57" i="24"/>
  <c r="BC56" i="24"/>
  <c r="Z57" i="2"/>
  <c r="Z55" i="2"/>
  <c r="Z59" i="2"/>
  <c r="Z58" i="2"/>
  <c r="Y55" i="2"/>
  <c r="Y58" i="2"/>
  <c r="X59" i="2"/>
  <c r="X57" i="2"/>
  <c r="W56" i="2"/>
  <c r="W59" i="2"/>
  <c r="W57" i="2"/>
  <c r="W58" i="2"/>
  <c r="T55" i="2"/>
  <c r="T58" i="2"/>
  <c r="S58" i="2"/>
  <c r="S59" i="2"/>
  <c r="R58" i="2"/>
  <c r="Q56" i="2"/>
  <c r="Q55" i="2"/>
  <c r="Q58" i="2"/>
  <c r="P59" i="2"/>
  <c r="O56" i="2"/>
  <c r="Y59" i="2"/>
  <c r="Y57" i="2"/>
  <c r="Y56" i="2"/>
  <c r="X56" i="2"/>
  <c r="X55" i="2"/>
  <c r="W55" i="2"/>
  <c r="T57" i="2"/>
  <c r="T56" i="2"/>
  <c r="S55" i="2"/>
  <c r="Q57" i="2"/>
  <c r="P57" i="2"/>
  <c r="P55" i="2"/>
  <c r="O59" i="2"/>
  <c r="O55" i="2"/>
  <c r="O57" i="2"/>
  <c r="O58" i="2"/>
  <c r="V59" i="2"/>
  <c r="V58" i="2"/>
  <c r="V57" i="2"/>
  <c r="V56" i="2"/>
  <c r="U58" i="2"/>
  <c r="U57" i="2"/>
  <c r="U56" i="2"/>
  <c r="M58" i="2"/>
  <c r="E58" i="2"/>
  <c r="M57" i="2"/>
  <c r="E57" i="2"/>
  <c r="M56" i="2"/>
  <c r="E56" i="2"/>
  <c r="L59" i="2"/>
  <c r="D59" i="2"/>
  <c r="L57" i="2"/>
  <c r="D57" i="2"/>
  <c r="L56" i="2"/>
  <c r="D56" i="2"/>
  <c r="K59" i="2"/>
  <c r="C59" i="2"/>
  <c r="K58" i="2"/>
  <c r="C58" i="2"/>
  <c r="K57" i="2"/>
  <c r="C57" i="2"/>
  <c r="K56" i="2"/>
  <c r="C56" i="2"/>
  <c r="J59" i="2"/>
  <c r="J58" i="2"/>
  <c r="J57" i="2"/>
  <c r="J56" i="2"/>
  <c r="I59" i="2"/>
  <c r="I58" i="2"/>
  <c r="I57" i="2"/>
  <c r="I56" i="2"/>
  <c r="N5" i="51"/>
  <c r="A6" i="51"/>
  <c r="Q5" i="51"/>
  <c r="N3" i="51"/>
  <c r="Q6" i="50"/>
  <c r="A6" i="50"/>
  <c r="N3" i="49"/>
  <c r="Q5" i="49"/>
  <c r="N5" i="49"/>
  <c r="A6" i="49"/>
  <c r="N5" i="48"/>
  <c r="A6" i="48"/>
  <c r="N3" i="48"/>
  <c r="Q6" i="48"/>
  <c r="Q6" i="47"/>
  <c r="N5" i="47"/>
  <c r="A6" i="47"/>
  <c r="N3" i="47"/>
  <c r="A6" i="46"/>
  <c r="Q7" i="46"/>
  <c r="N3" i="45"/>
  <c r="Q6" i="45"/>
  <c r="N5" i="45"/>
  <c r="A6" i="45"/>
  <c r="Q7" i="44"/>
  <c r="A6" i="44"/>
  <c r="N3" i="43"/>
  <c r="Q9" i="43"/>
  <c r="N5" i="43"/>
  <c r="A6" i="43"/>
  <c r="R56" i="35"/>
  <c r="R57" i="35"/>
  <c r="R58" i="35"/>
  <c r="R59" i="35"/>
  <c r="R60" i="35"/>
  <c r="Z56" i="35"/>
  <c r="W57" i="35"/>
  <c r="T58" i="35"/>
  <c r="AB58" i="35"/>
  <c r="Y59" i="35"/>
  <c r="V60" i="35"/>
  <c r="S56" i="35"/>
  <c r="AA56" i="35"/>
  <c r="X57" i="35"/>
  <c r="U58" i="35"/>
  <c r="AC58" i="35"/>
  <c r="Z59" i="35"/>
  <c r="W60" i="35"/>
  <c r="T56" i="35"/>
  <c r="AB56" i="35"/>
  <c r="Y57" i="35"/>
  <c r="V58" i="35"/>
  <c r="S59" i="35"/>
  <c r="AA59" i="35"/>
  <c r="X60" i="35"/>
  <c r="AC56" i="35"/>
  <c r="Z57" i="35"/>
  <c r="W58" i="35"/>
  <c r="T59" i="35"/>
  <c r="AB59" i="35"/>
  <c r="Y60" i="35"/>
  <c r="U56" i="35"/>
  <c r="V56" i="35"/>
  <c r="S57" i="35"/>
  <c r="AA57" i="35"/>
  <c r="X58" i="35"/>
  <c r="U59" i="35"/>
  <c r="AC59" i="35"/>
  <c r="Z60" i="35"/>
  <c r="W56" i="35"/>
  <c r="T57" i="35"/>
  <c r="AB57" i="35"/>
  <c r="Y58" i="35"/>
  <c r="V59" i="35"/>
  <c r="S60" i="35"/>
  <c r="AA60" i="35"/>
  <c r="X56" i="35"/>
  <c r="U57" i="35"/>
  <c r="AC57" i="35"/>
  <c r="Z58" i="35"/>
  <c r="W59" i="35"/>
  <c r="T60" i="35"/>
  <c r="AB60" i="35"/>
  <c r="AD57" i="35"/>
  <c r="N5" i="35"/>
  <c r="N6" i="35"/>
  <c r="N4" i="35"/>
  <c r="B60" i="35"/>
  <c r="E60" i="35"/>
  <c r="L59" i="35"/>
  <c r="C59" i="35"/>
  <c r="J58" i="35"/>
  <c r="G57" i="35"/>
  <c r="E56" i="35"/>
  <c r="E59" i="35"/>
  <c r="J57" i="35"/>
  <c r="G56" i="35"/>
  <c r="M59" i="35"/>
  <c r="D59" i="35"/>
  <c r="I57" i="35"/>
  <c r="M60" i="35"/>
  <c r="D60" i="35"/>
  <c r="K59" i="35"/>
  <c r="I58" i="35"/>
  <c r="F57" i="35"/>
  <c r="M56" i="35"/>
  <c r="D56" i="35"/>
  <c r="F56" i="35"/>
  <c r="K58" i="35"/>
  <c r="F60" i="35"/>
  <c r="G60" i="35"/>
  <c r="I56" i="35"/>
  <c r="K57" i="35"/>
  <c r="D58" i="35"/>
  <c r="M58" i="35"/>
  <c r="F59" i="35"/>
  <c r="I60" i="35"/>
  <c r="C58" i="35"/>
  <c r="J56" i="35"/>
  <c r="C57" i="35"/>
  <c r="L57" i="35"/>
  <c r="E58" i="35"/>
  <c r="G59" i="35"/>
  <c r="J60" i="35"/>
  <c r="K56" i="35"/>
  <c r="D57" i="35"/>
  <c r="M57" i="35"/>
  <c r="F58" i="35"/>
  <c r="I59" i="35"/>
  <c r="K60" i="35"/>
  <c r="H56" i="35"/>
  <c r="L58" i="35"/>
  <c r="C56" i="35"/>
  <c r="L56" i="35"/>
  <c r="E57" i="35"/>
  <c r="G58" i="35"/>
  <c r="J59" i="35"/>
  <c r="C60" i="35"/>
  <c r="L60" i="35"/>
  <c r="H59" i="35"/>
  <c r="H60" i="35"/>
  <c r="H58" i="35"/>
  <c r="H57" i="35"/>
  <c r="N3" i="35"/>
  <c r="B56" i="35"/>
  <c r="B57" i="35"/>
  <c r="B58" i="35"/>
  <c r="B59" i="35"/>
  <c r="AD60" i="29"/>
  <c r="N58" i="29"/>
  <c r="N59" i="29"/>
  <c r="AD56" i="35"/>
  <c r="N56" i="29"/>
  <c r="N60" i="29"/>
  <c r="AD58" i="29"/>
  <c r="N57" i="29"/>
  <c r="AD59" i="29"/>
  <c r="AD57" i="29"/>
  <c r="AD56" i="29"/>
  <c r="AD60" i="28"/>
  <c r="AD58" i="28"/>
  <c r="N58" i="28"/>
  <c r="N59" i="28"/>
  <c r="AD57" i="28"/>
  <c r="N56" i="28"/>
  <c r="N60" i="28"/>
  <c r="N57" i="28"/>
  <c r="AD59" i="28"/>
  <c r="AD56" i="28"/>
  <c r="AD60" i="12"/>
  <c r="N58" i="12"/>
  <c r="AD57" i="14"/>
  <c r="N56" i="14"/>
  <c r="N60" i="14"/>
  <c r="AD58" i="14"/>
  <c r="AD59" i="14"/>
  <c r="AD56" i="14"/>
  <c r="AD57" i="12"/>
  <c r="N56" i="12"/>
  <c r="N60" i="12"/>
  <c r="N57" i="12"/>
  <c r="AD58" i="12"/>
  <c r="AD59" i="12"/>
  <c r="AD56" i="12"/>
  <c r="AP2" i="2"/>
  <c r="AP38" i="2"/>
  <c r="N54" i="4"/>
  <c r="N55" i="4"/>
  <c r="N56" i="4" s="1"/>
  <c r="N53" i="4"/>
  <c r="AC60" i="7"/>
  <c r="AB60" i="7"/>
  <c r="AA60" i="7"/>
  <c r="Z60" i="7"/>
  <c r="Y60" i="7"/>
  <c r="X60" i="7"/>
  <c r="W60" i="7"/>
  <c r="V60" i="7"/>
  <c r="U60" i="7"/>
  <c r="T60" i="7"/>
  <c r="S60" i="7"/>
  <c r="R60" i="7"/>
  <c r="M60" i="7"/>
  <c r="L60" i="7"/>
  <c r="K60" i="7"/>
  <c r="J60" i="7"/>
  <c r="I60" i="7"/>
  <c r="H60" i="7"/>
  <c r="G60" i="7"/>
  <c r="F60" i="7"/>
  <c r="E60" i="7"/>
  <c r="D60" i="7"/>
  <c r="C60" i="7"/>
  <c r="B60" i="7"/>
  <c r="AC59" i="7"/>
  <c r="AB59" i="7"/>
  <c r="AA59" i="7"/>
  <c r="Z59" i="7"/>
  <c r="Y59" i="7"/>
  <c r="X59" i="7"/>
  <c r="W59" i="7"/>
  <c r="V59" i="7"/>
  <c r="U59" i="7"/>
  <c r="T59" i="7"/>
  <c r="S59" i="7"/>
  <c r="R59" i="7"/>
  <c r="M59" i="7"/>
  <c r="L59" i="7"/>
  <c r="K59" i="7"/>
  <c r="J59" i="7"/>
  <c r="I59" i="7"/>
  <c r="H59" i="7"/>
  <c r="G59" i="7"/>
  <c r="F59" i="7"/>
  <c r="E59" i="7"/>
  <c r="D59" i="7"/>
  <c r="C59" i="7"/>
  <c r="B59" i="7"/>
  <c r="AC58" i="7"/>
  <c r="AB58" i="7"/>
  <c r="AA58" i="7"/>
  <c r="Z58" i="7"/>
  <c r="Y58" i="7"/>
  <c r="X58" i="7"/>
  <c r="W58" i="7"/>
  <c r="V58" i="7"/>
  <c r="U58" i="7"/>
  <c r="T58" i="7"/>
  <c r="S58" i="7"/>
  <c r="R58" i="7"/>
  <c r="M58" i="7"/>
  <c r="L58" i="7"/>
  <c r="K58" i="7"/>
  <c r="J58" i="7"/>
  <c r="I58" i="7"/>
  <c r="H58" i="7"/>
  <c r="G58" i="7"/>
  <c r="F58" i="7"/>
  <c r="E58" i="7"/>
  <c r="D58" i="7"/>
  <c r="C58" i="7"/>
  <c r="B58" i="7"/>
  <c r="AC57" i="7"/>
  <c r="AB57" i="7"/>
  <c r="AA57" i="7"/>
  <c r="Z57" i="7"/>
  <c r="Y57" i="7"/>
  <c r="X57" i="7"/>
  <c r="W57" i="7"/>
  <c r="V57" i="7"/>
  <c r="U57" i="7"/>
  <c r="T57" i="7"/>
  <c r="S57" i="7"/>
  <c r="R57" i="7"/>
  <c r="M57" i="7"/>
  <c r="L57" i="7"/>
  <c r="K57" i="7"/>
  <c r="J57" i="7"/>
  <c r="I57" i="7"/>
  <c r="H57" i="7"/>
  <c r="G57" i="7"/>
  <c r="F57" i="7"/>
  <c r="E57" i="7"/>
  <c r="D57" i="7"/>
  <c r="C57" i="7"/>
  <c r="B57" i="7"/>
  <c r="AC56" i="7"/>
  <c r="AB56" i="7"/>
  <c r="AA56" i="7"/>
  <c r="Z56" i="7"/>
  <c r="Y56" i="7"/>
  <c r="X56" i="7"/>
  <c r="W56" i="7"/>
  <c r="V56" i="7"/>
  <c r="U56" i="7"/>
  <c r="T56" i="7"/>
  <c r="S56" i="7"/>
  <c r="R56" i="7"/>
  <c r="M56" i="7"/>
  <c r="L56" i="7"/>
  <c r="K56" i="7"/>
  <c r="J56" i="7"/>
  <c r="I56" i="7"/>
  <c r="H56" i="7"/>
  <c r="G56" i="7"/>
  <c r="F56" i="7"/>
  <c r="E56" i="7"/>
  <c r="D56" i="7"/>
  <c r="C56" i="7"/>
  <c r="B56" i="7"/>
  <c r="AD55" i="7"/>
  <c r="N55" i="7"/>
  <c r="AD54" i="7"/>
  <c r="N54" i="7"/>
  <c r="AC60" i="8"/>
  <c r="AB60" i="8"/>
  <c r="AA60" i="8"/>
  <c r="Z60" i="8"/>
  <c r="Y60" i="8"/>
  <c r="X60" i="8"/>
  <c r="W60" i="8"/>
  <c r="V60" i="8"/>
  <c r="U60" i="8"/>
  <c r="T60" i="8"/>
  <c r="S60" i="8"/>
  <c r="R60" i="8"/>
  <c r="M60" i="8"/>
  <c r="L60" i="8"/>
  <c r="K60" i="8"/>
  <c r="J60" i="8"/>
  <c r="I60" i="8"/>
  <c r="H60" i="8"/>
  <c r="G60" i="8"/>
  <c r="F60" i="8"/>
  <c r="E60" i="8"/>
  <c r="D60" i="8"/>
  <c r="C60" i="8"/>
  <c r="B60" i="8"/>
  <c r="AC59" i="8"/>
  <c r="AB59" i="8"/>
  <c r="AA59" i="8"/>
  <c r="Z59" i="8"/>
  <c r="Y59" i="8"/>
  <c r="X59" i="8"/>
  <c r="W59" i="8"/>
  <c r="V59" i="8"/>
  <c r="U59" i="8"/>
  <c r="T59" i="8"/>
  <c r="S59" i="8"/>
  <c r="R59" i="8"/>
  <c r="M59" i="8"/>
  <c r="L59" i="8"/>
  <c r="K59" i="8"/>
  <c r="J59" i="8"/>
  <c r="I59" i="8"/>
  <c r="H59" i="8"/>
  <c r="G59" i="8"/>
  <c r="F59" i="8"/>
  <c r="E59" i="8"/>
  <c r="D59" i="8"/>
  <c r="C59" i="8"/>
  <c r="B59" i="8"/>
  <c r="AC58" i="8"/>
  <c r="AB58" i="8"/>
  <c r="AA58" i="8"/>
  <c r="Z58" i="8"/>
  <c r="Y58" i="8"/>
  <c r="X58" i="8"/>
  <c r="W58" i="8"/>
  <c r="V58" i="8"/>
  <c r="U58" i="8"/>
  <c r="T58" i="8"/>
  <c r="S58" i="8"/>
  <c r="R58" i="8"/>
  <c r="M58" i="8"/>
  <c r="L58" i="8"/>
  <c r="K58" i="8"/>
  <c r="J58" i="8"/>
  <c r="I58" i="8"/>
  <c r="H58" i="8"/>
  <c r="G58" i="8"/>
  <c r="F58" i="8"/>
  <c r="E58" i="8"/>
  <c r="D58" i="8"/>
  <c r="C58" i="8"/>
  <c r="B58" i="8"/>
  <c r="AC57" i="8"/>
  <c r="AB57" i="8"/>
  <c r="AA57" i="8"/>
  <c r="Z57" i="8"/>
  <c r="Y57" i="8"/>
  <c r="X57" i="8"/>
  <c r="W57" i="8"/>
  <c r="V57" i="8"/>
  <c r="U57" i="8"/>
  <c r="T57" i="8"/>
  <c r="S57" i="8"/>
  <c r="R57" i="8"/>
  <c r="M57" i="8"/>
  <c r="L57" i="8"/>
  <c r="K57" i="8"/>
  <c r="J57" i="8"/>
  <c r="I57" i="8"/>
  <c r="H57" i="8"/>
  <c r="G57" i="8"/>
  <c r="F57" i="8"/>
  <c r="E57" i="8"/>
  <c r="D57" i="8"/>
  <c r="C57" i="8"/>
  <c r="B57" i="8"/>
  <c r="AC56" i="8"/>
  <c r="AB56" i="8"/>
  <c r="AA56" i="8"/>
  <c r="Z56" i="8"/>
  <c r="Y56" i="8"/>
  <c r="X56" i="8"/>
  <c r="W56" i="8"/>
  <c r="V56" i="8"/>
  <c r="U56" i="8"/>
  <c r="T56" i="8"/>
  <c r="S56" i="8"/>
  <c r="R56" i="8"/>
  <c r="M56" i="8"/>
  <c r="L56" i="8"/>
  <c r="K56" i="8"/>
  <c r="J56" i="8"/>
  <c r="I56" i="8"/>
  <c r="H56" i="8"/>
  <c r="G56" i="8"/>
  <c r="F56" i="8"/>
  <c r="E56" i="8"/>
  <c r="D56" i="8"/>
  <c r="C56" i="8"/>
  <c r="B56" i="8"/>
  <c r="AD55" i="8"/>
  <c r="N55" i="8"/>
  <c r="AD54" i="8"/>
  <c r="N54" i="8"/>
  <c r="AD55" i="4"/>
  <c r="AD54" i="4"/>
  <c r="AD57" i="4" s="1"/>
  <c r="AD53" i="4"/>
  <c r="AC60" i="4"/>
  <c r="AB60" i="4"/>
  <c r="AA60" i="4"/>
  <c r="Z60" i="4"/>
  <c r="Y60" i="4"/>
  <c r="X60" i="4"/>
  <c r="W60" i="4"/>
  <c r="V60" i="4"/>
  <c r="U60" i="4"/>
  <c r="T60" i="4"/>
  <c r="S60" i="4"/>
  <c r="R60" i="4"/>
  <c r="AC59" i="4"/>
  <c r="AB59" i="4"/>
  <c r="AA59" i="4"/>
  <c r="Z59" i="4"/>
  <c r="Y59" i="4"/>
  <c r="X59" i="4"/>
  <c r="W59" i="4"/>
  <c r="V59" i="4"/>
  <c r="U59" i="4"/>
  <c r="T59" i="4"/>
  <c r="S59" i="4"/>
  <c r="R59" i="4"/>
  <c r="AC58" i="4"/>
  <c r="AB58" i="4"/>
  <c r="AA58" i="4"/>
  <c r="Z58" i="4"/>
  <c r="Y58" i="4"/>
  <c r="X58" i="4"/>
  <c r="W58" i="4"/>
  <c r="V58" i="4"/>
  <c r="U58" i="4"/>
  <c r="T58" i="4"/>
  <c r="S58" i="4"/>
  <c r="R58" i="4"/>
  <c r="AC57" i="4"/>
  <c r="AB57" i="4"/>
  <c r="AA57" i="4"/>
  <c r="Z57" i="4"/>
  <c r="Y57" i="4"/>
  <c r="X57" i="4"/>
  <c r="W57" i="4"/>
  <c r="V57" i="4"/>
  <c r="U57" i="4"/>
  <c r="T57" i="4"/>
  <c r="S57" i="4"/>
  <c r="R57" i="4"/>
  <c r="AC56" i="4"/>
  <c r="AB56" i="4"/>
  <c r="AA56" i="4"/>
  <c r="Z56" i="4"/>
  <c r="Y56" i="4"/>
  <c r="X56" i="4"/>
  <c r="W56" i="4"/>
  <c r="V56" i="4"/>
  <c r="U56" i="4"/>
  <c r="T56" i="4"/>
  <c r="S56" i="4"/>
  <c r="R56" i="4"/>
  <c r="C60" i="4"/>
  <c r="D60" i="4"/>
  <c r="E60" i="4"/>
  <c r="F60" i="4"/>
  <c r="G60" i="4"/>
  <c r="H60" i="4"/>
  <c r="I60" i="4"/>
  <c r="J60" i="4"/>
  <c r="K60" i="4"/>
  <c r="L60" i="4"/>
  <c r="M60" i="4"/>
  <c r="B60" i="4"/>
  <c r="C59" i="4"/>
  <c r="D59" i="4"/>
  <c r="E59" i="4"/>
  <c r="F59" i="4"/>
  <c r="G59" i="4"/>
  <c r="H59" i="4"/>
  <c r="I59" i="4"/>
  <c r="J59" i="4"/>
  <c r="K59" i="4"/>
  <c r="L59" i="4"/>
  <c r="M59" i="4"/>
  <c r="B59" i="4"/>
  <c r="M58" i="4"/>
  <c r="C58" i="4"/>
  <c r="D58" i="4"/>
  <c r="E58" i="4"/>
  <c r="F58" i="4"/>
  <c r="G58" i="4"/>
  <c r="H58" i="4"/>
  <c r="I58" i="4"/>
  <c r="J58" i="4"/>
  <c r="K58" i="4"/>
  <c r="L58" i="4"/>
  <c r="B58" i="4"/>
  <c r="C57" i="4"/>
  <c r="D57" i="4"/>
  <c r="E57" i="4"/>
  <c r="F57" i="4"/>
  <c r="G57" i="4"/>
  <c r="H57" i="4"/>
  <c r="I57" i="4"/>
  <c r="J57" i="4"/>
  <c r="K57" i="4"/>
  <c r="L57" i="4"/>
  <c r="M57" i="4"/>
  <c r="B57" i="4"/>
  <c r="C56" i="4"/>
  <c r="B56" i="4"/>
  <c r="M56" i="4"/>
  <c r="D56" i="4"/>
  <c r="E56" i="4"/>
  <c r="F56" i="4"/>
  <c r="G56" i="4"/>
  <c r="H56" i="4"/>
  <c r="I56" i="4"/>
  <c r="J56" i="4"/>
  <c r="K56" i="4"/>
  <c r="L56" i="4"/>
  <c r="AD33" i="21"/>
  <c r="N53" i="21"/>
  <c r="N56" i="21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BB52" i="24"/>
  <c r="BA52" i="24"/>
  <c r="AZ52" i="24"/>
  <c r="AY52" i="24"/>
  <c r="AX52" i="24"/>
  <c r="AW52" i="24"/>
  <c r="AV52" i="24"/>
  <c r="AU52" i="24"/>
  <c r="AT52" i="24"/>
  <c r="AS52" i="24"/>
  <c r="AR52" i="24"/>
  <c r="AP52" i="24"/>
  <c r="AO52" i="24"/>
  <c r="AN52" i="24"/>
  <c r="AM52" i="24"/>
  <c r="AL52" i="24"/>
  <c r="AK52" i="24"/>
  <c r="AI52" i="24"/>
  <c r="AH52" i="24"/>
  <c r="AG52" i="24"/>
  <c r="AF52" i="24"/>
  <c r="AE52" i="24"/>
  <c r="BB51" i="24"/>
  <c r="BA51" i="24"/>
  <c r="AZ51" i="24"/>
  <c r="AY51" i="24"/>
  <c r="AX51" i="24"/>
  <c r="AW51" i="24"/>
  <c r="AV51" i="24"/>
  <c r="AU51" i="24"/>
  <c r="AT51" i="24"/>
  <c r="AS51" i="24"/>
  <c r="AR51" i="24"/>
  <c r="AF51" i="24"/>
  <c r="O51" i="24"/>
  <c r="AQ51" i="24" s="1"/>
  <c r="M51" i="24"/>
  <c r="AO51" i="24" s="1"/>
  <c r="AN51" i="24"/>
  <c r="AM51" i="24"/>
  <c r="J51" i="24"/>
  <c r="AL51" i="24" s="1"/>
  <c r="AK51" i="24"/>
  <c r="H51" i="24"/>
  <c r="AJ51" i="24" s="1"/>
  <c r="AI51" i="24"/>
  <c r="F51" i="24"/>
  <c r="AH51" i="24" s="1"/>
  <c r="AG51" i="24"/>
  <c r="BB50" i="24"/>
  <c r="BA50" i="24"/>
  <c r="AZ50" i="24"/>
  <c r="AY50" i="24"/>
  <c r="AX50" i="24"/>
  <c r="AW50" i="24"/>
  <c r="AV50" i="24"/>
  <c r="AU50" i="24"/>
  <c r="AT50" i="24"/>
  <c r="AS50" i="24"/>
  <c r="AR50" i="24"/>
  <c r="AO50" i="24"/>
  <c r="AL50" i="24"/>
  <c r="AG50" i="24"/>
  <c r="O50" i="24"/>
  <c r="AQ50" i="24" s="1"/>
  <c r="AP50" i="24"/>
  <c r="M50" i="24"/>
  <c r="AN50" i="24"/>
  <c r="AM50" i="24"/>
  <c r="J50" i="24"/>
  <c r="AK50" i="24"/>
  <c r="H50" i="24"/>
  <c r="AJ50" i="24" s="1"/>
  <c r="AI50" i="24"/>
  <c r="F50" i="24"/>
  <c r="AH50" i="24" s="1"/>
  <c r="D50" i="24"/>
  <c r="AF50" i="24" s="1"/>
  <c r="BB49" i="24"/>
  <c r="BA49" i="24"/>
  <c r="AZ49" i="24"/>
  <c r="AY49" i="24"/>
  <c r="AX49" i="24"/>
  <c r="AW49" i="24"/>
  <c r="AV49" i="24"/>
  <c r="AU49" i="24"/>
  <c r="AT49" i="24"/>
  <c r="AS49" i="24"/>
  <c r="AR49" i="24"/>
  <c r="AM49" i="24"/>
  <c r="O49" i="24"/>
  <c r="AQ49" i="24" s="1"/>
  <c r="M49" i="24"/>
  <c r="AO49" i="24" s="1"/>
  <c r="AN49" i="24"/>
  <c r="K49" i="24"/>
  <c r="J49" i="24"/>
  <c r="AL49" i="24" s="1"/>
  <c r="AK49" i="24"/>
  <c r="H49" i="24"/>
  <c r="AJ49" i="24" s="1"/>
  <c r="G49" i="24"/>
  <c r="AI49" i="24" s="1"/>
  <c r="F49" i="24"/>
  <c r="AH49" i="24" s="1"/>
  <c r="D49" i="24"/>
  <c r="AF49" i="24" s="1"/>
  <c r="BB48" i="24"/>
  <c r="BA48" i="24"/>
  <c r="AZ48" i="24"/>
  <c r="AY48" i="24"/>
  <c r="AX48" i="24"/>
  <c r="AW48" i="24"/>
  <c r="AV48" i="24"/>
  <c r="AU48" i="24"/>
  <c r="AT48" i="24"/>
  <c r="AS48" i="24"/>
  <c r="AR48" i="24"/>
  <c r="AQ48" i="24"/>
  <c r="AE48" i="24"/>
  <c r="O48" i="24"/>
  <c r="AP48" i="24"/>
  <c r="M48" i="24"/>
  <c r="AO48" i="24" s="1"/>
  <c r="AN48" i="24"/>
  <c r="K48" i="24"/>
  <c r="AM48" i="24" s="1"/>
  <c r="J48" i="24"/>
  <c r="AL48" i="24" s="1"/>
  <c r="AK48" i="24"/>
  <c r="H48" i="24"/>
  <c r="AJ48" i="24" s="1"/>
  <c r="G48" i="24"/>
  <c r="AI48" i="24" s="1"/>
  <c r="AH48" i="24"/>
  <c r="D48" i="24"/>
  <c r="AF48" i="24" s="1"/>
  <c r="BB47" i="24"/>
  <c r="BA47" i="24"/>
  <c r="AZ47" i="24"/>
  <c r="AY47" i="24"/>
  <c r="AX47" i="24"/>
  <c r="AW47" i="24"/>
  <c r="AV47" i="24"/>
  <c r="AU47" i="24"/>
  <c r="AT47" i="24"/>
  <c r="AS47" i="24"/>
  <c r="AR47" i="24"/>
  <c r="AF47" i="24"/>
  <c r="O47" i="24"/>
  <c r="AQ47" i="24" s="1"/>
  <c r="AP47" i="24"/>
  <c r="M47" i="24"/>
  <c r="AO47" i="24" s="1"/>
  <c r="AN47" i="24"/>
  <c r="K47" i="24"/>
  <c r="AM47" i="24" s="1"/>
  <c r="J47" i="24"/>
  <c r="AL47" i="24" s="1"/>
  <c r="AK47" i="24"/>
  <c r="H47" i="24"/>
  <c r="AJ47" i="24" s="1"/>
  <c r="G47" i="24"/>
  <c r="AI47" i="24" s="1"/>
  <c r="F47" i="24"/>
  <c r="AH47" i="24" s="1"/>
  <c r="D47" i="24"/>
  <c r="AE47" i="24"/>
  <c r="BB46" i="24"/>
  <c r="BA46" i="24"/>
  <c r="AZ46" i="24"/>
  <c r="AY46" i="24"/>
  <c r="AX46" i="24"/>
  <c r="AW46" i="24"/>
  <c r="AV46" i="24"/>
  <c r="AU46" i="24"/>
  <c r="AT46" i="24"/>
  <c r="AS46" i="24"/>
  <c r="AR46" i="24"/>
  <c r="AM46" i="24"/>
  <c r="O46" i="24"/>
  <c r="AQ46" i="24" s="1"/>
  <c r="AP46" i="24"/>
  <c r="M46" i="24"/>
  <c r="AO46" i="24" s="1"/>
  <c r="L46" i="24"/>
  <c r="AN46" i="24" s="1"/>
  <c r="J46" i="24"/>
  <c r="AL46" i="24" s="1"/>
  <c r="AK46" i="24"/>
  <c r="H46" i="24"/>
  <c r="AJ46" i="24" s="1"/>
  <c r="G46" i="24"/>
  <c r="AI46" i="24" s="1"/>
  <c r="F46" i="24"/>
  <c r="AH46" i="24" s="1"/>
  <c r="D46" i="24"/>
  <c r="AF46" i="24" s="1"/>
  <c r="BB45" i="24"/>
  <c r="BA45" i="24"/>
  <c r="AZ45" i="24"/>
  <c r="AY45" i="24"/>
  <c r="AX45" i="24"/>
  <c r="AW45" i="24"/>
  <c r="AV45" i="24"/>
  <c r="AU45" i="24"/>
  <c r="AT45" i="24"/>
  <c r="AS45" i="24"/>
  <c r="AR45" i="24"/>
  <c r="O45" i="24"/>
  <c r="AQ45" i="24" s="1"/>
  <c r="AP45" i="24"/>
  <c r="M45" i="24"/>
  <c r="AO45" i="24" s="1"/>
  <c r="AN45" i="24"/>
  <c r="K45" i="24"/>
  <c r="AM45" i="24" s="1"/>
  <c r="J45" i="24"/>
  <c r="AL45" i="24" s="1"/>
  <c r="AK45" i="24"/>
  <c r="H45" i="24"/>
  <c r="AJ45" i="24" s="1"/>
  <c r="G45" i="24"/>
  <c r="AI45" i="24" s="1"/>
  <c r="F45" i="24"/>
  <c r="AH45" i="24" s="1"/>
  <c r="D45" i="24"/>
  <c r="AF45" i="24" s="1"/>
  <c r="BB44" i="24"/>
  <c r="BA44" i="24"/>
  <c r="AZ44" i="24"/>
  <c r="AY44" i="24"/>
  <c r="AX44" i="24"/>
  <c r="AW44" i="24"/>
  <c r="AV44" i="24"/>
  <c r="AU44" i="24"/>
  <c r="AT44" i="24"/>
  <c r="AS44" i="24"/>
  <c r="AR44" i="24"/>
  <c r="O44" i="24"/>
  <c r="AQ44" i="24" s="1"/>
  <c r="M44" i="24"/>
  <c r="AO44" i="24" s="1"/>
  <c r="AN44" i="24"/>
  <c r="K44" i="24"/>
  <c r="AM44" i="24" s="1"/>
  <c r="J44" i="24"/>
  <c r="AL44" i="24" s="1"/>
  <c r="I44" i="24"/>
  <c r="AK44" i="24" s="1"/>
  <c r="H44" i="24"/>
  <c r="AJ44" i="24" s="1"/>
  <c r="G44" i="24"/>
  <c r="AI44" i="24" s="1"/>
  <c r="F44" i="24"/>
  <c r="AH44" i="24" s="1"/>
  <c r="D44" i="24"/>
  <c r="AF44" i="24" s="1"/>
  <c r="AE44" i="24"/>
  <c r="BB43" i="24"/>
  <c r="BA43" i="24"/>
  <c r="AZ43" i="24"/>
  <c r="AY43" i="24"/>
  <c r="AX43" i="24"/>
  <c r="AW43" i="24"/>
  <c r="AV43" i="24"/>
  <c r="AU43" i="24"/>
  <c r="AT43" i="24"/>
  <c r="AS43" i="24"/>
  <c r="AR43" i="24"/>
  <c r="O43" i="24"/>
  <c r="AQ43" i="24" s="1"/>
  <c r="M43" i="24"/>
  <c r="AO43" i="24" s="1"/>
  <c r="L43" i="24"/>
  <c r="AN43" i="24" s="1"/>
  <c r="K43" i="24"/>
  <c r="AM43" i="24" s="1"/>
  <c r="J43" i="24"/>
  <c r="AL43" i="24" s="1"/>
  <c r="I43" i="24"/>
  <c r="AK43" i="24" s="1"/>
  <c r="H43" i="24"/>
  <c r="AJ43" i="24" s="1"/>
  <c r="G43" i="24"/>
  <c r="AI43" i="24" s="1"/>
  <c r="F43" i="24"/>
  <c r="AH43" i="24" s="1"/>
  <c r="AG43" i="24"/>
  <c r="D43" i="24"/>
  <c r="AF43" i="24" s="1"/>
  <c r="BB42" i="24"/>
  <c r="BA42" i="24"/>
  <c r="AZ42" i="24"/>
  <c r="AY42" i="24"/>
  <c r="AX42" i="24"/>
  <c r="AW42" i="24"/>
  <c r="AV42" i="24"/>
  <c r="AU42" i="24"/>
  <c r="AT42" i="24"/>
  <c r="AS42" i="24"/>
  <c r="AR42" i="24"/>
  <c r="AO42" i="24"/>
  <c r="AN42" i="24"/>
  <c r="AM42" i="24"/>
  <c r="O42" i="24"/>
  <c r="AQ42" i="24" s="1"/>
  <c r="M42" i="24"/>
  <c r="L42" i="24"/>
  <c r="K42" i="24"/>
  <c r="J42" i="24"/>
  <c r="AL42" i="24" s="1"/>
  <c r="I42" i="24"/>
  <c r="AK42" i="24" s="1"/>
  <c r="H42" i="24"/>
  <c r="AJ42" i="24" s="1"/>
  <c r="G42" i="24"/>
  <c r="AI42" i="24" s="1"/>
  <c r="F42" i="24"/>
  <c r="AH42" i="24" s="1"/>
  <c r="D42" i="24"/>
  <c r="AF42" i="24" s="1"/>
  <c r="BB41" i="24"/>
  <c r="BA41" i="24"/>
  <c r="AZ41" i="24"/>
  <c r="AY41" i="24"/>
  <c r="AX41" i="24"/>
  <c r="AW41" i="24"/>
  <c r="AV41" i="24"/>
  <c r="AU41" i="24"/>
  <c r="AT41" i="24"/>
  <c r="AS41" i="24"/>
  <c r="AR41" i="24"/>
  <c r="AJ41" i="24"/>
  <c r="O41" i="24"/>
  <c r="AQ41" i="24" s="1"/>
  <c r="M41" i="24"/>
  <c r="AO41" i="24" s="1"/>
  <c r="L41" i="24"/>
  <c r="AN41" i="24" s="1"/>
  <c r="K41" i="24"/>
  <c r="AM41" i="24" s="1"/>
  <c r="J41" i="24"/>
  <c r="AL41" i="24" s="1"/>
  <c r="I41" i="24"/>
  <c r="AK41" i="24" s="1"/>
  <c r="H41" i="24"/>
  <c r="G41" i="24"/>
  <c r="AI41" i="24" s="1"/>
  <c r="F41" i="24"/>
  <c r="AH41" i="24" s="1"/>
  <c r="D41" i="24"/>
  <c r="AF41" i="24" s="1"/>
  <c r="BB40" i="24"/>
  <c r="BA40" i="24"/>
  <c r="AZ40" i="24"/>
  <c r="AY40" i="24"/>
  <c r="AX40" i="24"/>
  <c r="AW40" i="24"/>
  <c r="AV40" i="24"/>
  <c r="AU40" i="24"/>
  <c r="AT40" i="24"/>
  <c r="AS40" i="24"/>
  <c r="AR40" i="24"/>
  <c r="O40" i="24"/>
  <c r="AQ40" i="24" s="1"/>
  <c r="M40" i="24"/>
  <c r="AO40" i="24" s="1"/>
  <c r="L40" i="24"/>
  <c r="AN40" i="24" s="1"/>
  <c r="K40" i="24"/>
  <c r="AM40" i="24" s="1"/>
  <c r="J40" i="24"/>
  <c r="AL40" i="24" s="1"/>
  <c r="I40" i="24"/>
  <c r="AK40" i="24" s="1"/>
  <c r="H40" i="24"/>
  <c r="AJ40" i="24" s="1"/>
  <c r="G40" i="24"/>
  <c r="AI40" i="24" s="1"/>
  <c r="F40" i="24"/>
  <c r="AH40" i="24" s="1"/>
  <c r="D40" i="24"/>
  <c r="AF40" i="24" s="1"/>
  <c r="BB39" i="24"/>
  <c r="BA39" i="24"/>
  <c r="AZ39" i="24"/>
  <c r="AY39" i="24"/>
  <c r="AX39" i="24"/>
  <c r="AW39" i="24"/>
  <c r="AV39" i="24"/>
  <c r="AU39" i="24"/>
  <c r="AT39" i="24"/>
  <c r="AS39" i="24"/>
  <c r="AR39" i="24"/>
  <c r="AF39" i="24"/>
  <c r="O39" i="24"/>
  <c r="AQ39" i="24" s="1"/>
  <c r="M39" i="24"/>
  <c r="AO39" i="24" s="1"/>
  <c r="AN39" i="24"/>
  <c r="K39" i="24"/>
  <c r="AM39" i="24" s="1"/>
  <c r="J39" i="24"/>
  <c r="AL39" i="24" s="1"/>
  <c r="I39" i="24"/>
  <c r="AK39" i="24" s="1"/>
  <c r="H39" i="24"/>
  <c r="AJ39" i="24" s="1"/>
  <c r="G39" i="24"/>
  <c r="AI39" i="24" s="1"/>
  <c r="F39" i="24"/>
  <c r="AH39" i="24" s="1"/>
  <c r="D39" i="24"/>
  <c r="BB38" i="24"/>
  <c r="BA38" i="24"/>
  <c r="AZ38" i="24"/>
  <c r="AY38" i="24"/>
  <c r="AX38" i="24"/>
  <c r="AW38" i="24"/>
  <c r="AV38" i="24"/>
  <c r="AU38" i="24"/>
  <c r="AT38" i="24"/>
  <c r="AS38" i="24"/>
  <c r="AR38" i="24"/>
  <c r="AK38" i="24"/>
  <c r="AE38" i="24"/>
  <c r="O38" i="24"/>
  <c r="AQ38" i="24" s="1"/>
  <c r="M38" i="24"/>
  <c r="AO38" i="24" s="1"/>
  <c r="L38" i="24"/>
  <c r="AN38" i="24" s="1"/>
  <c r="K38" i="24"/>
  <c r="AM38" i="24" s="1"/>
  <c r="J38" i="24"/>
  <c r="AL38" i="24" s="1"/>
  <c r="I38" i="24"/>
  <c r="H38" i="24"/>
  <c r="AJ38" i="24" s="1"/>
  <c r="G38" i="24"/>
  <c r="AI38" i="24" s="1"/>
  <c r="F38" i="24"/>
  <c r="AH38" i="24" s="1"/>
  <c r="AG38" i="24"/>
  <c r="D38" i="24"/>
  <c r="AF38" i="24" s="1"/>
  <c r="BB37" i="24"/>
  <c r="BA37" i="24"/>
  <c r="AZ37" i="24"/>
  <c r="AY37" i="24"/>
  <c r="AX37" i="24"/>
  <c r="AW37" i="24"/>
  <c r="AV37" i="24"/>
  <c r="AU37" i="24"/>
  <c r="AT37" i="24"/>
  <c r="AS37" i="24"/>
  <c r="AR37" i="24"/>
  <c r="AM37" i="24"/>
  <c r="AE37" i="24"/>
  <c r="O37" i="24"/>
  <c r="AQ37" i="24" s="1"/>
  <c r="M37" i="24"/>
  <c r="AO37" i="24" s="1"/>
  <c r="L37" i="24"/>
  <c r="AN37" i="24" s="1"/>
  <c r="K37" i="24"/>
  <c r="J37" i="24"/>
  <c r="AL37" i="24" s="1"/>
  <c r="AK37" i="24"/>
  <c r="H37" i="24"/>
  <c r="AJ37" i="24" s="1"/>
  <c r="G37" i="24"/>
  <c r="AI37" i="24" s="1"/>
  <c r="F37" i="24"/>
  <c r="AH37" i="24" s="1"/>
  <c r="D37" i="24"/>
  <c r="AF37" i="24" s="1"/>
  <c r="BB36" i="24"/>
  <c r="BA36" i="24"/>
  <c r="AZ36" i="24"/>
  <c r="AY36" i="24"/>
  <c r="AX36" i="24"/>
  <c r="AW36" i="24"/>
  <c r="AV36" i="24"/>
  <c r="AU36" i="24"/>
  <c r="AT36" i="24"/>
  <c r="AS36" i="24"/>
  <c r="AR36" i="24"/>
  <c r="O36" i="24"/>
  <c r="AQ36" i="24" s="1"/>
  <c r="AP36" i="24"/>
  <c r="M36" i="24"/>
  <c r="AO36" i="24" s="1"/>
  <c r="L36" i="24"/>
  <c r="AN36" i="24" s="1"/>
  <c r="K36" i="24"/>
  <c r="AM36" i="24" s="1"/>
  <c r="J36" i="24"/>
  <c r="AL36" i="24" s="1"/>
  <c r="I36" i="24"/>
  <c r="AK36" i="24" s="1"/>
  <c r="H36" i="24"/>
  <c r="AJ36" i="24" s="1"/>
  <c r="G36" i="24"/>
  <c r="AI36" i="24" s="1"/>
  <c r="F36" i="24"/>
  <c r="AH36" i="24" s="1"/>
  <c r="D36" i="24"/>
  <c r="AF36" i="24" s="1"/>
  <c r="BB35" i="24"/>
  <c r="BA35" i="24"/>
  <c r="AZ35" i="24"/>
  <c r="AY35" i="24"/>
  <c r="AX35" i="24"/>
  <c r="AW35" i="24"/>
  <c r="AV35" i="24"/>
  <c r="AU35" i="24"/>
  <c r="AT35" i="24"/>
  <c r="AS35" i="24"/>
  <c r="AR35" i="24"/>
  <c r="AM35" i="24"/>
  <c r="O35" i="24"/>
  <c r="AQ35" i="24" s="1"/>
  <c r="M35" i="24"/>
  <c r="AO35" i="24" s="1"/>
  <c r="L35" i="24"/>
  <c r="AN35" i="24" s="1"/>
  <c r="K35" i="24"/>
  <c r="J35" i="24"/>
  <c r="AL35" i="24" s="1"/>
  <c r="I35" i="24"/>
  <c r="AK35" i="24" s="1"/>
  <c r="H35" i="24"/>
  <c r="AJ35" i="24" s="1"/>
  <c r="G35" i="24"/>
  <c r="AI35" i="24" s="1"/>
  <c r="AH35" i="24"/>
  <c r="D35" i="24"/>
  <c r="AF35" i="24" s="1"/>
  <c r="AE35" i="24"/>
  <c r="BB34" i="24"/>
  <c r="BA34" i="24"/>
  <c r="AZ34" i="24"/>
  <c r="AY34" i="24"/>
  <c r="AX34" i="24"/>
  <c r="AW34" i="24"/>
  <c r="AV34" i="24"/>
  <c r="AU34" i="24"/>
  <c r="AT34" i="24"/>
  <c r="AS34" i="24"/>
  <c r="AR34" i="24"/>
  <c r="AF34" i="24"/>
  <c r="AE34" i="24"/>
  <c r="O34" i="24"/>
  <c r="AQ34" i="24" s="1"/>
  <c r="M34" i="24"/>
  <c r="AO34" i="24" s="1"/>
  <c r="L34" i="24"/>
  <c r="AN34" i="24" s="1"/>
  <c r="K34" i="24"/>
  <c r="AM34" i="24" s="1"/>
  <c r="J34" i="24"/>
  <c r="AL34" i="24" s="1"/>
  <c r="I34" i="24"/>
  <c r="AK34" i="24" s="1"/>
  <c r="H34" i="24"/>
  <c r="AJ34" i="24" s="1"/>
  <c r="G34" i="24"/>
  <c r="AI34" i="24" s="1"/>
  <c r="F34" i="24"/>
  <c r="AH34" i="24" s="1"/>
  <c r="D34" i="24"/>
  <c r="BB33" i="24"/>
  <c r="BA33" i="24"/>
  <c r="AZ33" i="24"/>
  <c r="AY33" i="24"/>
  <c r="AX33" i="24"/>
  <c r="AW33" i="24"/>
  <c r="AV33" i="24"/>
  <c r="AU33" i="24"/>
  <c r="AT33" i="24"/>
  <c r="AS33" i="24"/>
  <c r="AR33" i="24"/>
  <c r="AM33" i="24"/>
  <c r="AQ33" i="24"/>
  <c r="M33" i="24"/>
  <c r="AO33" i="24" s="1"/>
  <c r="L33" i="24"/>
  <c r="AN33" i="24" s="1"/>
  <c r="K33" i="24"/>
  <c r="J33" i="24"/>
  <c r="AL33" i="24" s="1"/>
  <c r="I33" i="24"/>
  <c r="AK33" i="24" s="1"/>
  <c r="H33" i="24"/>
  <c r="AJ33" i="24" s="1"/>
  <c r="G33" i="24"/>
  <c r="AI33" i="24" s="1"/>
  <c r="F33" i="24"/>
  <c r="AH33" i="24" s="1"/>
  <c r="D33" i="24"/>
  <c r="AF33" i="24" s="1"/>
  <c r="BB32" i="24"/>
  <c r="BA32" i="24"/>
  <c r="AZ32" i="24"/>
  <c r="AY32" i="24"/>
  <c r="AX32" i="24"/>
  <c r="AW32" i="24"/>
  <c r="AV32" i="24"/>
  <c r="AU32" i="24"/>
  <c r="AT32" i="24"/>
  <c r="AS32" i="24"/>
  <c r="AR32" i="24"/>
  <c r="AO32" i="24"/>
  <c r="AH32" i="24"/>
  <c r="O32" i="24"/>
  <c r="AQ32" i="24" s="1"/>
  <c r="M32" i="24"/>
  <c r="L32" i="24"/>
  <c r="AN32" i="24" s="1"/>
  <c r="K32" i="24"/>
  <c r="AM32" i="24" s="1"/>
  <c r="J32" i="24"/>
  <c r="AL32" i="24" s="1"/>
  <c r="I32" i="24"/>
  <c r="AK32" i="24" s="1"/>
  <c r="H32" i="24"/>
  <c r="AJ32" i="24" s="1"/>
  <c r="G32" i="24"/>
  <c r="AI32" i="24" s="1"/>
  <c r="F32" i="24"/>
  <c r="D32" i="24"/>
  <c r="AF32" i="24" s="1"/>
  <c r="BB31" i="24"/>
  <c r="BA31" i="24"/>
  <c r="AZ31" i="24"/>
  <c r="AY31" i="24"/>
  <c r="AX31" i="24"/>
  <c r="AW31" i="24"/>
  <c r="AV31" i="24"/>
  <c r="AU31" i="24"/>
  <c r="AT31" i="24"/>
  <c r="AS31" i="24"/>
  <c r="AR31" i="24"/>
  <c r="O31" i="24"/>
  <c r="AQ31" i="24" s="1"/>
  <c r="M31" i="24"/>
  <c r="AO31" i="24" s="1"/>
  <c r="L31" i="24"/>
  <c r="AN31" i="24" s="1"/>
  <c r="K31" i="24"/>
  <c r="AM31" i="24" s="1"/>
  <c r="J31" i="24"/>
  <c r="AL31" i="24" s="1"/>
  <c r="I31" i="24"/>
  <c r="AK31" i="24" s="1"/>
  <c r="H31" i="24"/>
  <c r="AJ31" i="24" s="1"/>
  <c r="G31" i="24"/>
  <c r="AI31" i="24" s="1"/>
  <c r="F31" i="24"/>
  <c r="AH31" i="24" s="1"/>
  <c r="D31" i="24"/>
  <c r="AF31" i="24" s="1"/>
  <c r="BB30" i="24"/>
  <c r="BA30" i="24"/>
  <c r="AZ30" i="24"/>
  <c r="AY30" i="24"/>
  <c r="AX30" i="24"/>
  <c r="AW30" i="24"/>
  <c r="AV30" i="24"/>
  <c r="AU30" i="24"/>
  <c r="AT30" i="24"/>
  <c r="AS30" i="24"/>
  <c r="AR30" i="24"/>
  <c r="O30" i="24"/>
  <c r="AQ30" i="24" s="1"/>
  <c r="M30" i="24"/>
  <c r="AO30" i="24" s="1"/>
  <c r="L30" i="24"/>
  <c r="AN30" i="24" s="1"/>
  <c r="K30" i="24"/>
  <c r="AM30" i="24" s="1"/>
  <c r="J30" i="24"/>
  <c r="AL30" i="24" s="1"/>
  <c r="I30" i="24"/>
  <c r="AK30" i="24" s="1"/>
  <c r="H30" i="24"/>
  <c r="AJ30" i="24" s="1"/>
  <c r="G30" i="24"/>
  <c r="AI30" i="24" s="1"/>
  <c r="F30" i="24"/>
  <c r="AH30" i="24" s="1"/>
  <c r="D30" i="24"/>
  <c r="AF30" i="24" s="1"/>
  <c r="BB29" i="24"/>
  <c r="BA29" i="24"/>
  <c r="AZ29" i="24"/>
  <c r="AY29" i="24"/>
  <c r="AX29" i="24"/>
  <c r="AW29" i="24"/>
  <c r="AV29" i="24"/>
  <c r="AU29" i="24"/>
  <c r="AT29" i="24"/>
  <c r="AS29" i="24"/>
  <c r="AR29" i="24"/>
  <c r="AK29" i="24"/>
  <c r="O29" i="24"/>
  <c r="AQ29" i="24" s="1"/>
  <c r="M29" i="24"/>
  <c r="AO29" i="24" s="1"/>
  <c r="L29" i="24"/>
  <c r="AN29" i="24" s="1"/>
  <c r="K29" i="24"/>
  <c r="AM29" i="24" s="1"/>
  <c r="J29" i="24"/>
  <c r="AL29" i="24" s="1"/>
  <c r="I29" i="24"/>
  <c r="H29" i="24"/>
  <c r="AJ29" i="24" s="1"/>
  <c r="G29" i="24"/>
  <c r="AI29" i="24" s="1"/>
  <c r="F29" i="24"/>
  <c r="AH29" i="24" s="1"/>
  <c r="D29" i="24"/>
  <c r="AF29" i="24" s="1"/>
  <c r="BB28" i="24"/>
  <c r="BA28" i="24"/>
  <c r="AZ28" i="24"/>
  <c r="AY28" i="24"/>
  <c r="AX28" i="24"/>
  <c r="AW28" i="24"/>
  <c r="AV28" i="24"/>
  <c r="AU28" i="24"/>
  <c r="AT28" i="24"/>
  <c r="AS28" i="24"/>
  <c r="AR28" i="24"/>
  <c r="O28" i="24"/>
  <c r="AQ28" i="24" s="1"/>
  <c r="M28" i="24"/>
  <c r="AO28" i="24" s="1"/>
  <c r="L28" i="24"/>
  <c r="AN28" i="24" s="1"/>
  <c r="K28" i="24"/>
  <c r="AM28" i="24" s="1"/>
  <c r="J28" i="24"/>
  <c r="AL28" i="24" s="1"/>
  <c r="I28" i="24"/>
  <c r="AK28" i="24" s="1"/>
  <c r="H28" i="24"/>
  <c r="AJ28" i="24" s="1"/>
  <c r="G28" i="24"/>
  <c r="AI28" i="24" s="1"/>
  <c r="F28" i="24"/>
  <c r="AH28" i="24" s="1"/>
  <c r="D28" i="24"/>
  <c r="AF28" i="24" s="1"/>
  <c r="AE28" i="24"/>
  <c r="BB27" i="24"/>
  <c r="BA27" i="24"/>
  <c r="AZ27" i="24"/>
  <c r="AY27" i="24"/>
  <c r="AX27" i="24"/>
  <c r="AW27" i="24"/>
  <c r="AV27" i="24"/>
  <c r="AU27" i="24"/>
  <c r="AT27" i="24"/>
  <c r="AS27" i="24"/>
  <c r="AR27" i="24"/>
  <c r="AK27" i="24"/>
  <c r="O27" i="24"/>
  <c r="AQ27" i="24" s="1"/>
  <c r="M27" i="24"/>
  <c r="AO27" i="24" s="1"/>
  <c r="L27" i="24"/>
  <c r="AN27" i="24" s="1"/>
  <c r="K27" i="24"/>
  <c r="AM27" i="24" s="1"/>
  <c r="J27" i="24"/>
  <c r="AL27" i="24" s="1"/>
  <c r="I27" i="24"/>
  <c r="H27" i="24"/>
  <c r="AJ27" i="24" s="1"/>
  <c r="G27" i="24"/>
  <c r="AI27" i="24" s="1"/>
  <c r="F27" i="24"/>
  <c r="AH27" i="24" s="1"/>
  <c r="D27" i="24"/>
  <c r="AF27" i="24" s="1"/>
  <c r="AE27" i="24"/>
  <c r="BB26" i="24"/>
  <c r="BA26" i="24"/>
  <c r="AZ26" i="24"/>
  <c r="AY26" i="24"/>
  <c r="AX26" i="24"/>
  <c r="AW26" i="24"/>
  <c r="AV26" i="24"/>
  <c r="AU26" i="24"/>
  <c r="AT26" i="24"/>
  <c r="AS26" i="24"/>
  <c r="AR26" i="24"/>
  <c r="O26" i="24"/>
  <c r="AQ26" i="24" s="1"/>
  <c r="M26" i="24"/>
  <c r="AO26" i="24" s="1"/>
  <c r="L26" i="24"/>
  <c r="AN26" i="24" s="1"/>
  <c r="K26" i="24"/>
  <c r="AM26" i="24" s="1"/>
  <c r="J26" i="24"/>
  <c r="AL26" i="24" s="1"/>
  <c r="I26" i="24"/>
  <c r="AK26" i="24" s="1"/>
  <c r="H26" i="24"/>
  <c r="AJ26" i="24" s="1"/>
  <c r="G26" i="24"/>
  <c r="AI26" i="24" s="1"/>
  <c r="F26" i="24"/>
  <c r="AH26" i="24" s="1"/>
  <c r="D26" i="24"/>
  <c r="AF26" i="24" s="1"/>
  <c r="BB25" i="24"/>
  <c r="BA25" i="24"/>
  <c r="AZ25" i="24"/>
  <c r="AY25" i="24"/>
  <c r="AX25" i="24"/>
  <c r="AW25" i="24"/>
  <c r="AV25" i="24"/>
  <c r="AU25" i="24"/>
  <c r="AT25" i="24"/>
  <c r="AS25" i="24"/>
  <c r="AR25" i="24"/>
  <c r="O25" i="24"/>
  <c r="AQ25" i="24" s="1"/>
  <c r="M25" i="24"/>
  <c r="AO25" i="24" s="1"/>
  <c r="L25" i="24"/>
  <c r="AN25" i="24" s="1"/>
  <c r="K25" i="24"/>
  <c r="AM25" i="24" s="1"/>
  <c r="J25" i="24"/>
  <c r="AL25" i="24" s="1"/>
  <c r="I25" i="24"/>
  <c r="AK25" i="24" s="1"/>
  <c r="H25" i="24"/>
  <c r="AJ25" i="24" s="1"/>
  <c r="G25" i="24"/>
  <c r="AI25" i="24" s="1"/>
  <c r="F25" i="24"/>
  <c r="AH25" i="24" s="1"/>
  <c r="D25" i="24"/>
  <c r="AF25" i="24" s="1"/>
  <c r="BB24" i="24"/>
  <c r="BA24" i="24"/>
  <c r="AZ24" i="24"/>
  <c r="AY24" i="24"/>
  <c r="AX24" i="24"/>
  <c r="AW24" i="24"/>
  <c r="AV24" i="24"/>
  <c r="AU24" i="24"/>
  <c r="AT24" i="24"/>
  <c r="AS24" i="24"/>
  <c r="AR24" i="24"/>
  <c r="AO24" i="24"/>
  <c r="O24" i="24"/>
  <c r="AQ24" i="24" s="1"/>
  <c r="M24" i="24"/>
  <c r="L24" i="24"/>
  <c r="AN24" i="24" s="1"/>
  <c r="K24" i="24"/>
  <c r="AM24" i="24" s="1"/>
  <c r="J24" i="24"/>
  <c r="AL24" i="24" s="1"/>
  <c r="I24" i="24"/>
  <c r="AK24" i="24" s="1"/>
  <c r="H24" i="24"/>
  <c r="AJ24" i="24" s="1"/>
  <c r="G24" i="24"/>
  <c r="AI24" i="24" s="1"/>
  <c r="F24" i="24"/>
  <c r="AH24" i="24" s="1"/>
  <c r="D24" i="24"/>
  <c r="AF24" i="24" s="1"/>
  <c r="BB23" i="24"/>
  <c r="BA23" i="24"/>
  <c r="AZ23" i="24"/>
  <c r="AY23" i="24"/>
  <c r="AX23" i="24"/>
  <c r="AW23" i="24"/>
  <c r="AV23" i="24"/>
  <c r="AU23" i="24"/>
  <c r="AT23" i="24"/>
  <c r="AS23" i="24"/>
  <c r="AR23" i="24"/>
  <c r="AH23" i="24"/>
  <c r="O23" i="24"/>
  <c r="AQ23" i="24" s="1"/>
  <c r="M23" i="24"/>
  <c r="AO23" i="24" s="1"/>
  <c r="L23" i="24"/>
  <c r="AN23" i="24" s="1"/>
  <c r="K23" i="24"/>
  <c r="AM23" i="24" s="1"/>
  <c r="J23" i="24"/>
  <c r="AL23" i="24" s="1"/>
  <c r="I23" i="24"/>
  <c r="AK23" i="24" s="1"/>
  <c r="H23" i="24"/>
  <c r="AJ23" i="24" s="1"/>
  <c r="G23" i="24"/>
  <c r="AI23" i="24" s="1"/>
  <c r="F23" i="24"/>
  <c r="D23" i="24"/>
  <c r="AF23" i="24" s="1"/>
  <c r="BB22" i="24"/>
  <c r="BA22" i="24"/>
  <c r="AZ22" i="24"/>
  <c r="AY22" i="24"/>
  <c r="AX22" i="24"/>
  <c r="AW22" i="24"/>
  <c r="AV22" i="24"/>
  <c r="AU22" i="24"/>
  <c r="AT22" i="24"/>
  <c r="AS22" i="24"/>
  <c r="AR22" i="24"/>
  <c r="O22" i="24"/>
  <c r="AQ22" i="24" s="1"/>
  <c r="M22" i="24"/>
  <c r="AO22" i="24" s="1"/>
  <c r="L22" i="24"/>
  <c r="AN22" i="24" s="1"/>
  <c r="K22" i="24"/>
  <c r="AM22" i="24" s="1"/>
  <c r="J22" i="24"/>
  <c r="AL22" i="24" s="1"/>
  <c r="I22" i="24"/>
  <c r="AK22" i="24" s="1"/>
  <c r="H22" i="24"/>
  <c r="AJ22" i="24" s="1"/>
  <c r="G22" i="24"/>
  <c r="AI22" i="24" s="1"/>
  <c r="F22" i="24"/>
  <c r="AH22" i="24" s="1"/>
  <c r="AF22" i="24"/>
  <c r="BB21" i="24"/>
  <c r="BA21" i="24"/>
  <c r="AZ21" i="24"/>
  <c r="AY21" i="24"/>
  <c r="AX21" i="24"/>
  <c r="AW21" i="24"/>
  <c r="AV21" i="24"/>
  <c r="AU21" i="24"/>
  <c r="AT21" i="24"/>
  <c r="AS21" i="24"/>
  <c r="AR21" i="24"/>
  <c r="O21" i="24"/>
  <c r="AQ21" i="24" s="1"/>
  <c r="M21" i="24"/>
  <c r="AO21" i="24" s="1"/>
  <c r="AN21" i="24"/>
  <c r="K21" i="24"/>
  <c r="AM21" i="24" s="1"/>
  <c r="J21" i="24"/>
  <c r="AL21" i="24" s="1"/>
  <c r="I21" i="24"/>
  <c r="AK21" i="24" s="1"/>
  <c r="H21" i="24"/>
  <c r="AJ21" i="24" s="1"/>
  <c r="G21" i="24"/>
  <c r="AI21" i="24" s="1"/>
  <c r="F21" i="24"/>
  <c r="AH21" i="24" s="1"/>
  <c r="AF21" i="24"/>
  <c r="BB20" i="24"/>
  <c r="BA20" i="24"/>
  <c r="AZ20" i="24"/>
  <c r="AY20" i="24"/>
  <c r="AX20" i="24"/>
  <c r="AW20" i="24"/>
  <c r="AV20" i="24"/>
  <c r="AU20" i="24"/>
  <c r="AT20" i="24"/>
  <c r="AS20" i="24"/>
  <c r="AR20" i="24"/>
  <c r="AJ20" i="24"/>
  <c r="O20" i="24"/>
  <c r="AQ20" i="24" s="1"/>
  <c r="M20" i="24"/>
  <c r="AO20" i="24" s="1"/>
  <c r="L20" i="24"/>
  <c r="AN20" i="24" s="1"/>
  <c r="K20" i="24"/>
  <c r="AM20" i="24" s="1"/>
  <c r="J20" i="24"/>
  <c r="AL20" i="24" s="1"/>
  <c r="I20" i="24"/>
  <c r="AK20" i="24" s="1"/>
  <c r="H20" i="24"/>
  <c r="G20" i="24"/>
  <c r="AI20" i="24" s="1"/>
  <c r="F20" i="24"/>
  <c r="AH20" i="24" s="1"/>
  <c r="D20" i="24"/>
  <c r="AF20" i="24" s="1"/>
  <c r="BB19" i="24"/>
  <c r="BA19" i="24"/>
  <c r="AZ19" i="24"/>
  <c r="AY19" i="24"/>
  <c r="AX19" i="24"/>
  <c r="AW19" i="24"/>
  <c r="AV19" i="24"/>
  <c r="AU19" i="24"/>
  <c r="AT19" i="24"/>
  <c r="AS19" i="24"/>
  <c r="AR19" i="24"/>
  <c r="AE19" i="24"/>
  <c r="O19" i="24"/>
  <c r="AQ19" i="24" s="1"/>
  <c r="AP19" i="24"/>
  <c r="M19" i="24"/>
  <c r="AO19" i="24" s="1"/>
  <c r="L19" i="24"/>
  <c r="AN19" i="24" s="1"/>
  <c r="K19" i="24"/>
  <c r="AM19" i="24" s="1"/>
  <c r="J19" i="24"/>
  <c r="AL19" i="24" s="1"/>
  <c r="I19" i="24"/>
  <c r="AK19" i="24" s="1"/>
  <c r="H19" i="24"/>
  <c r="AJ19" i="24" s="1"/>
  <c r="G19" i="24"/>
  <c r="AI19" i="24" s="1"/>
  <c r="F19" i="24"/>
  <c r="AH19" i="24" s="1"/>
  <c r="D19" i="24"/>
  <c r="AF19" i="24" s="1"/>
  <c r="BB18" i="24"/>
  <c r="BA18" i="24"/>
  <c r="AZ18" i="24"/>
  <c r="AY18" i="24"/>
  <c r="AX18" i="24"/>
  <c r="AW18" i="24"/>
  <c r="AV18" i="24"/>
  <c r="AU18" i="24"/>
  <c r="AT18" i="24"/>
  <c r="AS18" i="24"/>
  <c r="AR18" i="24"/>
  <c r="O18" i="24"/>
  <c r="AQ18" i="24" s="1"/>
  <c r="M18" i="24"/>
  <c r="AO18" i="24" s="1"/>
  <c r="L18" i="24"/>
  <c r="AN18" i="24" s="1"/>
  <c r="K18" i="24"/>
  <c r="AM18" i="24" s="1"/>
  <c r="J18" i="24"/>
  <c r="AL18" i="24" s="1"/>
  <c r="I18" i="24"/>
  <c r="AK18" i="24" s="1"/>
  <c r="H18" i="24"/>
  <c r="AJ18" i="24" s="1"/>
  <c r="G18" i="24"/>
  <c r="AI18" i="24" s="1"/>
  <c r="F18" i="24"/>
  <c r="AH18" i="24" s="1"/>
  <c r="D18" i="24"/>
  <c r="AF18" i="24" s="1"/>
  <c r="BB17" i="24"/>
  <c r="BA17" i="24"/>
  <c r="AZ17" i="24"/>
  <c r="AY17" i="24"/>
  <c r="AX17" i="24"/>
  <c r="AW17" i="24"/>
  <c r="AV17" i="24"/>
  <c r="AU17" i="24"/>
  <c r="AT17" i="24"/>
  <c r="AS17" i="24"/>
  <c r="AR17" i="24"/>
  <c r="AE17" i="24"/>
  <c r="AQ17" i="24"/>
  <c r="AO17" i="24"/>
  <c r="AN17" i="24"/>
  <c r="K17" i="24"/>
  <c r="AM17" i="24" s="1"/>
  <c r="J17" i="24"/>
  <c r="AL17" i="24" s="1"/>
  <c r="I17" i="24"/>
  <c r="AK17" i="24" s="1"/>
  <c r="H17" i="24"/>
  <c r="AJ17" i="24" s="1"/>
  <c r="G17" i="24"/>
  <c r="AI17" i="24" s="1"/>
  <c r="F17" i="24"/>
  <c r="AH17" i="24" s="1"/>
  <c r="D17" i="24"/>
  <c r="AF17" i="24" s="1"/>
  <c r="BB16" i="24"/>
  <c r="BA16" i="24"/>
  <c r="AZ16" i="24"/>
  <c r="AY16" i="24"/>
  <c r="AX16" i="24"/>
  <c r="AW16" i="24"/>
  <c r="AV16" i="24"/>
  <c r="AU16" i="24"/>
  <c r="AT16" i="24"/>
  <c r="AS16" i="24"/>
  <c r="AR16" i="24"/>
  <c r="AQ16" i="24"/>
  <c r="AO16" i="24"/>
  <c r="L16" i="24"/>
  <c r="AN16" i="24" s="1"/>
  <c r="AM16" i="24"/>
  <c r="J16" i="24"/>
  <c r="AL16" i="24" s="1"/>
  <c r="I16" i="24"/>
  <c r="AK16" i="24" s="1"/>
  <c r="H16" i="24"/>
  <c r="AJ16" i="24" s="1"/>
  <c r="G16" i="24"/>
  <c r="AI16" i="24" s="1"/>
  <c r="F16" i="24"/>
  <c r="AH16" i="24" s="1"/>
  <c r="D16" i="24"/>
  <c r="AF16" i="24" s="1"/>
  <c r="BB15" i="24"/>
  <c r="BA15" i="24"/>
  <c r="AZ15" i="24"/>
  <c r="AY15" i="24"/>
  <c r="AX15" i="24"/>
  <c r="AW15" i="24"/>
  <c r="AV15" i="24"/>
  <c r="AU15" i="24"/>
  <c r="AT15" i="24"/>
  <c r="AS15" i="24"/>
  <c r="AR15" i="24"/>
  <c r="AO15" i="24"/>
  <c r="AQ15" i="24"/>
  <c r="AN15" i="24"/>
  <c r="AM15" i="24"/>
  <c r="J15" i="24"/>
  <c r="AL15" i="24" s="1"/>
  <c r="I15" i="24"/>
  <c r="AK15" i="24" s="1"/>
  <c r="H15" i="24"/>
  <c r="AJ15" i="24" s="1"/>
  <c r="G15" i="24"/>
  <c r="AI15" i="24" s="1"/>
  <c r="F15" i="24"/>
  <c r="AH15" i="24" s="1"/>
  <c r="D15" i="24"/>
  <c r="AF15" i="24" s="1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O14" i="24"/>
  <c r="AN14" i="24"/>
  <c r="AM14" i="24"/>
  <c r="J14" i="24"/>
  <c r="AL14" i="24" s="1"/>
  <c r="I14" i="24"/>
  <c r="AK14" i="24" s="1"/>
  <c r="H14" i="24"/>
  <c r="AJ14" i="24" s="1"/>
  <c r="G14" i="24"/>
  <c r="AI14" i="24" s="1"/>
  <c r="F14" i="24"/>
  <c r="AH14" i="24" s="1"/>
  <c r="D14" i="24"/>
  <c r="AF14" i="24" s="1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O13" i="24"/>
  <c r="AN13" i="24"/>
  <c r="AM13" i="24"/>
  <c r="J13" i="24"/>
  <c r="AL13" i="24" s="1"/>
  <c r="I13" i="24"/>
  <c r="AK13" i="24" s="1"/>
  <c r="H13" i="24"/>
  <c r="AJ13" i="24" s="1"/>
  <c r="G13" i="24"/>
  <c r="AI13" i="24" s="1"/>
  <c r="F13" i="24"/>
  <c r="AH13" i="24" s="1"/>
  <c r="D13" i="24"/>
  <c r="AF13" i="24" s="1"/>
  <c r="AE13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M12" i="24"/>
  <c r="AO12" i="24"/>
  <c r="L12" i="24"/>
  <c r="AN12" i="24" s="1"/>
  <c r="J12" i="24"/>
  <c r="AL12" i="24" s="1"/>
  <c r="I12" i="24"/>
  <c r="AK12" i="24" s="1"/>
  <c r="H12" i="24"/>
  <c r="AJ12" i="24" s="1"/>
  <c r="G12" i="24"/>
  <c r="AI12" i="24" s="1"/>
  <c r="F12" i="24"/>
  <c r="AH12" i="24" s="1"/>
  <c r="D12" i="24"/>
  <c r="AF12" i="24" s="1"/>
  <c r="BB11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L11" i="24"/>
  <c r="AN11" i="24" s="1"/>
  <c r="AM11" i="24"/>
  <c r="J11" i="24"/>
  <c r="AL11" i="24" s="1"/>
  <c r="I11" i="24"/>
  <c r="AK11" i="24" s="1"/>
  <c r="H11" i="24"/>
  <c r="AJ11" i="24" s="1"/>
  <c r="G11" i="24"/>
  <c r="AI11" i="24" s="1"/>
  <c r="F11" i="24"/>
  <c r="AH11" i="24" s="1"/>
  <c r="D11" i="24"/>
  <c r="AF11" i="24" s="1"/>
  <c r="BB10" i="24"/>
  <c r="BA10" i="24"/>
  <c r="AZ10" i="24"/>
  <c r="AY10" i="24"/>
  <c r="AX10" i="24"/>
  <c r="AW10" i="24"/>
  <c r="AV10" i="24"/>
  <c r="AU10" i="24"/>
  <c r="AT10" i="24"/>
  <c r="AS10" i="24"/>
  <c r="AR10" i="24"/>
  <c r="AQ10" i="24"/>
  <c r="AP10" i="24"/>
  <c r="AO10" i="24"/>
  <c r="AN10" i="24"/>
  <c r="AM10" i="24"/>
  <c r="J10" i="24"/>
  <c r="AL10" i="24" s="1"/>
  <c r="I10" i="24"/>
  <c r="AK10" i="24" s="1"/>
  <c r="AJ10" i="24"/>
  <c r="G10" i="24"/>
  <c r="AI10" i="24" s="1"/>
  <c r="F10" i="24"/>
  <c r="AH10" i="24" s="1"/>
  <c r="D10" i="24"/>
  <c r="AF10" i="24" s="1"/>
  <c r="BB9" i="24"/>
  <c r="BA9" i="24"/>
  <c r="AZ9" i="24"/>
  <c r="AY9" i="24"/>
  <c r="AX9" i="24"/>
  <c r="AW9" i="24"/>
  <c r="AV9" i="24"/>
  <c r="AU9" i="24"/>
  <c r="AT9" i="24"/>
  <c r="AS9" i="24"/>
  <c r="AR9" i="24"/>
  <c r="AK9" i="24"/>
  <c r="AE9" i="24"/>
  <c r="AQ9" i="24"/>
  <c r="AP9" i="24"/>
  <c r="AO9" i="24"/>
  <c r="AN9" i="24"/>
  <c r="AM9" i="24"/>
  <c r="J9" i="24"/>
  <c r="AL9" i="24" s="1"/>
  <c r="AJ9" i="24"/>
  <c r="AI9" i="24"/>
  <c r="F9" i="24"/>
  <c r="AH9" i="24" s="1"/>
  <c r="AG9" i="24"/>
  <c r="D9" i="24"/>
  <c r="AF9" i="24" s="1"/>
  <c r="BB8" i="24"/>
  <c r="BA8" i="24"/>
  <c r="AZ8" i="24"/>
  <c r="AY8" i="24"/>
  <c r="AX8" i="24"/>
  <c r="AW8" i="24"/>
  <c r="AV8" i="24"/>
  <c r="AU8" i="24"/>
  <c r="AT8" i="24"/>
  <c r="AS8" i="24"/>
  <c r="AR8" i="24"/>
  <c r="AE8" i="24"/>
  <c r="AQ8" i="24"/>
  <c r="AP8" i="24"/>
  <c r="AO8" i="24"/>
  <c r="L8" i="24"/>
  <c r="AN8" i="24" s="1"/>
  <c r="AM8" i="24"/>
  <c r="AL8" i="24"/>
  <c r="I8" i="24"/>
  <c r="AK8" i="24" s="1"/>
  <c r="H8" i="24"/>
  <c r="AJ8" i="24" s="1"/>
  <c r="G8" i="24"/>
  <c r="AI8" i="24" s="1"/>
  <c r="F8" i="24"/>
  <c r="AH8" i="24" s="1"/>
  <c r="D8" i="24"/>
  <c r="AF8" i="24" s="1"/>
  <c r="BB7" i="24"/>
  <c r="BA7" i="24"/>
  <c r="AZ7" i="24"/>
  <c r="AY7" i="24"/>
  <c r="AX7" i="24"/>
  <c r="AW7" i="24"/>
  <c r="AV7" i="24"/>
  <c r="AU7" i="24"/>
  <c r="AT7" i="24"/>
  <c r="AS7" i="24"/>
  <c r="AR7" i="24"/>
  <c r="AQ7" i="24"/>
  <c r="AP7" i="24"/>
  <c r="AO7" i="24"/>
  <c r="L7" i="24"/>
  <c r="AN7" i="24" s="1"/>
  <c r="AM7" i="24"/>
  <c r="J7" i="24"/>
  <c r="AL7" i="24" s="1"/>
  <c r="I7" i="24"/>
  <c r="AK7" i="24" s="1"/>
  <c r="H7" i="24"/>
  <c r="AJ7" i="24" s="1"/>
  <c r="AI7" i="24"/>
  <c r="F7" i="24"/>
  <c r="AH7" i="24" s="1"/>
  <c r="AF7" i="24"/>
  <c r="BB6" i="24"/>
  <c r="BA6" i="24"/>
  <c r="AZ6" i="24"/>
  <c r="AY6" i="24"/>
  <c r="AX6" i="24"/>
  <c r="AW6" i="24"/>
  <c r="AV6" i="24"/>
  <c r="AU6" i="24"/>
  <c r="AT6" i="24"/>
  <c r="AS6" i="24"/>
  <c r="AR6" i="24"/>
  <c r="AE6" i="24"/>
  <c r="AQ6" i="24"/>
  <c r="M6" i="24"/>
  <c r="AO6" i="24" s="1"/>
  <c r="L6" i="24"/>
  <c r="AN6" i="24" s="1"/>
  <c r="AM6" i="24"/>
  <c r="J6" i="24"/>
  <c r="AL6" i="24" s="1"/>
  <c r="I6" i="24"/>
  <c r="AK6" i="24" s="1"/>
  <c r="AJ6" i="24"/>
  <c r="AI6" i="24"/>
  <c r="F6" i="24"/>
  <c r="AH6" i="24" s="1"/>
  <c r="D6" i="24"/>
  <c r="AF6" i="24" s="1"/>
  <c r="BB5" i="24"/>
  <c r="BA5" i="24"/>
  <c r="AZ5" i="24"/>
  <c r="AY5" i="24"/>
  <c r="AX5" i="24"/>
  <c r="AW5" i="24"/>
  <c r="AV5" i="24"/>
  <c r="AU5" i="24"/>
  <c r="AT5" i="24"/>
  <c r="AS5" i="24"/>
  <c r="AR5" i="24"/>
  <c r="AK5" i="24"/>
  <c r="AQ5" i="24"/>
  <c r="AO5" i="24"/>
  <c r="L5" i="24"/>
  <c r="AN5" i="24" s="1"/>
  <c r="AM5" i="24"/>
  <c r="J5" i="24"/>
  <c r="AL5" i="24" s="1"/>
  <c r="I5" i="24"/>
  <c r="H5" i="24"/>
  <c r="AJ5" i="24" s="1"/>
  <c r="G5" i="24"/>
  <c r="AI5" i="24" s="1"/>
  <c r="F5" i="24"/>
  <c r="AH5" i="24" s="1"/>
  <c r="D5" i="24"/>
  <c r="AF5" i="24" s="1"/>
  <c r="BB4" i="24"/>
  <c r="BA4" i="24"/>
  <c r="AZ4" i="24"/>
  <c r="AY4" i="24"/>
  <c r="AX4" i="24"/>
  <c r="AW4" i="24"/>
  <c r="AV4" i="24"/>
  <c r="AU4" i="24"/>
  <c r="AT4" i="24"/>
  <c r="AS4" i="24"/>
  <c r="AR4" i="24"/>
  <c r="AK4" i="24"/>
  <c r="AQ4" i="24"/>
  <c r="M4" i="24"/>
  <c r="AO4" i="24" s="1"/>
  <c r="L4" i="24"/>
  <c r="AN4" i="24" s="1"/>
  <c r="AM4" i="24"/>
  <c r="AL4" i="24"/>
  <c r="AJ4" i="24"/>
  <c r="G4" i="24"/>
  <c r="AI4" i="24" s="1"/>
  <c r="F4" i="24"/>
  <c r="AH4" i="24" s="1"/>
  <c r="D4" i="24"/>
  <c r="AF4" i="24" s="1"/>
  <c r="BB3" i="24"/>
  <c r="BA3" i="24"/>
  <c r="AZ3" i="24"/>
  <c r="AY3" i="24"/>
  <c r="AX3" i="24"/>
  <c r="AW3" i="24"/>
  <c r="AV3" i="24"/>
  <c r="AU3" i="24"/>
  <c r="AT3" i="24"/>
  <c r="AS3" i="24"/>
  <c r="AR3" i="24"/>
  <c r="AK3" i="24"/>
  <c r="AQ3" i="24"/>
  <c r="AP3" i="24"/>
  <c r="AO3" i="24"/>
  <c r="L3" i="24"/>
  <c r="AN3" i="24" s="1"/>
  <c r="AM3" i="24"/>
  <c r="AL3" i="24"/>
  <c r="AJ3" i="24"/>
  <c r="AI3" i="24"/>
  <c r="F3" i="24"/>
  <c r="AH3" i="24" s="1"/>
  <c r="D3" i="24"/>
  <c r="AF3" i="24" s="1"/>
  <c r="BB2" i="24"/>
  <c r="BA2" i="24"/>
  <c r="AZ2" i="24"/>
  <c r="AY2" i="24"/>
  <c r="AX2" i="24"/>
  <c r="AW2" i="24"/>
  <c r="AV2" i="24"/>
  <c r="AU2" i="24"/>
  <c r="AU58" i="24" s="1"/>
  <c r="AT2" i="24"/>
  <c r="AS2" i="24"/>
  <c r="AR2" i="24"/>
  <c r="AK2" i="24"/>
  <c r="AO2" i="24"/>
  <c r="L2" i="24"/>
  <c r="AL2" i="24"/>
  <c r="AJ2" i="24"/>
  <c r="AI2" i="24"/>
  <c r="F2" i="24"/>
  <c r="D2" i="24"/>
  <c r="AF2" i="24" s="1"/>
  <c r="AQ2" i="6"/>
  <c r="AR2" i="6"/>
  <c r="AS2" i="6"/>
  <c r="AT2" i="6"/>
  <c r="AU2" i="6"/>
  <c r="AV2" i="6"/>
  <c r="AW2" i="6"/>
  <c r="AX2" i="6"/>
  <c r="AY2" i="6"/>
  <c r="AZ2" i="6"/>
  <c r="BA2" i="6"/>
  <c r="AQ3" i="6"/>
  <c r="AR3" i="6"/>
  <c r="AS3" i="6"/>
  <c r="AT3" i="6"/>
  <c r="AU3" i="6"/>
  <c r="AV3" i="6"/>
  <c r="AW3" i="6"/>
  <c r="AX3" i="6"/>
  <c r="AY3" i="6"/>
  <c r="AZ3" i="6"/>
  <c r="BA3" i="6"/>
  <c r="AQ4" i="6"/>
  <c r="AR4" i="6"/>
  <c r="AS4" i="6"/>
  <c r="AT4" i="6"/>
  <c r="AU4" i="6"/>
  <c r="AV4" i="6"/>
  <c r="AW4" i="6"/>
  <c r="AX4" i="6"/>
  <c r="AY4" i="6"/>
  <c r="AZ4" i="6"/>
  <c r="BA4" i="6"/>
  <c r="AQ5" i="6"/>
  <c r="AR5" i="6"/>
  <c r="AS5" i="6"/>
  <c r="AT5" i="6"/>
  <c r="AU5" i="6"/>
  <c r="AV5" i="6"/>
  <c r="AW5" i="6"/>
  <c r="AX5" i="6"/>
  <c r="AY5" i="6"/>
  <c r="AZ5" i="6"/>
  <c r="BA5" i="6"/>
  <c r="AQ6" i="6"/>
  <c r="AR6" i="6"/>
  <c r="AS6" i="6"/>
  <c r="AT6" i="6"/>
  <c r="AU6" i="6"/>
  <c r="AV6" i="6"/>
  <c r="AW6" i="6"/>
  <c r="AX6" i="6"/>
  <c r="AY6" i="6"/>
  <c r="AZ6" i="6"/>
  <c r="BA6" i="6"/>
  <c r="AQ7" i="6"/>
  <c r="AR7" i="6"/>
  <c r="AS7" i="6"/>
  <c r="AT7" i="6"/>
  <c r="AU7" i="6"/>
  <c r="AV7" i="6"/>
  <c r="AW7" i="6"/>
  <c r="AX7" i="6"/>
  <c r="AY7" i="6"/>
  <c r="AZ7" i="6"/>
  <c r="BA7" i="6"/>
  <c r="AQ8" i="6"/>
  <c r="AR8" i="6"/>
  <c r="AS8" i="6"/>
  <c r="AT8" i="6"/>
  <c r="AU8" i="6"/>
  <c r="AV8" i="6"/>
  <c r="AW8" i="6"/>
  <c r="AX8" i="6"/>
  <c r="AY8" i="6"/>
  <c r="AZ8" i="6"/>
  <c r="BA8" i="6"/>
  <c r="AQ9" i="6"/>
  <c r="AR9" i="6"/>
  <c r="AS9" i="6"/>
  <c r="AT9" i="6"/>
  <c r="AU9" i="6"/>
  <c r="AV9" i="6"/>
  <c r="AW9" i="6"/>
  <c r="AX9" i="6"/>
  <c r="AY9" i="6"/>
  <c r="AZ9" i="6"/>
  <c r="BA9" i="6"/>
  <c r="AQ10" i="6"/>
  <c r="AR10" i="6"/>
  <c r="AS10" i="6"/>
  <c r="AT10" i="6"/>
  <c r="AU10" i="6"/>
  <c r="AV10" i="6"/>
  <c r="AW10" i="6"/>
  <c r="AX10" i="6"/>
  <c r="AY10" i="6"/>
  <c r="AZ10" i="6"/>
  <c r="BA10" i="6"/>
  <c r="AQ11" i="6"/>
  <c r="AR11" i="6"/>
  <c r="AS11" i="6"/>
  <c r="AT11" i="6"/>
  <c r="AU11" i="6"/>
  <c r="AV11" i="6"/>
  <c r="AW11" i="6"/>
  <c r="AX11" i="6"/>
  <c r="AY11" i="6"/>
  <c r="AZ11" i="6"/>
  <c r="BA11" i="6"/>
  <c r="AQ12" i="6"/>
  <c r="AR12" i="6"/>
  <c r="AS12" i="6"/>
  <c r="AT12" i="6"/>
  <c r="AU12" i="6"/>
  <c r="AV12" i="6"/>
  <c r="AW12" i="6"/>
  <c r="AX12" i="6"/>
  <c r="AY12" i="6"/>
  <c r="AZ12" i="6"/>
  <c r="BA12" i="6"/>
  <c r="AQ13" i="6"/>
  <c r="AR13" i="6"/>
  <c r="AS13" i="6"/>
  <c r="AT13" i="6"/>
  <c r="AU13" i="6"/>
  <c r="AV13" i="6"/>
  <c r="AW13" i="6"/>
  <c r="AX13" i="6"/>
  <c r="AY13" i="6"/>
  <c r="AZ13" i="6"/>
  <c r="BA13" i="6"/>
  <c r="AQ14" i="6"/>
  <c r="AR14" i="6"/>
  <c r="AS14" i="6"/>
  <c r="AT14" i="6"/>
  <c r="AU14" i="6"/>
  <c r="AV14" i="6"/>
  <c r="AW14" i="6"/>
  <c r="AX14" i="6"/>
  <c r="AY14" i="6"/>
  <c r="AZ14" i="6"/>
  <c r="BA14" i="6"/>
  <c r="AQ15" i="6"/>
  <c r="AR15" i="6"/>
  <c r="AS15" i="6"/>
  <c r="AT15" i="6"/>
  <c r="AU15" i="6"/>
  <c r="AV15" i="6"/>
  <c r="AW15" i="6"/>
  <c r="AX15" i="6"/>
  <c r="AY15" i="6"/>
  <c r="AZ15" i="6"/>
  <c r="BA15" i="6"/>
  <c r="AQ16" i="6"/>
  <c r="AR16" i="6"/>
  <c r="AS16" i="6"/>
  <c r="AT16" i="6"/>
  <c r="AU16" i="6"/>
  <c r="AV16" i="6"/>
  <c r="AW16" i="6"/>
  <c r="AX16" i="6"/>
  <c r="AY16" i="6"/>
  <c r="AZ16" i="6"/>
  <c r="BA16" i="6"/>
  <c r="AQ17" i="6"/>
  <c r="AR17" i="6"/>
  <c r="AS17" i="6"/>
  <c r="AT17" i="6"/>
  <c r="AU17" i="6"/>
  <c r="AV17" i="6"/>
  <c r="AW17" i="6"/>
  <c r="AX17" i="6"/>
  <c r="AY17" i="6"/>
  <c r="AZ17" i="6"/>
  <c r="BA17" i="6"/>
  <c r="AQ18" i="6"/>
  <c r="AR18" i="6"/>
  <c r="AS18" i="6"/>
  <c r="AT18" i="6"/>
  <c r="AU18" i="6"/>
  <c r="AV18" i="6"/>
  <c r="AW18" i="6"/>
  <c r="AX18" i="6"/>
  <c r="AY18" i="6"/>
  <c r="AZ18" i="6"/>
  <c r="BA18" i="6"/>
  <c r="AQ19" i="6"/>
  <c r="AR19" i="6"/>
  <c r="AS19" i="6"/>
  <c r="AT19" i="6"/>
  <c r="AU19" i="6"/>
  <c r="AV19" i="6"/>
  <c r="AW19" i="6"/>
  <c r="AX19" i="6"/>
  <c r="AY19" i="6"/>
  <c r="AZ19" i="6"/>
  <c r="BA19" i="6"/>
  <c r="AQ20" i="6"/>
  <c r="AR20" i="6"/>
  <c r="AS20" i="6"/>
  <c r="AT20" i="6"/>
  <c r="AU20" i="6"/>
  <c r="AV20" i="6"/>
  <c r="AW20" i="6"/>
  <c r="AX20" i="6"/>
  <c r="AY20" i="6"/>
  <c r="AZ20" i="6"/>
  <c r="BA20" i="6"/>
  <c r="AQ21" i="6"/>
  <c r="AR21" i="6"/>
  <c r="AS21" i="6"/>
  <c r="AT21" i="6"/>
  <c r="AU21" i="6"/>
  <c r="AV21" i="6"/>
  <c r="AW21" i="6"/>
  <c r="AX21" i="6"/>
  <c r="AY21" i="6"/>
  <c r="AZ21" i="6"/>
  <c r="BA21" i="6"/>
  <c r="AQ22" i="6"/>
  <c r="AR22" i="6"/>
  <c r="AS22" i="6"/>
  <c r="AT22" i="6"/>
  <c r="AU22" i="6"/>
  <c r="AV22" i="6"/>
  <c r="AW22" i="6"/>
  <c r="AX22" i="6"/>
  <c r="AY22" i="6"/>
  <c r="AZ22" i="6"/>
  <c r="BA22" i="6"/>
  <c r="AQ23" i="6"/>
  <c r="AR23" i="6"/>
  <c r="AS23" i="6"/>
  <c r="AT23" i="6"/>
  <c r="AU23" i="6"/>
  <c r="AV23" i="6"/>
  <c r="AW23" i="6"/>
  <c r="AX23" i="6"/>
  <c r="AY23" i="6"/>
  <c r="AZ23" i="6"/>
  <c r="BA23" i="6"/>
  <c r="AQ24" i="6"/>
  <c r="AR24" i="6"/>
  <c r="AS24" i="6"/>
  <c r="AT24" i="6"/>
  <c r="AU24" i="6"/>
  <c r="AV24" i="6"/>
  <c r="AW24" i="6"/>
  <c r="AX24" i="6"/>
  <c r="AY24" i="6"/>
  <c r="AZ24" i="6"/>
  <c r="BA24" i="6"/>
  <c r="AQ25" i="6"/>
  <c r="AR25" i="6"/>
  <c r="AS25" i="6"/>
  <c r="AT25" i="6"/>
  <c r="AU25" i="6"/>
  <c r="AV25" i="6"/>
  <c r="AW25" i="6"/>
  <c r="AX25" i="6"/>
  <c r="AY25" i="6"/>
  <c r="AZ25" i="6"/>
  <c r="BA25" i="6"/>
  <c r="AQ26" i="6"/>
  <c r="AR26" i="6"/>
  <c r="AS26" i="6"/>
  <c r="AT26" i="6"/>
  <c r="AU26" i="6"/>
  <c r="AV26" i="6"/>
  <c r="AW26" i="6"/>
  <c r="AX26" i="6"/>
  <c r="AY26" i="6"/>
  <c r="AZ26" i="6"/>
  <c r="BA26" i="6"/>
  <c r="AQ27" i="6"/>
  <c r="AR27" i="6"/>
  <c r="AS27" i="6"/>
  <c r="AT27" i="6"/>
  <c r="AU27" i="6"/>
  <c r="AV27" i="6"/>
  <c r="AW27" i="6"/>
  <c r="AX27" i="6"/>
  <c r="AY27" i="6"/>
  <c r="AZ27" i="6"/>
  <c r="BA27" i="6"/>
  <c r="AQ28" i="6"/>
  <c r="AR28" i="6"/>
  <c r="AS28" i="6"/>
  <c r="AT28" i="6"/>
  <c r="AU28" i="6"/>
  <c r="AV28" i="6"/>
  <c r="AW28" i="6"/>
  <c r="AX28" i="6"/>
  <c r="AY28" i="6"/>
  <c r="AZ28" i="6"/>
  <c r="BA28" i="6"/>
  <c r="AQ29" i="6"/>
  <c r="AR29" i="6"/>
  <c r="AS29" i="6"/>
  <c r="AT29" i="6"/>
  <c r="AU29" i="6"/>
  <c r="AV29" i="6"/>
  <c r="AW29" i="6"/>
  <c r="AX29" i="6"/>
  <c r="AY29" i="6"/>
  <c r="AZ29" i="6"/>
  <c r="BA29" i="6"/>
  <c r="AQ30" i="6"/>
  <c r="AR30" i="6"/>
  <c r="AS30" i="6"/>
  <c r="AT30" i="6"/>
  <c r="AU30" i="6"/>
  <c r="AV30" i="6"/>
  <c r="AW30" i="6"/>
  <c r="AX30" i="6"/>
  <c r="AY30" i="6"/>
  <c r="AZ30" i="6"/>
  <c r="BA30" i="6"/>
  <c r="AQ31" i="6"/>
  <c r="AR31" i="6"/>
  <c r="AS31" i="6"/>
  <c r="AT31" i="6"/>
  <c r="AU31" i="6"/>
  <c r="AV31" i="6"/>
  <c r="AW31" i="6"/>
  <c r="AX31" i="6"/>
  <c r="AY31" i="6"/>
  <c r="AZ31" i="6"/>
  <c r="BA31" i="6"/>
  <c r="AQ32" i="6"/>
  <c r="AR32" i="6"/>
  <c r="AS32" i="6"/>
  <c r="AT32" i="6"/>
  <c r="AU32" i="6"/>
  <c r="AV32" i="6"/>
  <c r="AW32" i="6"/>
  <c r="AX32" i="6"/>
  <c r="AY32" i="6"/>
  <c r="AZ32" i="6"/>
  <c r="BA32" i="6"/>
  <c r="AQ33" i="6"/>
  <c r="AR33" i="6"/>
  <c r="AS33" i="6"/>
  <c r="AT33" i="6"/>
  <c r="AU33" i="6"/>
  <c r="AV33" i="6"/>
  <c r="AW33" i="6"/>
  <c r="AX33" i="6"/>
  <c r="AY33" i="6"/>
  <c r="AZ33" i="6"/>
  <c r="BA33" i="6"/>
  <c r="AQ34" i="6"/>
  <c r="AR34" i="6"/>
  <c r="AS34" i="6"/>
  <c r="AT34" i="6"/>
  <c r="AU34" i="6"/>
  <c r="AV34" i="6"/>
  <c r="AW34" i="6"/>
  <c r="AX34" i="6"/>
  <c r="AY34" i="6"/>
  <c r="AZ34" i="6"/>
  <c r="BA34" i="6"/>
  <c r="AQ35" i="6"/>
  <c r="AR35" i="6"/>
  <c r="AS35" i="6"/>
  <c r="AT35" i="6"/>
  <c r="AU35" i="6"/>
  <c r="AV35" i="6"/>
  <c r="AW35" i="6"/>
  <c r="AX35" i="6"/>
  <c r="AY35" i="6"/>
  <c r="AZ35" i="6"/>
  <c r="BA35" i="6"/>
  <c r="AQ36" i="6"/>
  <c r="AR36" i="6"/>
  <c r="AS36" i="6"/>
  <c r="AT36" i="6"/>
  <c r="AU36" i="6"/>
  <c r="AV36" i="6"/>
  <c r="AW36" i="6"/>
  <c r="AX36" i="6"/>
  <c r="AY36" i="6"/>
  <c r="AZ36" i="6"/>
  <c r="BA36" i="6"/>
  <c r="AQ37" i="6"/>
  <c r="AR37" i="6"/>
  <c r="AS37" i="6"/>
  <c r="AT37" i="6"/>
  <c r="AU37" i="6"/>
  <c r="AV37" i="6"/>
  <c r="AW37" i="6"/>
  <c r="AX37" i="6"/>
  <c r="AY37" i="6"/>
  <c r="AZ37" i="6"/>
  <c r="BA37" i="6"/>
  <c r="AQ38" i="6"/>
  <c r="AR38" i="6"/>
  <c r="AS38" i="6"/>
  <c r="AT38" i="6"/>
  <c r="AU38" i="6"/>
  <c r="AV38" i="6"/>
  <c r="AW38" i="6"/>
  <c r="AX38" i="6"/>
  <c r="AY38" i="6"/>
  <c r="AZ38" i="6"/>
  <c r="BA38" i="6"/>
  <c r="AQ39" i="6"/>
  <c r="AR39" i="6"/>
  <c r="AS39" i="6"/>
  <c r="AT39" i="6"/>
  <c r="AU39" i="6"/>
  <c r="AV39" i="6"/>
  <c r="AW39" i="6"/>
  <c r="AX39" i="6"/>
  <c r="AY39" i="6"/>
  <c r="AZ39" i="6"/>
  <c r="BA39" i="6"/>
  <c r="AQ40" i="6"/>
  <c r="AR40" i="6"/>
  <c r="AS40" i="6"/>
  <c r="AT40" i="6"/>
  <c r="AU40" i="6"/>
  <c r="AV40" i="6"/>
  <c r="AW40" i="6"/>
  <c r="AX40" i="6"/>
  <c r="AY40" i="6"/>
  <c r="AZ40" i="6"/>
  <c r="BA40" i="6"/>
  <c r="AQ41" i="6"/>
  <c r="AR41" i="6"/>
  <c r="AS41" i="6"/>
  <c r="AT41" i="6"/>
  <c r="AU41" i="6"/>
  <c r="AV41" i="6"/>
  <c r="AW41" i="6"/>
  <c r="AX41" i="6"/>
  <c r="AY41" i="6"/>
  <c r="AZ41" i="6"/>
  <c r="BA41" i="6"/>
  <c r="AQ42" i="6"/>
  <c r="AR42" i="6"/>
  <c r="AS42" i="6"/>
  <c r="AT42" i="6"/>
  <c r="AU42" i="6"/>
  <c r="AV42" i="6"/>
  <c r="AW42" i="6"/>
  <c r="AX42" i="6"/>
  <c r="AY42" i="6"/>
  <c r="AZ42" i="6"/>
  <c r="BA42" i="6"/>
  <c r="AQ43" i="6"/>
  <c r="AR43" i="6"/>
  <c r="AS43" i="6"/>
  <c r="AT43" i="6"/>
  <c r="AU43" i="6"/>
  <c r="AV43" i="6"/>
  <c r="AW43" i="6"/>
  <c r="AX43" i="6"/>
  <c r="AY43" i="6"/>
  <c r="AZ43" i="6"/>
  <c r="BA43" i="6"/>
  <c r="AQ44" i="6"/>
  <c r="AR44" i="6"/>
  <c r="AS44" i="6"/>
  <c r="AT44" i="6"/>
  <c r="AU44" i="6"/>
  <c r="AV44" i="6"/>
  <c r="AW44" i="6"/>
  <c r="AX44" i="6"/>
  <c r="AY44" i="6"/>
  <c r="AZ44" i="6"/>
  <c r="BA44" i="6"/>
  <c r="AQ45" i="6"/>
  <c r="AR45" i="6"/>
  <c r="AS45" i="6"/>
  <c r="AT45" i="6"/>
  <c r="AU45" i="6"/>
  <c r="AV45" i="6"/>
  <c r="AW45" i="6"/>
  <c r="AX45" i="6"/>
  <c r="AY45" i="6"/>
  <c r="AZ45" i="6"/>
  <c r="BA45" i="6"/>
  <c r="AQ46" i="6"/>
  <c r="AR46" i="6"/>
  <c r="AS46" i="6"/>
  <c r="AT46" i="6"/>
  <c r="AU46" i="6"/>
  <c r="AV46" i="6"/>
  <c r="AW46" i="6"/>
  <c r="AX46" i="6"/>
  <c r="AY46" i="6"/>
  <c r="AZ46" i="6"/>
  <c r="BA46" i="6"/>
  <c r="AQ47" i="6"/>
  <c r="AR47" i="6"/>
  <c r="AS47" i="6"/>
  <c r="AT47" i="6"/>
  <c r="AU47" i="6"/>
  <c r="AV47" i="6"/>
  <c r="AW47" i="6"/>
  <c r="AX47" i="6"/>
  <c r="AY47" i="6"/>
  <c r="AZ47" i="6"/>
  <c r="BA47" i="6"/>
  <c r="AQ48" i="6"/>
  <c r="AR48" i="6"/>
  <c r="AS48" i="6"/>
  <c r="AT48" i="6"/>
  <c r="AU48" i="6"/>
  <c r="AV48" i="6"/>
  <c r="AW48" i="6"/>
  <c r="AX48" i="6"/>
  <c r="AY48" i="6"/>
  <c r="AZ48" i="6"/>
  <c r="BA48" i="6"/>
  <c r="AQ49" i="6"/>
  <c r="AR49" i="6"/>
  <c r="AS49" i="6"/>
  <c r="AT49" i="6"/>
  <c r="AU49" i="6"/>
  <c r="AV49" i="6"/>
  <c r="AW49" i="6"/>
  <c r="AX49" i="6"/>
  <c r="AY49" i="6"/>
  <c r="AZ49" i="6"/>
  <c r="BA49" i="6"/>
  <c r="AQ50" i="6"/>
  <c r="AR50" i="6"/>
  <c r="AS50" i="6"/>
  <c r="AT50" i="6"/>
  <c r="AU50" i="6"/>
  <c r="AV50" i="6"/>
  <c r="AW50" i="6"/>
  <c r="AX50" i="6"/>
  <c r="AY50" i="6"/>
  <c r="AZ50" i="6"/>
  <c r="BA50" i="6"/>
  <c r="AQ51" i="6"/>
  <c r="AR51" i="6"/>
  <c r="AS51" i="6"/>
  <c r="AT51" i="6"/>
  <c r="AU51" i="6"/>
  <c r="AV51" i="6"/>
  <c r="AW51" i="6"/>
  <c r="AX51" i="6"/>
  <c r="AY51" i="6"/>
  <c r="AZ51" i="6"/>
  <c r="BA51" i="6"/>
  <c r="AQ52" i="6"/>
  <c r="AR52" i="6"/>
  <c r="AS52" i="6"/>
  <c r="AT52" i="6"/>
  <c r="AU52" i="6"/>
  <c r="AV52" i="6"/>
  <c r="AW52" i="6"/>
  <c r="AX52" i="6"/>
  <c r="AY52" i="6"/>
  <c r="AZ52" i="6"/>
  <c r="BA52" i="6"/>
  <c r="AR2" i="2"/>
  <c r="AS2" i="2"/>
  <c r="AT2" i="2"/>
  <c r="AU2" i="2"/>
  <c r="AV2" i="2"/>
  <c r="AW2" i="2"/>
  <c r="AX2" i="2"/>
  <c r="AY2" i="2"/>
  <c r="AZ2" i="2"/>
  <c r="BA2" i="2"/>
  <c r="AR3" i="2"/>
  <c r="AS3" i="2"/>
  <c r="AT3" i="2"/>
  <c r="AU3" i="2"/>
  <c r="AV3" i="2"/>
  <c r="AW3" i="2"/>
  <c r="AX3" i="2"/>
  <c r="AY3" i="2"/>
  <c r="AZ3" i="2"/>
  <c r="BA3" i="2"/>
  <c r="AR4" i="2"/>
  <c r="AS4" i="2"/>
  <c r="AT4" i="2"/>
  <c r="AU4" i="2"/>
  <c r="AV4" i="2"/>
  <c r="AW4" i="2"/>
  <c r="AX4" i="2"/>
  <c r="AY4" i="2"/>
  <c r="AZ4" i="2"/>
  <c r="BA4" i="2"/>
  <c r="AR5" i="2"/>
  <c r="AS5" i="2"/>
  <c r="AT5" i="2"/>
  <c r="AU5" i="2"/>
  <c r="AV5" i="2"/>
  <c r="AW5" i="2"/>
  <c r="AX5" i="2"/>
  <c r="AY5" i="2"/>
  <c r="AZ5" i="2"/>
  <c r="BA5" i="2"/>
  <c r="AR6" i="2"/>
  <c r="AS6" i="2"/>
  <c r="AT6" i="2"/>
  <c r="AU6" i="2"/>
  <c r="AV6" i="2"/>
  <c r="AW6" i="2"/>
  <c r="AX6" i="2"/>
  <c r="AY6" i="2"/>
  <c r="AZ6" i="2"/>
  <c r="BA6" i="2"/>
  <c r="AR7" i="2"/>
  <c r="AS7" i="2"/>
  <c r="AT7" i="2"/>
  <c r="AU7" i="2"/>
  <c r="AV7" i="2"/>
  <c r="AW7" i="2"/>
  <c r="AX7" i="2"/>
  <c r="AY7" i="2"/>
  <c r="AZ7" i="2"/>
  <c r="BA7" i="2"/>
  <c r="AR8" i="2"/>
  <c r="AS8" i="2"/>
  <c r="AT8" i="2"/>
  <c r="AU8" i="2"/>
  <c r="AV8" i="2"/>
  <c r="AW8" i="2"/>
  <c r="AX8" i="2"/>
  <c r="AY8" i="2"/>
  <c r="AZ8" i="2"/>
  <c r="BA8" i="2"/>
  <c r="AR9" i="2"/>
  <c r="AS9" i="2"/>
  <c r="AT9" i="2"/>
  <c r="AU9" i="2"/>
  <c r="AV9" i="2"/>
  <c r="AW9" i="2"/>
  <c r="AX9" i="2"/>
  <c r="AY9" i="2"/>
  <c r="AZ9" i="2"/>
  <c r="BA9" i="2"/>
  <c r="AR10" i="2"/>
  <c r="AS10" i="2"/>
  <c r="AT10" i="2"/>
  <c r="AU10" i="2"/>
  <c r="AV10" i="2"/>
  <c r="AW10" i="2"/>
  <c r="AX10" i="2"/>
  <c r="AY10" i="2"/>
  <c r="AZ10" i="2"/>
  <c r="BA10" i="2"/>
  <c r="AR11" i="2"/>
  <c r="AS11" i="2"/>
  <c r="AT11" i="2"/>
  <c r="AU11" i="2"/>
  <c r="AV11" i="2"/>
  <c r="AW11" i="2"/>
  <c r="AX11" i="2"/>
  <c r="AY11" i="2"/>
  <c r="AZ11" i="2"/>
  <c r="BA11" i="2"/>
  <c r="AR12" i="2"/>
  <c r="AS12" i="2"/>
  <c r="AT12" i="2"/>
  <c r="AU12" i="2"/>
  <c r="AV12" i="2"/>
  <c r="AW12" i="2"/>
  <c r="AX12" i="2"/>
  <c r="AY12" i="2"/>
  <c r="AZ12" i="2"/>
  <c r="BA12" i="2"/>
  <c r="AR13" i="2"/>
  <c r="AS13" i="2"/>
  <c r="AT13" i="2"/>
  <c r="AU13" i="2"/>
  <c r="AV13" i="2"/>
  <c r="AW13" i="2"/>
  <c r="AX13" i="2"/>
  <c r="AY13" i="2"/>
  <c r="AZ13" i="2"/>
  <c r="BA13" i="2"/>
  <c r="AR14" i="2"/>
  <c r="AS14" i="2"/>
  <c r="AT14" i="2"/>
  <c r="AU14" i="2"/>
  <c r="AV14" i="2"/>
  <c r="AW14" i="2"/>
  <c r="AX14" i="2"/>
  <c r="AY14" i="2"/>
  <c r="AZ14" i="2"/>
  <c r="BA14" i="2"/>
  <c r="AR15" i="2"/>
  <c r="AS15" i="2"/>
  <c r="AT15" i="2"/>
  <c r="AU15" i="2"/>
  <c r="AV15" i="2"/>
  <c r="AW15" i="2"/>
  <c r="AX15" i="2"/>
  <c r="AY15" i="2"/>
  <c r="AZ15" i="2"/>
  <c r="BA15" i="2"/>
  <c r="AR16" i="2"/>
  <c r="AS16" i="2"/>
  <c r="AT16" i="2"/>
  <c r="AU16" i="2"/>
  <c r="AV16" i="2"/>
  <c r="AW16" i="2"/>
  <c r="AX16" i="2"/>
  <c r="AY16" i="2"/>
  <c r="AZ16" i="2"/>
  <c r="BA16" i="2"/>
  <c r="AR17" i="2"/>
  <c r="AS17" i="2"/>
  <c r="AT17" i="2"/>
  <c r="AU17" i="2"/>
  <c r="AV17" i="2"/>
  <c r="AW17" i="2"/>
  <c r="AX17" i="2"/>
  <c r="AY17" i="2"/>
  <c r="AZ17" i="2"/>
  <c r="BA17" i="2"/>
  <c r="AR18" i="2"/>
  <c r="AS18" i="2"/>
  <c r="AT18" i="2"/>
  <c r="AU18" i="2"/>
  <c r="AV18" i="2"/>
  <c r="AW18" i="2"/>
  <c r="AX18" i="2"/>
  <c r="AY18" i="2"/>
  <c r="AZ18" i="2"/>
  <c r="BA18" i="2"/>
  <c r="AR19" i="2"/>
  <c r="AS19" i="2"/>
  <c r="AT19" i="2"/>
  <c r="AU19" i="2"/>
  <c r="AV19" i="2"/>
  <c r="AW19" i="2"/>
  <c r="AX19" i="2"/>
  <c r="AY19" i="2"/>
  <c r="AZ19" i="2"/>
  <c r="BA19" i="2"/>
  <c r="AR20" i="2"/>
  <c r="AS20" i="2"/>
  <c r="AT20" i="2"/>
  <c r="AU20" i="2"/>
  <c r="AV20" i="2"/>
  <c r="AW20" i="2"/>
  <c r="AX20" i="2"/>
  <c r="AY20" i="2"/>
  <c r="AZ20" i="2"/>
  <c r="BA20" i="2"/>
  <c r="AR21" i="2"/>
  <c r="AS21" i="2"/>
  <c r="AT21" i="2"/>
  <c r="AU21" i="2"/>
  <c r="AV21" i="2"/>
  <c r="AW21" i="2"/>
  <c r="AX21" i="2"/>
  <c r="AY21" i="2"/>
  <c r="AZ21" i="2"/>
  <c r="BA21" i="2"/>
  <c r="AR22" i="2"/>
  <c r="AS22" i="2"/>
  <c r="AT22" i="2"/>
  <c r="AU22" i="2"/>
  <c r="AV22" i="2"/>
  <c r="AW22" i="2"/>
  <c r="AX22" i="2"/>
  <c r="AY22" i="2"/>
  <c r="AZ22" i="2"/>
  <c r="BA22" i="2"/>
  <c r="AR23" i="2"/>
  <c r="AS23" i="2"/>
  <c r="AT23" i="2"/>
  <c r="AU23" i="2"/>
  <c r="AV23" i="2"/>
  <c r="AW23" i="2"/>
  <c r="AX23" i="2"/>
  <c r="AY23" i="2"/>
  <c r="AZ23" i="2"/>
  <c r="BA23" i="2"/>
  <c r="AR24" i="2"/>
  <c r="AS24" i="2"/>
  <c r="AT24" i="2"/>
  <c r="AU24" i="2"/>
  <c r="AV24" i="2"/>
  <c r="AW24" i="2"/>
  <c r="AX24" i="2"/>
  <c r="AY24" i="2"/>
  <c r="AZ24" i="2"/>
  <c r="BA24" i="2"/>
  <c r="AR25" i="2"/>
  <c r="AS25" i="2"/>
  <c r="AT25" i="2"/>
  <c r="AU25" i="2"/>
  <c r="AV25" i="2"/>
  <c r="AW25" i="2"/>
  <c r="AX25" i="2"/>
  <c r="AY25" i="2"/>
  <c r="AZ25" i="2"/>
  <c r="BA25" i="2"/>
  <c r="AR26" i="2"/>
  <c r="AS26" i="2"/>
  <c r="AT26" i="2"/>
  <c r="AU26" i="2"/>
  <c r="AV26" i="2"/>
  <c r="AW26" i="2"/>
  <c r="AX26" i="2"/>
  <c r="AY26" i="2"/>
  <c r="AZ26" i="2"/>
  <c r="BA26" i="2"/>
  <c r="AR27" i="2"/>
  <c r="AS27" i="2"/>
  <c r="AT27" i="2"/>
  <c r="AU27" i="2"/>
  <c r="AV27" i="2"/>
  <c r="AW27" i="2"/>
  <c r="AX27" i="2"/>
  <c r="AY27" i="2"/>
  <c r="AZ27" i="2"/>
  <c r="BA27" i="2"/>
  <c r="AR28" i="2"/>
  <c r="AS28" i="2"/>
  <c r="AT28" i="2"/>
  <c r="AU28" i="2"/>
  <c r="AV28" i="2"/>
  <c r="AW28" i="2"/>
  <c r="AX28" i="2"/>
  <c r="AY28" i="2"/>
  <c r="AZ28" i="2"/>
  <c r="BA28" i="2"/>
  <c r="AR29" i="2"/>
  <c r="AS29" i="2"/>
  <c r="AT29" i="2"/>
  <c r="AU29" i="2"/>
  <c r="AV29" i="2"/>
  <c r="AW29" i="2"/>
  <c r="AX29" i="2"/>
  <c r="AY29" i="2"/>
  <c r="AZ29" i="2"/>
  <c r="BA29" i="2"/>
  <c r="AR30" i="2"/>
  <c r="AS30" i="2"/>
  <c r="AT30" i="2"/>
  <c r="AU30" i="2"/>
  <c r="AV30" i="2"/>
  <c r="AW30" i="2"/>
  <c r="AX30" i="2"/>
  <c r="AY30" i="2"/>
  <c r="AZ30" i="2"/>
  <c r="BA30" i="2"/>
  <c r="AR31" i="2"/>
  <c r="AS31" i="2"/>
  <c r="AT31" i="2"/>
  <c r="AU31" i="2"/>
  <c r="AV31" i="2"/>
  <c r="AW31" i="2"/>
  <c r="AX31" i="2"/>
  <c r="AY31" i="2"/>
  <c r="AZ31" i="2"/>
  <c r="BA31" i="2"/>
  <c r="AR32" i="2"/>
  <c r="AS32" i="2"/>
  <c r="AT32" i="2"/>
  <c r="AU32" i="2"/>
  <c r="AV32" i="2"/>
  <c r="AW32" i="2"/>
  <c r="AX32" i="2"/>
  <c r="AY32" i="2"/>
  <c r="AZ32" i="2"/>
  <c r="BA32" i="2"/>
  <c r="AR33" i="2"/>
  <c r="AS33" i="2"/>
  <c r="AT33" i="2"/>
  <c r="AU33" i="2"/>
  <c r="AV33" i="2"/>
  <c r="AW33" i="2"/>
  <c r="AX33" i="2"/>
  <c r="AY33" i="2"/>
  <c r="AZ33" i="2"/>
  <c r="BA33" i="2"/>
  <c r="AR34" i="2"/>
  <c r="AS34" i="2"/>
  <c r="AT34" i="2"/>
  <c r="AU34" i="2"/>
  <c r="AV34" i="2"/>
  <c r="AW34" i="2"/>
  <c r="AX34" i="2"/>
  <c r="AY34" i="2"/>
  <c r="AZ34" i="2"/>
  <c r="BA34" i="2"/>
  <c r="AR35" i="2"/>
  <c r="AS35" i="2"/>
  <c r="AT35" i="2"/>
  <c r="AU35" i="2"/>
  <c r="AV35" i="2"/>
  <c r="AW35" i="2"/>
  <c r="AX35" i="2"/>
  <c r="AY35" i="2"/>
  <c r="AZ35" i="2"/>
  <c r="BA35" i="2"/>
  <c r="AR36" i="2"/>
  <c r="AS36" i="2"/>
  <c r="AT36" i="2"/>
  <c r="AU36" i="2"/>
  <c r="AV36" i="2"/>
  <c r="AW36" i="2"/>
  <c r="AX36" i="2"/>
  <c r="AY36" i="2"/>
  <c r="AZ36" i="2"/>
  <c r="BA36" i="2"/>
  <c r="AR37" i="2"/>
  <c r="AS37" i="2"/>
  <c r="AT37" i="2"/>
  <c r="AU37" i="2"/>
  <c r="AV37" i="2"/>
  <c r="AW37" i="2"/>
  <c r="AX37" i="2"/>
  <c r="AY37" i="2"/>
  <c r="AZ37" i="2"/>
  <c r="BA37" i="2"/>
  <c r="AR38" i="2"/>
  <c r="AS38" i="2"/>
  <c r="AT38" i="2"/>
  <c r="AU38" i="2"/>
  <c r="AV38" i="2"/>
  <c r="AW38" i="2"/>
  <c r="AX38" i="2"/>
  <c r="AY38" i="2"/>
  <c r="AZ38" i="2"/>
  <c r="BA38" i="2"/>
  <c r="AR39" i="2"/>
  <c r="AS39" i="2"/>
  <c r="AT39" i="2"/>
  <c r="AU39" i="2"/>
  <c r="AV39" i="2"/>
  <c r="AW39" i="2"/>
  <c r="AX39" i="2"/>
  <c r="AY39" i="2"/>
  <c r="AZ39" i="2"/>
  <c r="BA39" i="2"/>
  <c r="AR40" i="2"/>
  <c r="AS40" i="2"/>
  <c r="AT40" i="2"/>
  <c r="AU40" i="2"/>
  <c r="AV40" i="2"/>
  <c r="AW40" i="2"/>
  <c r="AX40" i="2"/>
  <c r="AY40" i="2"/>
  <c r="AZ40" i="2"/>
  <c r="BA40" i="2"/>
  <c r="AR41" i="2"/>
  <c r="AS41" i="2"/>
  <c r="AT41" i="2"/>
  <c r="AU41" i="2"/>
  <c r="AV41" i="2"/>
  <c r="AW41" i="2"/>
  <c r="AX41" i="2"/>
  <c r="AY41" i="2"/>
  <c r="AZ41" i="2"/>
  <c r="BA41" i="2"/>
  <c r="AR42" i="2"/>
  <c r="AS42" i="2"/>
  <c r="AT42" i="2"/>
  <c r="AU42" i="2"/>
  <c r="AV42" i="2"/>
  <c r="AW42" i="2"/>
  <c r="AX42" i="2"/>
  <c r="AY42" i="2"/>
  <c r="AZ42" i="2"/>
  <c r="BA42" i="2"/>
  <c r="AR43" i="2"/>
  <c r="AS43" i="2"/>
  <c r="AT43" i="2"/>
  <c r="AU43" i="2"/>
  <c r="AV43" i="2"/>
  <c r="AW43" i="2"/>
  <c r="AX43" i="2"/>
  <c r="AY43" i="2"/>
  <c r="AZ43" i="2"/>
  <c r="BA43" i="2"/>
  <c r="AR44" i="2"/>
  <c r="AS44" i="2"/>
  <c r="AT44" i="2"/>
  <c r="AU44" i="2"/>
  <c r="AV44" i="2"/>
  <c r="AW44" i="2"/>
  <c r="AX44" i="2"/>
  <c r="AY44" i="2"/>
  <c r="AZ44" i="2"/>
  <c r="BA44" i="2"/>
  <c r="AR45" i="2"/>
  <c r="AS45" i="2"/>
  <c r="AT45" i="2"/>
  <c r="AU45" i="2"/>
  <c r="AV45" i="2"/>
  <c r="AW45" i="2"/>
  <c r="AX45" i="2"/>
  <c r="AY45" i="2"/>
  <c r="AZ45" i="2"/>
  <c r="BA45" i="2"/>
  <c r="AR46" i="2"/>
  <c r="AS46" i="2"/>
  <c r="AT46" i="2"/>
  <c r="AU46" i="2"/>
  <c r="AV46" i="2"/>
  <c r="AW46" i="2"/>
  <c r="AX46" i="2"/>
  <c r="AY46" i="2"/>
  <c r="AZ46" i="2"/>
  <c r="BA46" i="2"/>
  <c r="AR47" i="2"/>
  <c r="AS47" i="2"/>
  <c r="AT47" i="2"/>
  <c r="AU47" i="2"/>
  <c r="AV47" i="2"/>
  <c r="AW47" i="2"/>
  <c r="AX47" i="2"/>
  <c r="AY47" i="2"/>
  <c r="AZ47" i="2"/>
  <c r="BA47" i="2"/>
  <c r="AR48" i="2"/>
  <c r="AS48" i="2"/>
  <c r="AT48" i="2"/>
  <c r="AU48" i="2"/>
  <c r="AV48" i="2"/>
  <c r="AW48" i="2"/>
  <c r="AX48" i="2"/>
  <c r="AY48" i="2"/>
  <c r="AZ48" i="2"/>
  <c r="BA48" i="2"/>
  <c r="AR49" i="2"/>
  <c r="AS49" i="2"/>
  <c r="AT49" i="2"/>
  <c r="AU49" i="2"/>
  <c r="AV49" i="2"/>
  <c r="AW49" i="2"/>
  <c r="AX49" i="2"/>
  <c r="AY49" i="2"/>
  <c r="AZ49" i="2"/>
  <c r="BA49" i="2"/>
  <c r="AR50" i="2"/>
  <c r="AS50" i="2"/>
  <c r="AT50" i="2"/>
  <c r="AU50" i="2"/>
  <c r="AV50" i="2"/>
  <c r="AW50" i="2"/>
  <c r="AX50" i="2"/>
  <c r="AY50" i="2"/>
  <c r="AZ50" i="2"/>
  <c r="BA50" i="2"/>
  <c r="AR51" i="2"/>
  <c r="AS51" i="2"/>
  <c r="AT51" i="2"/>
  <c r="AU51" i="2"/>
  <c r="AV51" i="2"/>
  <c r="AW51" i="2"/>
  <c r="AX51" i="2"/>
  <c r="AY51" i="2"/>
  <c r="AZ51" i="2"/>
  <c r="BA51" i="2"/>
  <c r="AR52" i="2"/>
  <c r="AS52" i="2"/>
  <c r="AT52" i="2"/>
  <c r="AU52" i="2"/>
  <c r="AV52" i="2"/>
  <c r="AW52" i="2"/>
  <c r="AX52" i="2"/>
  <c r="AY52" i="2"/>
  <c r="AZ52" i="2"/>
  <c r="BA52" i="2"/>
  <c r="AQ2" i="2"/>
  <c r="AP3" i="2"/>
  <c r="AQ3" i="2"/>
  <c r="AP4" i="2"/>
  <c r="AQ4" i="2"/>
  <c r="AP5" i="2"/>
  <c r="AQ5" i="2"/>
  <c r="AP6" i="2"/>
  <c r="AQ6" i="2"/>
  <c r="AP7" i="2"/>
  <c r="AQ7" i="2"/>
  <c r="AP8" i="2"/>
  <c r="AQ8" i="2"/>
  <c r="AP9" i="2"/>
  <c r="AQ9" i="2"/>
  <c r="AP10" i="2"/>
  <c r="AQ10" i="2"/>
  <c r="AP11" i="2"/>
  <c r="AQ11" i="2"/>
  <c r="AP12" i="2"/>
  <c r="AQ12" i="2"/>
  <c r="AP13" i="2"/>
  <c r="AQ13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P29" i="2"/>
  <c r="AQ29" i="2"/>
  <c r="AP30" i="2"/>
  <c r="AQ30" i="2"/>
  <c r="AP31" i="2"/>
  <c r="AQ31" i="2"/>
  <c r="AP32" i="2"/>
  <c r="AQ32" i="2"/>
  <c r="AP33" i="2"/>
  <c r="AQ33" i="2"/>
  <c r="AP34" i="2"/>
  <c r="AQ34" i="2"/>
  <c r="AP35" i="2"/>
  <c r="AQ35" i="2"/>
  <c r="AP36" i="2"/>
  <c r="AQ36" i="2"/>
  <c r="AP37" i="2"/>
  <c r="AQ37" i="2"/>
  <c r="AQ38" i="2"/>
  <c r="AP39" i="2"/>
  <c r="AQ39" i="2"/>
  <c r="AP40" i="2"/>
  <c r="AQ40" i="2"/>
  <c r="AP41" i="2"/>
  <c r="AQ41" i="2"/>
  <c r="AP42" i="2"/>
  <c r="AQ42" i="2"/>
  <c r="AP43" i="2"/>
  <c r="AQ43" i="2"/>
  <c r="AP44" i="2"/>
  <c r="AQ44" i="2"/>
  <c r="AP45" i="2"/>
  <c r="AQ45" i="2"/>
  <c r="AP46" i="2"/>
  <c r="AQ46" i="2"/>
  <c r="AP47" i="2"/>
  <c r="AQ47" i="2"/>
  <c r="AP48" i="2"/>
  <c r="AQ48" i="2"/>
  <c r="AP49" i="2"/>
  <c r="AQ49" i="2"/>
  <c r="AP50" i="2"/>
  <c r="AQ50" i="2"/>
  <c r="AP51" i="2"/>
  <c r="AQ51" i="2"/>
  <c r="AP52" i="2"/>
  <c r="AQ52" i="2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I59" i="24" l="1"/>
  <c r="AT59" i="24"/>
  <c r="BB59" i="24"/>
  <c r="AL55" i="24"/>
  <c r="AV55" i="24"/>
  <c r="AW58" i="24"/>
  <c r="AO58" i="24"/>
  <c r="AX55" i="24"/>
  <c r="AI55" i="24"/>
  <c r="AK58" i="24"/>
  <c r="AY58" i="24"/>
  <c r="AR57" i="24"/>
  <c r="AZ59" i="24"/>
  <c r="AS58" i="24"/>
  <c r="BA57" i="24"/>
  <c r="AU56" i="24"/>
  <c r="BB57" i="24"/>
  <c r="AI57" i="24"/>
  <c r="AY59" i="24"/>
  <c r="AK59" i="24"/>
  <c r="BB55" i="24"/>
  <c r="AF56" i="24"/>
  <c r="AF55" i="24"/>
  <c r="AY56" i="24"/>
  <c r="AZ57" i="24"/>
  <c r="AK56" i="24"/>
  <c r="BA58" i="24"/>
  <c r="AT57" i="24"/>
  <c r="AK55" i="24"/>
  <c r="AT55" i="24"/>
  <c r="AU55" i="24"/>
  <c r="AX58" i="24"/>
  <c r="AR58" i="24"/>
  <c r="BA56" i="24"/>
  <c r="AS59" i="24"/>
  <c r="AL58" i="24"/>
  <c r="AU59" i="24"/>
  <c r="AR55" i="24"/>
  <c r="BA55" i="24"/>
  <c r="AW55" i="24"/>
  <c r="AO57" i="24"/>
  <c r="AS55" i="24"/>
  <c r="AY57" i="24"/>
  <c r="AZ58" i="24"/>
  <c r="AK57" i="24"/>
  <c r="BA59" i="24"/>
  <c r="AT58" i="24"/>
  <c r="AY55" i="24"/>
  <c r="AZ55" i="24"/>
  <c r="AX56" i="24"/>
  <c r="AI58" i="24"/>
  <c r="AR56" i="24"/>
  <c r="AS57" i="24"/>
  <c r="AL56" i="24"/>
  <c r="BB58" i="24"/>
  <c r="AU57" i="24"/>
  <c r="AF59" i="24"/>
  <c r="AO55" i="24"/>
  <c r="AF57" i="24"/>
  <c r="AS56" i="24"/>
  <c r="AV57" i="24"/>
  <c r="AW57" i="24"/>
  <c r="AX59" i="24"/>
  <c r="AZ56" i="24"/>
  <c r="AR59" i="24"/>
  <c r="AT56" i="24"/>
  <c r="AL59" i="24"/>
  <c r="AV56" i="24"/>
  <c r="AW56" i="24"/>
  <c r="AW59" i="24"/>
  <c r="AI56" i="24"/>
  <c r="BB56" i="24"/>
  <c r="AF58" i="24"/>
  <c r="AV59" i="24"/>
  <c r="AV58" i="24"/>
  <c r="AO56" i="24"/>
  <c r="AX57" i="24"/>
  <c r="AL57" i="24"/>
  <c r="AO59" i="24"/>
  <c r="AB62" i="24"/>
  <c r="Q6" i="51"/>
  <c r="A7" i="51"/>
  <c r="Q7" i="50"/>
  <c r="N3" i="50"/>
  <c r="A7" i="50"/>
  <c r="N5" i="50"/>
  <c r="Q6" i="49"/>
  <c r="N6" i="49"/>
  <c r="A7" i="49"/>
  <c r="Q7" i="48"/>
  <c r="N6" i="48"/>
  <c r="A7" i="48"/>
  <c r="Q7" i="47"/>
  <c r="A7" i="47"/>
  <c r="N5" i="46"/>
  <c r="N3" i="46"/>
  <c r="Q8" i="46"/>
  <c r="N6" i="46"/>
  <c r="A7" i="46"/>
  <c r="N6" i="45"/>
  <c r="A7" i="45"/>
  <c r="Q7" i="45"/>
  <c r="A7" i="44"/>
  <c r="N5" i="44"/>
  <c r="N3" i="44"/>
  <c r="Q8" i="44"/>
  <c r="A7" i="43"/>
  <c r="Q10" i="43"/>
  <c r="AD59" i="35"/>
  <c r="AD60" i="35"/>
  <c r="AD58" i="35"/>
  <c r="N58" i="35"/>
  <c r="N60" i="35"/>
  <c r="N56" i="35"/>
  <c r="N59" i="35"/>
  <c r="N57" i="35"/>
  <c r="N60" i="21"/>
  <c r="N59" i="21"/>
  <c r="N58" i="21"/>
  <c r="N57" i="21"/>
  <c r="N60" i="4"/>
  <c r="N57" i="4"/>
  <c r="N58" i="4"/>
  <c r="N59" i="4"/>
  <c r="AD59" i="4"/>
  <c r="AD56" i="4"/>
  <c r="AD58" i="4"/>
  <c r="AD60" i="4"/>
  <c r="AM2" i="24"/>
  <c r="AQ2" i="24"/>
  <c r="AN2" i="24"/>
  <c r="AH2" i="24"/>
  <c r="AP2" i="24"/>
  <c r="M86" i="22"/>
  <c r="L86" i="22"/>
  <c r="K86" i="22"/>
  <c r="J86" i="22"/>
  <c r="I86" i="22"/>
  <c r="H86" i="22"/>
  <c r="G86" i="22"/>
  <c r="F86" i="22"/>
  <c r="E86" i="22"/>
  <c r="D86" i="22"/>
  <c r="C86" i="22"/>
  <c r="B86" i="22"/>
  <c r="M57" i="22"/>
  <c r="L57" i="22"/>
  <c r="K57" i="22"/>
  <c r="J57" i="22"/>
  <c r="I57" i="22"/>
  <c r="H57" i="22"/>
  <c r="G57" i="22"/>
  <c r="F57" i="22"/>
  <c r="E57" i="22"/>
  <c r="D57" i="22"/>
  <c r="C57" i="22"/>
  <c r="B57" i="22"/>
  <c r="C28" i="22"/>
  <c r="D28" i="22"/>
  <c r="E28" i="22"/>
  <c r="F28" i="22"/>
  <c r="G28" i="22"/>
  <c r="H28" i="22"/>
  <c r="I28" i="22"/>
  <c r="J28" i="22"/>
  <c r="K28" i="22"/>
  <c r="L28" i="22"/>
  <c r="M28" i="22"/>
  <c r="B28" i="22"/>
  <c r="AH55" i="24" l="1"/>
  <c r="AH57" i="24"/>
  <c r="AH59" i="24"/>
  <c r="AH56" i="24"/>
  <c r="AH58" i="24"/>
  <c r="AN56" i="24"/>
  <c r="AN57" i="24"/>
  <c r="AN59" i="24"/>
  <c r="AN58" i="24"/>
  <c r="AN55" i="24"/>
  <c r="AM55" i="24"/>
  <c r="AM58" i="24"/>
  <c r="AM59" i="24"/>
  <c r="AM57" i="24"/>
  <c r="AM56" i="24"/>
  <c r="Q7" i="51"/>
  <c r="N7" i="51"/>
  <c r="A8" i="51"/>
  <c r="N6" i="51"/>
  <c r="N7" i="50"/>
  <c r="A8" i="50"/>
  <c r="Q8" i="50"/>
  <c r="Q7" i="49"/>
  <c r="N7" i="49"/>
  <c r="A8" i="49"/>
  <c r="N7" i="48"/>
  <c r="A8" i="48"/>
  <c r="Q8" i="48"/>
  <c r="N7" i="47"/>
  <c r="A8" i="47"/>
  <c r="Q8" i="47"/>
  <c r="Q9" i="46"/>
  <c r="N7" i="46"/>
  <c r="A8" i="46"/>
  <c r="N7" i="45"/>
  <c r="A8" i="45"/>
  <c r="Q8" i="45"/>
  <c r="Q9" i="44"/>
  <c r="N7" i="44"/>
  <c r="A8" i="44"/>
  <c r="Q11" i="43"/>
  <c r="A8" i="43"/>
  <c r="N7" i="43"/>
  <c r="N86" i="22"/>
  <c r="N57" i="22"/>
  <c r="N28" i="22"/>
  <c r="B29" i="22" s="1"/>
  <c r="F29" i="22"/>
  <c r="C29" i="22"/>
  <c r="D29" i="22"/>
  <c r="BB3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2" i="6"/>
  <c r="N8" i="51" l="1"/>
  <c r="A9" i="51"/>
  <c r="Q8" i="51"/>
  <c r="N8" i="50"/>
  <c r="A9" i="50"/>
  <c r="N6" i="50"/>
  <c r="Q9" i="50"/>
  <c r="N8" i="49"/>
  <c r="A9" i="49"/>
  <c r="Q8" i="49"/>
  <c r="Q9" i="48"/>
  <c r="N8" i="48"/>
  <c r="A9" i="48"/>
  <c r="N6" i="47"/>
  <c r="Q9" i="47"/>
  <c r="N8" i="47"/>
  <c r="A9" i="47"/>
  <c r="A9" i="46"/>
  <c r="N8" i="46"/>
  <c r="Q10" i="46"/>
  <c r="N8" i="45"/>
  <c r="A9" i="45"/>
  <c r="Q9" i="45"/>
  <c r="A9" i="44"/>
  <c r="N8" i="44"/>
  <c r="N6" i="44"/>
  <c r="Q10" i="44"/>
  <c r="A9" i="43"/>
  <c r="N6" i="43"/>
  <c r="Q12" i="43"/>
  <c r="I58" i="22"/>
  <c r="E87" i="22"/>
  <c r="M87" i="22"/>
  <c r="J58" i="22"/>
  <c r="F87" i="22"/>
  <c r="B87" i="22"/>
  <c r="C58" i="22"/>
  <c r="K58" i="22"/>
  <c r="G87" i="22"/>
  <c r="H58" i="22"/>
  <c r="D58" i="22"/>
  <c r="L58" i="22"/>
  <c r="H87" i="22"/>
  <c r="L87" i="22"/>
  <c r="E58" i="22"/>
  <c r="M58" i="22"/>
  <c r="I87" i="22"/>
  <c r="C87" i="22"/>
  <c r="K87" i="22"/>
  <c r="D87" i="22"/>
  <c r="F58" i="22"/>
  <c r="B58" i="22"/>
  <c r="J87" i="22"/>
  <c r="G58" i="22"/>
  <c r="L29" i="22"/>
  <c r="K29" i="22"/>
  <c r="H29" i="22"/>
  <c r="G29" i="22"/>
  <c r="E29" i="22"/>
  <c r="I29" i="22"/>
  <c r="M29" i="22"/>
  <c r="J29" i="22"/>
  <c r="Q9" i="51" l="1"/>
  <c r="A10" i="51"/>
  <c r="N9" i="51"/>
  <c r="N9" i="50"/>
  <c r="A10" i="50"/>
  <c r="Q10" i="50"/>
  <c r="A10" i="49"/>
  <c r="N9" i="49"/>
  <c r="Q9" i="49"/>
  <c r="Q10" i="48"/>
  <c r="N9" i="48"/>
  <c r="A10" i="48"/>
  <c r="Q10" i="47"/>
  <c r="N9" i="47"/>
  <c r="A10" i="47"/>
  <c r="N9" i="46"/>
  <c r="A10" i="46"/>
  <c r="Q11" i="46"/>
  <c r="N9" i="45"/>
  <c r="A10" i="45"/>
  <c r="Q10" i="45"/>
  <c r="N9" i="44"/>
  <c r="A10" i="44"/>
  <c r="Q11" i="44"/>
  <c r="Q13" i="43"/>
  <c r="A10" i="43"/>
  <c r="C3" i="6"/>
  <c r="AE3" i="6" s="1"/>
  <c r="E3" i="6"/>
  <c r="AG3" i="6" s="1"/>
  <c r="F3" i="6"/>
  <c r="AH3" i="6" s="1"/>
  <c r="G3" i="6"/>
  <c r="AI3" i="6" s="1"/>
  <c r="H3" i="6"/>
  <c r="I3" i="6"/>
  <c r="AK3" i="6" s="1"/>
  <c r="J3" i="6"/>
  <c r="AL3" i="6" s="1"/>
  <c r="K3" i="6"/>
  <c r="AM3" i="6" s="1"/>
  <c r="L3" i="6"/>
  <c r="AN3" i="6" s="1"/>
  <c r="N3" i="6"/>
  <c r="AP3" i="6" s="1"/>
  <c r="C4" i="6"/>
  <c r="AE4" i="6" s="1"/>
  <c r="E4" i="6"/>
  <c r="AG4" i="6" s="1"/>
  <c r="F4" i="6"/>
  <c r="AH4" i="6" s="1"/>
  <c r="G4" i="6"/>
  <c r="AI4" i="6" s="1"/>
  <c r="H4" i="6"/>
  <c r="AJ4" i="6" s="1"/>
  <c r="I4" i="6"/>
  <c r="AK4" i="6" s="1"/>
  <c r="J4" i="6"/>
  <c r="AL4" i="6" s="1"/>
  <c r="K4" i="6"/>
  <c r="AM4" i="6" s="1"/>
  <c r="L4" i="6"/>
  <c r="AN4" i="6" s="1"/>
  <c r="N4" i="6"/>
  <c r="AP4" i="6" s="1"/>
  <c r="C5" i="6"/>
  <c r="AE5" i="6" s="1"/>
  <c r="E5" i="6"/>
  <c r="AG5" i="6" s="1"/>
  <c r="F5" i="6"/>
  <c r="AH5" i="6" s="1"/>
  <c r="G5" i="6"/>
  <c r="AI5" i="6" s="1"/>
  <c r="H5" i="6"/>
  <c r="AJ5" i="6" s="1"/>
  <c r="I5" i="6"/>
  <c r="AK5" i="6" s="1"/>
  <c r="J5" i="6"/>
  <c r="AL5" i="6" s="1"/>
  <c r="K5" i="6"/>
  <c r="AM5" i="6" s="1"/>
  <c r="L5" i="6"/>
  <c r="AN5" i="6" s="1"/>
  <c r="N5" i="6"/>
  <c r="AP5" i="6" s="1"/>
  <c r="C6" i="6"/>
  <c r="AE6" i="6" s="1"/>
  <c r="E6" i="6"/>
  <c r="AG6" i="6" s="1"/>
  <c r="F6" i="6"/>
  <c r="AH6" i="6" s="1"/>
  <c r="G6" i="6"/>
  <c r="AI6" i="6" s="1"/>
  <c r="H6" i="6"/>
  <c r="AJ6" i="6" s="1"/>
  <c r="I6" i="6"/>
  <c r="AK6" i="6" s="1"/>
  <c r="J6" i="6"/>
  <c r="AL6" i="6" s="1"/>
  <c r="K6" i="6"/>
  <c r="AM6" i="6" s="1"/>
  <c r="L6" i="6"/>
  <c r="AN6" i="6" s="1"/>
  <c r="N6" i="6"/>
  <c r="AP6" i="6" s="1"/>
  <c r="C7" i="6"/>
  <c r="AE7" i="6" s="1"/>
  <c r="E7" i="6"/>
  <c r="AG7" i="6" s="1"/>
  <c r="F7" i="6"/>
  <c r="AH7" i="6" s="1"/>
  <c r="G7" i="6"/>
  <c r="AI7" i="6" s="1"/>
  <c r="H7" i="6"/>
  <c r="AJ7" i="6" s="1"/>
  <c r="I7" i="6"/>
  <c r="AK7" i="6" s="1"/>
  <c r="J7" i="6"/>
  <c r="AL7" i="6" s="1"/>
  <c r="K7" i="6"/>
  <c r="AM7" i="6" s="1"/>
  <c r="L7" i="6"/>
  <c r="AN7" i="6" s="1"/>
  <c r="N7" i="6"/>
  <c r="AP7" i="6" s="1"/>
  <c r="C8" i="6"/>
  <c r="AE8" i="6" s="1"/>
  <c r="E8" i="6"/>
  <c r="AG8" i="6" s="1"/>
  <c r="F8" i="6"/>
  <c r="AH8" i="6" s="1"/>
  <c r="G8" i="6"/>
  <c r="AI8" i="6" s="1"/>
  <c r="H8" i="6"/>
  <c r="AJ8" i="6" s="1"/>
  <c r="I8" i="6"/>
  <c r="AK8" i="6" s="1"/>
  <c r="J8" i="6"/>
  <c r="AL8" i="6" s="1"/>
  <c r="K8" i="6"/>
  <c r="AM8" i="6" s="1"/>
  <c r="L8" i="6"/>
  <c r="AN8" i="6" s="1"/>
  <c r="N8" i="6"/>
  <c r="AP8" i="6" s="1"/>
  <c r="C9" i="6"/>
  <c r="AE9" i="6" s="1"/>
  <c r="E9" i="6"/>
  <c r="AG9" i="6" s="1"/>
  <c r="F9" i="6"/>
  <c r="AH9" i="6" s="1"/>
  <c r="G9" i="6"/>
  <c r="AI9" i="6" s="1"/>
  <c r="H9" i="6"/>
  <c r="AJ9" i="6" s="1"/>
  <c r="I9" i="6"/>
  <c r="AK9" i="6" s="1"/>
  <c r="J9" i="6"/>
  <c r="AL9" i="6" s="1"/>
  <c r="K9" i="6"/>
  <c r="AM9" i="6" s="1"/>
  <c r="L9" i="6"/>
  <c r="AN9" i="6" s="1"/>
  <c r="N9" i="6"/>
  <c r="AP9" i="6" s="1"/>
  <c r="C10" i="6"/>
  <c r="AE10" i="6" s="1"/>
  <c r="E10" i="6"/>
  <c r="AG10" i="6" s="1"/>
  <c r="F10" i="6"/>
  <c r="AH10" i="6" s="1"/>
  <c r="G10" i="6"/>
  <c r="AI10" i="6" s="1"/>
  <c r="H10" i="6"/>
  <c r="AJ10" i="6" s="1"/>
  <c r="I10" i="6"/>
  <c r="AK10" i="6" s="1"/>
  <c r="J10" i="6"/>
  <c r="AL10" i="6" s="1"/>
  <c r="K10" i="6"/>
  <c r="AM10" i="6" s="1"/>
  <c r="L10" i="6"/>
  <c r="AN10" i="6" s="1"/>
  <c r="N10" i="6"/>
  <c r="AP10" i="6" s="1"/>
  <c r="C11" i="6"/>
  <c r="AE11" i="6" s="1"/>
  <c r="E11" i="6"/>
  <c r="AG11" i="6" s="1"/>
  <c r="F11" i="6"/>
  <c r="AH11" i="6" s="1"/>
  <c r="G11" i="6"/>
  <c r="AI11" i="6" s="1"/>
  <c r="H11" i="6"/>
  <c r="AJ11" i="6" s="1"/>
  <c r="I11" i="6"/>
  <c r="AK11" i="6" s="1"/>
  <c r="J11" i="6"/>
  <c r="AL11" i="6" s="1"/>
  <c r="K11" i="6"/>
  <c r="AM11" i="6" s="1"/>
  <c r="L11" i="6"/>
  <c r="AN11" i="6" s="1"/>
  <c r="N11" i="6"/>
  <c r="AP11" i="6" s="1"/>
  <c r="C12" i="6"/>
  <c r="AE12" i="6" s="1"/>
  <c r="E12" i="6"/>
  <c r="AG12" i="6" s="1"/>
  <c r="F12" i="6"/>
  <c r="AH12" i="6" s="1"/>
  <c r="G12" i="6"/>
  <c r="AI12" i="6" s="1"/>
  <c r="H12" i="6"/>
  <c r="AJ12" i="6" s="1"/>
  <c r="I12" i="6"/>
  <c r="AK12" i="6" s="1"/>
  <c r="J12" i="6"/>
  <c r="AL12" i="6" s="1"/>
  <c r="K12" i="6"/>
  <c r="AM12" i="6" s="1"/>
  <c r="L12" i="6"/>
  <c r="AN12" i="6" s="1"/>
  <c r="N12" i="6"/>
  <c r="AP12" i="6" s="1"/>
  <c r="C13" i="6"/>
  <c r="AE13" i="6" s="1"/>
  <c r="E13" i="6"/>
  <c r="AG13" i="6" s="1"/>
  <c r="F13" i="6"/>
  <c r="AH13" i="6" s="1"/>
  <c r="G13" i="6"/>
  <c r="AI13" i="6" s="1"/>
  <c r="H13" i="6"/>
  <c r="AJ13" i="6" s="1"/>
  <c r="I13" i="6"/>
  <c r="AK13" i="6" s="1"/>
  <c r="J13" i="6"/>
  <c r="AL13" i="6" s="1"/>
  <c r="K13" i="6"/>
  <c r="AM13" i="6" s="1"/>
  <c r="L13" i="6"/>
  <c r="AN13" i="6" s="1"/>
  <c r="M13" i="6"/>
  <c r="AO13" i="6" s="1"/>
  <c r="N13" i="6"/>
  <c r="AP13" i="6" s="1"/>
  <c r="C14" i="6"/>
  <c r="AE14" i="6" s="1"/>
  <c r="E14" i="6"/>
  <c r="AG14" i="6" s="1"/>
  <c r="F14" i="6"/>
  <c r="AH14" i="6" s="1"/>
  <c r="G14" i="6"/>
  <c r="AI14" i="6" s="1"/>
  <c r="H14" i="6"/>
  <c r="AJ14" i="6" s="1"/>
  <c r="I14" i="6"/>
  <c r="AK14" i="6" s="1"/>
  <c r="J14" i="6"/>
  <c r="AL14" i="6" s="1"/>
  <c r="K14" i="6"/>
  <c r="AM14" i="6" s="1"/>
  <c r="L14" i="6"/>
  <c r="AN14" i="6" s="1"/>
  <c r="N14" i="6"/>
  <c r="AP14" i="6" s="1"/>
  <c r="C15" i="6"/>
  <c r="AE15" i="6" s="1"/>
  <c r="E15" i="6"/>
  <c r="AG15" i="6" s="1"/>
  <c r="F15" i="6"/>
  <c r="AH15" i="6" s="1"/>
  <c r="G15" i="6"/>
  <c r="AI15" i="6" s="1"/>
  <c r="H15" i="6"/>
  <c r="AJ15" i="6" s="1"/>
  <c r="I15" i="6"/>
  <c r="AK15" i="6" s="1"/>
  <c r="J15" i="6"/>
  <c r="AL15" i="6" s="1"/>
  <c r="K15" i="6"/>
  <c r="AM15" i="6" s="1"/>
  <c r="L15" i="6"/>
  <c r="AN15" i="6" s="1"/>
  <c r="N15" i="6"/>
  <c r="AP15" i="6" s="1"/>
  <c r="C16" i="6"/>
  <c r="AE16" i="6" s="1"/>
  <c r="E16" i="6"/>
  <c r="AG16" i="6" s="1"/>
  <c r="F16" i="6"/>
  <c r="AH16" i="6" s="1"/>
  <c r="G16" i="6"/>
  <c r="AI16" i="6" s="1"/>
  <c r="H16" i="6"/>
  <c r="AJ16" i="6" s="1"/>
  <c r="I16" i="6"/>
  <c r="AK16" i="6" s="1"/>
  <c r="J16" i="6"/>
  <c r="AL16" i="6" s="1"/>
  <c r="K16" i="6"/>
  <c r="AM16" i="6" s="1"/>
  <c r="L16" i="6"/>
  <c r="AN16" i="6" s="1"/>
  <c r="N16" i="6"/>
  <c r="AP16" i="6" s="1"/>
  <c r="C17" i="6"/>
  <c r="AE17" i="6" s="1"/>
  <c r="E17" i="6"/>
  <c r="AG17" i="6" s="1"/>
  <c r="F17" i="6"/>
  <c r="AH17" i="6" s="1"/>
  <c r="G17" i="6"/>
  <c r="AI17" i="6" s="1"/>
  <c r="H17" i="6"/>
  <c r="AJ17" i="6" s="1"/>
  <c r="I17" i="6"/>
  <c r="AK17" i="6" s="1"/>
  <c r="J17" i="6"/>
  <c r="AL17" i="6" s="1"/>
  <c r="K17" i="6"/>
  <c r="AM17" i="6" s="1"/>
  <c r="L17" i="6"/>
  <c r="AN17" i="6" s="1"/>
  <c r="N17" i="6"/>
  <c r="AP17" i="6" s="1"/>
  <c r="C18" i="6"/>
  <c r="AE18" i="6" s="1"/>
  <c r="E18" i="6"/>
  <c r="AG18" i="6" s="1"/>
  <c r="F18" i="6"/>
  <c r="AH18" i="6" s="1"/>
  <c r="G18" i="6"/>
  <c r="AI18" i="6" s="1"/>
  <c r="H18" i="6"/>
  <c r="AJ18" i="6" s="1"/>
  <c r="I18" i="6"/>
  <c r="AK18" i="6" s="1"/>
  <c r="J18" i="6"/>
  <c r="AL18" i="6" s="1"/>
  <c r="K18" i="6"/>
  <c r="AM18" i="6" s="1"/>
  <c r="L18" i="6"/>
  <c r="AN18" i="6" s="1"/>
  <c r="N18" i="6"/>
  <c r="AP18" i="6" s="1"/>
  <c r="C19" i="6"/>
  <c r="AE19" i="6" s="1"/>
  <c r="E19" i="6"/>
  <c r="AG19" i="6" s="1"/>
  <c r="F19" i="6"/>
  <c r="AH19" i="6" s="1"/>
  <c r="G19" i="6"/>
  <c r="AI19" i="6" s="1"/>
  <c r="H19" i="6"/>
  <c r="AJ19" i="6" s="1"/>
  <c r="I19" i="6"/>
  <c r="AK19" i="6" s="1"/>
  <c r="J19" i="6"/>
  <c r="AL19" i="6" s="1"/>
  <c r="K19" i="6"/>
  <c r="AM19" i="6" s="1"/>
  <c r="L19" i="6"/>
  <c r="AN19" i="6" s="1"/>
  <c r="N19" i="6"/>
  <c r="AP19" i="6" s="1"/>
  <c r="C20" i="6"/>
  <c r="AE20" i="6" s="1"/>
  <c r="E20" i="6"/>
  <c r="AG20" i="6" s="1"/>
  <c r="F20" i="6"/>
  <c r="AH20" i="6" s="1"/>
  <c r="G20" i="6"/>
  <c r="AI20" i="6" s="1"/>
  <c r="H20" i="6"/>
  <c r="AJ20" i="6" s="1"/>
  <c r="I20" i="6"/>
  <c r="AK20" i="6" s="1"/>
  <c r="J20" i="6"/>
  <c r="AL20" i="6" s="1"/>
  <c r="K20" i="6"/>
  <c r="AM20" i="6" s="1"/>
  <c r="L20" i="6"/>
  <c r="AN20" i="6" s="1"/>
  <c r="N20" i="6"/>
  <c r="AP20" i="6" s="1"/>
  <c r="C21" i="6"/>
  <c r="AE21" i="6" s="1"/>
  <c r="E21" i="6"/>
  <c r="AG21" i="6" s="1"/>
  <c r="F21" i="6"/>
  <c r="AH21" i="6" s="1"/>
  <c r="G21" i="6"/>
  <c r="AI21" i="6" s="1"/>
  <c r="H21" i="6"/>
  <c r="AJ21" i="6" s="1"/>
  <c r="I21" i="6"/>
  <c r="AK21" i="6" s="1"/>
  <c r="J21" i="6"/>
  <c r="AL21" i="6" s="1"/>
  <c r="K21" i="6"/>
  <c r="AM21" i="6" s="1"/>
  <c r="L21" i="6"/>
  <c r="AN21" i="6" s="1"/>
  <c r="N21" i="6"/>
  <c r="AP21" i="6" s="1"/>
  <c r="C22" i="6"/>
  <c r="AE22" i="6" s="1"/>
  <c r="E22" i="6"/>
  <c r="AG22" i="6" s="1"/>
  <c r="F22" i="6"/>
  <c r="AH22" i="6" s="1"/>
  <c r="G22" i="6"/>
  <c r="AI22" i="6" s="1"/>
  <c r="H22" i="6"/>
  <c r="AJ22" i="6" s="1"/>
  <c r="I22" i="6"/>
  <c r="AK22" i="6" s="1"/>
  <c r="J22" i="6"/>
  <c r="AL22" i="6" s="1"/>
  <c r="K22" i="6"/>
  <c r="AM22" i="6" s="1"/>
  <c r="L22" i="6"/>
  <c r="AN22" i="6" s="1"/>
  <c r="N22" i="6"/>
  <c r="AP22" i="6" s="1"/>
  <c r="C23" i="6"/>
  <c r="AE23" i="6" s="1"/>
  <c r="E23" i="6"/>
  <c r="AG23" i="6" s="1"/>
  <c r="F23" i="6"/>
  <c r="AH23" i="6" s="1"/>
  <c r="G23" i="6"/>
  <c r="AI23" i="6" s="1"/>
  <c r="H23" i="6"/>
  <c r="AJ23" i="6" s="1"/>
  <c r="I23" i="6"/>
  <c r="AK23" i="6" s="1"/>
  <c r="J23" i="6"/>
  <c r="AL23" i="6" s="1"/>
  <c r="K23" i="6"/>
  <c r="AM23" i="6" s="1"/>
  <c r="L23" i="6"/>
  <c r="AN23" i="6" s="1"/>
  <c r="N23" i="6"/>
  <c r="AP23" i="6" s="1"/>
  <c r="C24" i="6"/>
  <c r="AE24" i="6" s="1"/>
  <c r="E24" i="6"/>
  <c r="AG24" i="6" s="1"/>
  <c r="F24" i="6"/>
  <c r="AH24" i="6" s="1"/>
  <c r="G24" i="6"/>
  <c r="AI24" i="6" s="1"/>
  <c r="H24" i="6"/>
  <c r="AJ24" i="6" s="1"/>
  <c r="I24" i="6"/>
  <c r="AK24" i="6" s="1"/>
  <c r="J24" i="6"/>
  <c r="AL24" i="6" s="1"/>
  <c r="K24" i="6"/>
  <c r="AM24" i="6" s="1"/>
  <c r="L24" i="6"/>
  <c r="AN24" i="6" s="1"/>
  <c r="N24" i="6"/>
  <c r="AP24" i="6" s="1"/>
  <c r="C25" i="6"/>
  <c r="AE25" i="6" s="1"/>
  <c r="E25" i="6"/>
  <c r="AG25" i="6" s="1"/>
  <c r="F25" i="6"/>
  <c r="AH25" i="6" s="1"/>
  <c r="G25" i="6"/>
  <c r="AI25" i="6" s="1"/>
  <c r="H25" i="6"/>
  <c r="AJ25" i="6" s="1"/>
  <c r="I25" i="6"/>
  <c r="AK25" i="6" s="1"/>
  <c r="J25" i="6"/>
  <c r="AL25" i="6" s="1"/>
  <c r="K25" i="6"/>
  <c r="AM25" i="6" s="1"/>
  <c r="L25" i="6"/>
  <c r="AN25" i="6" s="1"/>
  <c r="N25" i="6"/>
  <c r="AP25" i="6" s="1"/>
  <c r="C26" i="6"/>
  <c r="AE26" i="6" s="1"/>
  <c r="E26" i="6"/>
  <c r="AG26" i="6" s="1"/>
  <c r="F26" i="6"/>
  <c r="AH26" i="6" s="1"/>
  <c r="G26" i="6"/>
  <c r="AI26" i="6" s="1"/>
  <c r="H26" i="6"/>
  <c r="AJ26" i="6" s="1"/>
  <c r="I26" i="6"/>
  <c r="AK26" i="6" s="1"/>
  <c r="J26" i="6"/>
  <c r="AL26" i="6" s="1"/>
  <c r="K26" i="6"/>
  <c r="AM26" i="6" s="1"/>
  <c r="L26" i="6"/>
  <c r="AN26" i="6" s="1"/>
  <c r="N26" i="6"/>
  <c r="AP26" i="6" s="1"/>
  <c r="C27" i="6"/>
  <c r="AE27" i="6" s="1"/>
  <c r="E27" i="6"/>
  <c r="AG27" i="6" s="1"/>
  <c r="F27" i="6"/>
  <c r="AH27" i="6" s="1"/>
  <c r="G27" i="6"/>
  <c r="AI27" i="6" s="1"/>
  <c r="H27" i="6"/>
  <c r="AJ27" i="6" s="1"/>
  <c r="I27" i="6"/>
  <c r="AK27" i="6" s="1"/>
  <c r="J27" i="6"/>
  <c r="AL27" i="6" s="1"/>
  <c r="K27" i="6"/>
  <c r="AM27" i="6" s="1"/>
  <c r="L27" i="6"/>
  <c r="AN27" i="6" s="1"/>
  <c r="N27" i="6"/>
  <c r="AP27" i="6" s="1"/>
  <c r="C28" i="6"/>
  <c r="AE28" i="6" s="1"/>
  <c r="E28" i="6"/>
  <c r="AG28" i="6" s="1"/>
  <c r="F28" i="6"/>
  <c r="AH28" i="6" s="1"/>
  <c r="G28" i="6"/>
  <c r="AI28" i="6" s="1"/>
  <c r="H28" i="6"/>
  <c r="AJ28" i="6" s="1"/>
  <c r="I28" i="6"/>
  <c r="AK28" i="6" s="1"/>
  <c r="J28" i="6"/>
  <c r="AL28" i="6" s="1"/>
  <c r="K28" i="6"/>
  <c r="AM28" i="6" s="1"/>
  <c r="L28" i="6"/>
  <c r="AN28" i="6" s="1"/>
  <c r="N28" i="6"/>
  <c r="AP28" i="6" s="1"/>
  <c r="C29" i="6"/>
  <c r="AE29" i="6" s="1"/>
  <c r="E29" i="6"/>
  <c r="AG29" i="6" s="1"/>
  <c r="F29" i="6"/>
  <c r="AH29" i="6" s="1"/>
  <c r="G29" i="6"/>
  <c r="AI29" i="6" s="1"/>
  <c r="H29" i="6"/>
  <c r="AJ29" i="6" s="1"/>
  <c r="I29" i="6"/>
  <c r="AK29" i="6" s="1"/>
  <c r="J29" i="6"/>
  <c r="AL29" i="6" s="1"/>
  <c r="K29" i="6"/>
  <c r="AM29" i="6" s="1"/>
  <c r="L29" i="6"/>
  <c r="AN29" i="6" s="1"/>
  <c r="N29" i="6"/>
  <c r="AP29" i="6" s="1"/>
  <c r="C30" i="6"/>
  <c r="AE30" i="6" s="1"/>
  <c r="E30" i="6"/>
  <c r="AG30" i="6" s="1"/>
  <c r="F30" i="6"/>
  <c r="AH30" i="6" s="1"/>
  <c r="G30" i="6"/>
  <c r="AI30" i="6" s="1"/>
  <c r="H30" i="6"/>
  <c r="AJ30" i="6" s="1"/>
  <c r="I30" i="6"/>
  <c r="AK30" i="6" s="1"/>
  <c r="J30" i="6"/>
  <c r="AL30" i="6" s="1"/>
  <c r="K30" i="6"/>
  <c r="AM30" i="6" s="1"/>
  <c r="L30" i="6"/>
  <c r="AN30" i="6" s="1"/>
  <c r="N30" i="6"/>
  <c r="AP30" i="6" s="1"/>
  <c r="C31" i="6"/>
  <c r="AE31" i="6" s="1"/>
  <c r="E31" i="6"/>
  <c r="AG31" i="6" s="1"/>
  <c r="F31" i="6"/>
  <c r="AH31" i="6" s="1"/>
  <c r="G31" i="6"/>
  <c r="AI31" i="6" s="1"/>
  <c r="H31" i="6"/>
  <c r="AJ31" i="6" s="1"/>
  <c r="I31" i="6"/>
  <c r="AK31" i="6" s="1"/>
  <c r="J31" i="6"/>
  <c r="AL31" i="6" s="1"/>
  <c r="K31" i="6"/>
  <c r="AM31" i="6" s="1"/>
  <c r="L31" i="6"/>
  <c r="AN31" i="6" s="1"/>
  <c r="N31" i="6"/>
  <c r="AP31" i="6" s="1"/>
  <c r="C32" i="6"/>
  <c r="AE32" i="6" s="1"/>
  <c r="E32" i="6"/>
  <c r="AG32" i="6" s="1"/>
  <c r="F32" i="6"/>
  <c r="AH32" i="6" s="1"/>
  <c r="G32" i="6"/>
  <c r="AI32" i="6" s="1"/>
  <c r="H32" i="6"/>
  <c r="AJ32" i="6" s="1"/>
  <c r="I32" i="6"/>
  <c r="AK32" i="6" s="1"/>
  <c r="J32" i="6"/>
  <c r="AL32" i="6" s="1"/>
  <c r="K32" i="6"/>
  <c r="AM32" i="6" s="1"/>
  <c r="L32" i="6"/>
  <c r="AN32" i="6" s="1"/>
  <c r="N32" i="6"/>
  <c r="AP32" i="6" s="1"/>
  <c r="C33" i="6"/>
  <c r="AE33" i="6" s="1"/>
  <c r="E33" i="6"/>
  <c r="AG33" i="6" s="1"/>
  <c r="F33" i="6"/>
  <c r="AH33" i="6" s="1"/>
  <c r="G33" i="6"/>
  <c r="AI33" i="6" s="1"/>
  <c r="H33" i="6"/>
  <c r="AJ33" i="6" s="1"/>
  <c r="I33" i="6"/>
  <c r="AK33" i="6" s="1"/>
  <c r="J33" i="6"/>
  <c r="AL33" i="6" s="1"/>
  <c r="K33" i="6"/>
  <c r="AM33" i="6" s="1"/>
  <c r="L33" i="6"/>
  <c r="AN33" i="6" s="1"/>
  <c r="N33" i="6"/>
  <c r="AP33" i="6" s="1"/>
  <c r="C34" i="6"/>
  <c r="AE34" i="6" s="1"/>
  <c r="E34" i="6"/>
  <c r="AG34" i="6" s="1"/>
  <c r="F34" i="6"/>
  <c r="AH34" i="6" s="1"/>
  <c r="G34" i="6"/>
  <c r="AI34" i="6" s="1"/>
  <c r="H34" i="6"/>
  <c r="AJ34" i="6" s="1"/>
  <c r="I34" i="6"/>
  <c r="AK34" i="6" s="1"/>
  <c r="J34" i="6"/>
  <c r="AL34" i="6" s="1"/>
  <c r="K34" i="6"/>
  <c r="AM34" i="6" s="1"/>
  <c r="L34" i="6"/>
  <c r="AN34" i="6" s="1"/>
  <c r="N34" i="6"/>
  <c r="AP34" i="6" s="1"/>
  <c r="C35" i="6"/>
  <c r="AE35" i="6" s="1"/>
  <c r="E35" i="6"/>
  <c r="AG35" i="6" s="1"/>
  <c r="F35" i="6"/>
  <c r="AH35" i="6" s="1"/>
  <c r="G35" i="6"/>
  <c r="AI35" i="6" s="1"/>
  <c r="H35" i="6"/>
  <c r="AJ35" i="6" s="1"/>
  <c r="I35" i="6"/>
  <c r="AK35" i="6" s="1"/>
  <c r="J35" i="6"/>
  <c r="AL35" i="6" s="1"/>
  <c r="K35" i="6"/>
  <c r="AM35" i="6" s="1"/>
  <c r="L35" i="6"/>
  <c r="AN35" i="6" s="1"/>
  <c r="N35" i="6"/>
  <c r="AP35" i="6" s="1"/>
  <c r="C36" i="6"/>
  <c r="AE36" i="6" s="1"/>
  <c r="E36" i="6"/>
  <c r="AG36" i="6" s="1"/>
  <c r="F36" i="6"/>
  <c r="AH36" i="6" s="1"/>
  <c r="G36" i="6"/>
  <c r="AI36" i="6" s="1"/>
  <c r="H36" i="6"/>
  <c r="AJ36" i="6" s="1"/>
  <c r="I36" i="6"/>
  <c r="AK36" i="6" s="1"/>
  <c r="J36" i="6"/>
  <c r="AL36" i="6" s="1"/>
  <c r="K36" i="6"/>
  <c r="AM36" i="6" s="1"/>
  <c r="L36" i="6"/>
  <c r="AN36" i="6" s="1"/>
  <c r="N36" i="6"/>
  <c r="AP36" i="6" s="1"/>
  <c r="C37" i="6"/>
  <c r="AE37" i="6" s="1"/>
  <c r="E37" i="6"/>
  <c r="AG37" i="6" s="1"/>
  <c r="F37" i="6"/>
  <c r="AH37" i="6" s="1"/>
  <c r="G37" i="6"/>
  <c r="AI37" i="6" s="1"/>
  <c r="H37" i="6"/>
  <c r="AJ37" i="6" s="1"/>
  <c r="I37" i="6"/>
  <c r="AK37" i="6" s="1"/>
  <c r="J37" i="6"/>
  <c r="AL37" i="6" s="1"/>
  <c r="K37" i="6"/>
  <c r="AM37" i="6" s="1"/>
  <c r="L37" i="6"/>
  <c r="AN37" i="6" s="1"/>
  <c r="N37" i="6"/>
  <c r="AP37" i="6" s="1"/>
  <c r="C38" i="6"/>
  <c r="AE38" i="6" s="1"/>
  <c r="E38" i="6"/>
  <c r="AG38" i="6" s="1"/>
  <c r="F38" i="6"/>
  <c r="AH38" i="6" s="1"/>
  <c r="G38" i="6"/>
  <c r="AI38" i="6" s="1"/>
  <c r="H38" i="6"/>
  <c r="AJ38" i="6" s="1"/>
  <c r="I38" i="6"/>
  <c r="AK38" i="6" s="1"/>
  <c r="J38" i="6"/>
  <c r="AL38" i="6" s="1"/>
  <c r="K38" i="6"/>
  <c r="AM38" i="6" s="1"/>
  <c r="L38" i="6"/>
  <c r="AN38" i="6" s="1"/>
  <c r="N38" i="6"/>
  <c r="AP38" i="6" s="1"/>
  <c r="C39" i="6"/>
  <c r="AE39" i="6" s="1"/>
  <c r="E39" i="6"/>
  <c r="AG39" i="6" s="1"/>
  <c r="F39" i="6"/>
  <c r="AH39" i="6" s="1"/>
  <c r="G39" i="6"/>
  <c r="AI39" i="6" s="1"/>
  <c r="H39" i="6"/>
  <c r="AJ39" i="6" s="1"/>
  <c r="I39" i="6"/>
  <c r="AK39" i="6" s="1"/>
  <c r="J39" i="6"/>
  <c r="AL39" i="6" s="1"/>
  <c r="K39" i="6"/>
  <c r="AM39" i="6" s="1"/>
  <c r="L39" i="6"/>
  <c r="AN39" i="6" s="1"/>
  <c r="N39" i="6"/>
  <c r="AP39" i="6" s="1"/>
  <c r="C40" i="6"/>
  <c r="AE40" i="6" s="1"/>
  <c r="E40" i="6"/>
  <c r="AG40" i="6" s="1"/>
  <c r="F40" i="6"/>
  <c r="AH40" i="6" s="1"/>
  <c r="G40" i="6"/>
  <c r="AI40" i="6" s="1"/>
  <c r="H40" i="6"/>
  <c r="AJ40" i="6" s="1"/>
  <c r="I40" i="6"/>
  <c r="AK40" i="6" s="1"/>
  <c r="J40" i="6"/>
  <c r="AL40" i="6" s="1"/>
  <c r="K40" i="6"/>
  <c r="AM40" i="6" s="1"/>
  <c r="L40" i="6"/>
  <c r="AN40" i="6" s="1"/>
  <c r="N40" i="6"/>
  <c r="AP40" i="6" s="1"/>
  <c r="C41" i="6"/>
  <c r="AE41" i="6" s="1"/>
  <c r="E41" i="6"/>
  <c r="AG41" i="6" s="1"/>
  <c r="F41" i="6"/>
  <c r="AH41" i="6" s="1"/>
  <c r="G41" i="6"/>
  <c r="AI41" i="6" s="1"/>
  <c r="H41" i="6"/>
  <c r="AJ41" i="6" s="1"/>
  <c r="I41" i="6"/>
  <c r="AK41" i="6" s="1"/>
  <c r="J41" i="6"/>
  <c r="AL41" i="6" s="1"/>
  <c r="K41" i="6"/>
  <c r="AM41" i="6" s="1"/>
  <c r="L41" i="6"/>
  <c r="AN41" i="6" s="1"/>
  <c r="N41" i="6"/>
  <c r="AP41" i="6" s="1"/>
  <c r="C42" i="6"/>
  <c r="AE42" i="6" s="1"/>
  <c r="E42" i="6"/>
  <c r="AG42" i="6" s="1"/>
  <c r="F42" i="6"/>
  <c r="AH42" i="6" s="1"/>
  <c r="G42" i="6"/>
  <c r="AI42" i="6" s="1"/>
  <c r="H42" i="6"/>
  <c r="AJ42" i="6" s="1"/>
  <c r="I42" i="6"/>
  <c r="AK42" i="6" s="1"/>
  <c r="J42" i="6"/>
  <c r="AL42" i="6" s="1"/>
  <c r="K42" i="6"/>
  <c r="AM42" i="6" s="1"/>
  <c r="L42" i="6"/>
  <c r="AN42" i="6" s="1"/>
  <c r="N42" i="6"/>
  <c r="AP42" i="6" s="1"/>
  <c r="C43" i="6"/>
  <c r="AE43" i="6" s="1"/>
  <c r="E43" i="6"/>
  <c r="AG43" i="6" s="1"/>
  <c r="F43" i="6"/>
  <c r="AH43" i="6" s="1"/>
  <c r="G43" i="6"/>
  <c r="AI43" i="6" s="1"/>
  <c r="H43" i="6"/>
  <c r="AJ43" i="6" s="1"/>
  <c r="I43" i="6"/>
  <c r="AK43" i="6" s="1"/>
  <c r="J43" i="6"/>
  <c r="AL43" i="6" s="1"/>
  <c r="K43" i="6"/>
  <c r="AM43" i="6" s="1"/>
  <c r="L43" i="6"/>
  <c r="AN43" i="6" s="1"/>
  <c r="N43" i="6"/>
  <c r="AP43" i="6" s="1"/>
  <c r="C44" i="6"/>
  <c r="AE44" i="6" s="1"/>
  <c r="E44" i="6"/>
  <c r="AG44" i="6" s="1"/>
  <c r="F44" i="6"/>
  <c r="AH44" i="6" s="1"/>
  <c r="G44" i="6"/>
  <c r="AI44" i="6" s="1"/>
  <c r="H44" i="6"/>
  <c r="AJ44" i="6" s="1"/>
  <c r="I44" i="6"/>
  <c r="AK44" i="6" s="1"/>
  <c r="J44" i="6"/>
  <c r="AL44" i="6" s="1"/>
  <c r="K44" i="6"/>
  <c r="AM44" i="6" s="1"/>
  <c r="L44" i="6"/>
  <c r="AN44" i="6" s="1"/>
  <c r="N44" i="6"/>
  <c r="AP44" i="6" s="1"/>
  <c r="C45" i="6"/>
  <c r="AE45" i="6" s="1"/>
  <c r="E45" i="6"/>
  <c r="AG45" i="6" s="1"/>
  <c r="F45" i="6"/>
  <c r="AH45" i="6" s="1"/>
  <c r="G45" i="6"/>
  <c r="AI45" i="6" s="1"/>
  <c r="H45" i="6"/>
  <c r="AJ45" i="6" s="1"/>
  <c r="I45" i="6"/>
  <c r="AK45" i="6" s="1"/>
  <c r="J45" i="6"/>
  <c r="AL45" i="6" s="1"/>
  <c r="K45" i="6"/>
  <c r="AM45" i="6" s="1"/>
  <c r="L45" i="6"/>
  <c r="AN45" i="6" s="1"/>
  <c r="N45" i="6"/>
  <c r="AP45" i="6" s="1"/>
  <c r="C46" i="6"/>
  <c r="AE46" i="6" s="1"/>
  <c r="E46" i="6"/>
  <c r="AG46" i="6" s="1"/>
  <c r="F46" i="6"/>
  <c r="AH46" i="6" s="1"/>
  <c r="G46" i="6"/>
  <c r="AI46" i="6" s="1"/>
  <c r="H46" i="6"/>
  <c r="AJ46" i="6" s="1"/>
  <c r="I46" i="6"/>
  <c r="AK46" i="6" s="1"/>
  <c r="J46" i="6"/>
  <c r="AL46" i="6" s="1"/>
  <c r="K46" i="6"/>
  <c r="AM46" i="6" s="1"/>
  <c r="L46" i="6"/>
  <c r="AN46" i="6" s="1"/>
  <c r="N46" i="6"/>
  <c r="AP46" i="6" s="1"/>
  <c r="C47" i="6"/>
  <c r="AE47" i="6" s="1"/>
  <c r="E47" i="6"/>
  <c r="AG47" i="6" s="1"/>
  <c r="F47" i="6"/>
  <c r="AH47" i="6" s="1"/>
  <c r="G47" i="6"/>
  <c r="AI47" i="6" s="1"/>
  <c r="H47" i="6"/>
  <c r="AJ47" i="6" s="1"/>
  <c r="I47" i="6"/>
  <c r="AK47" i="6" s="1"/>
  <c r="J47" i="6"/>
  <c r="AL47" i="6" s="1"/>
  <c r="K47" i="6"/>
  <c r="AM47" i="6" s="1"/>
  <c r="L47" i="6"/>
  <c r="AN47" i="6" s="1"/>
  <c r="N47" i="6"/>
  <c r="AP47" i="6" s="1"/>
  <c r="C48" i="6"/>
  <c r="AE48" i="6" s="1"/>
  <c r="E48" i="6"/>
  <c r="AG48" i="6" s="1"/>
  <c r="F48" i="6"/>
  <c r="AH48" i="6" s="1"/>
  <c r="G48" i="6"/>
  <c r="AI48" i="6" s="1"/>
  <c r="H48" i="6"/>
  <c r="AJ48" i="6" s="1"/>
  <c r="I48" i="6"/>
  <c r="AK48" i="6" s="1"/>
  <c r="J48" i="6"/>
  <c r="AL48" i="6" s="1"/>
  <c r="K48" i="6"/>
  <c r="AM48" i="6" s="1"/>
  <c r="L48" i="6"/>
  <c r="AN48" i="6" s="1"/>
  <c r="N48" i="6"/>
  <c r="AP48" i="6" s="1"/>
  <c r="C49" i="6"/>
  <c r="AE49" i="6" s="1"/>
  <c r="E49" i="6"/>
  <c r="AG49" i="6" s="1"/>
  <c r="F49" i="6"/>
  <c r="AH49" i="6" s="1"/>
  <c r="G49" i="6"/>
  <c r="AI49" i="6" s="1"/>
  <c r="H49" i="6"/>
  <c r="AJ49" i="6" s="1"/>
  <c r="I49" i="6"/>
  <c r="AK49" i="6" s="1"/>
  <c r="J49" i="6"/>
  <c r="AL49" i="6" s="1"/>
  <c r="K49" i="6"/>
  <c r="AM49" i="6" s="1"/>
  <c r="L49" i="6"/>
  <c r="AN49" i="6" s="1"/>
  <c r="N49" i="6"/>
  <c r="AP49" i="6" s="1"/>
  <c r="C50" i="6"/>
  <c r="AE50" i="6" s="1"/>
  <c r="E50" i="6"/>
  <c r="AG50" i="6" s="1"/>
  <c r="F50" i="6"/>
  <c r="AH50" i="6" s="1"/>
  <c r="G50" i="6"/>
  <c r="AI50" i="6" s="1"/>
  <c r="H50" i="6"/>
  <c r="AJ50" i="6" s="1"/>
  <c r="I50" i="6"/>
  <c r="AK50" i="6" s="1"/>
  <c r="J50" i="6"/>
  <c r="AL50" i="6" s="1"/>
  <c r="K50" i="6"/>
  <c r="AM50" i="6" s="1"/>
  <c r="L50" i="6"/>
  <c r="AN50" i="6" s="1"/>
  <c r="N50" i="6"/>
  <c r="AP50" i="6" s="1"/>
  <c r="C51" i="6"/>
  <c r="AE51" i="6" s="1"/>
  <c r="E51" i="6"/>
  <c r="AG51" i="6" s="1"/>
  <c r="F51" i="6"/>
  <c r="AH51" i="6" s="1"/>
  <c r="G51" i="6"/>
  <c r="AI51" i="6" s="1"/>
  <c r="H51" i="6"/>
  <c r="AJ51" i="6" s="1"/>
  <c r="I51" i="6"/>
  <c r="AK51" i="6" s="1"/>
  <c r="J51" i="6"/>
  <c r="AL51" i="6" s="1"/>
  <c r="K51" i="6"/>
  <c r="AM51" i="6" s="1"/>
  <c r="L51" i="6"/>
  <c r="AN51" i="6" s="1"/>
  <c r="N51" i="6"/>
  <c r="AP51" i="6" s="1"/>
  <c r="F52" i="6"/>
  <c r="AH52" i="6" s="1"/>
  <c r="H52" i="6"/>
  <c r="AJ52" i="6" s="1"/>
  <c r="N2" i="6"/>
  <c r="AP2" i="6" s="1"/>
  <c r="L2" i="6"/>
  <c r="AN2" i="6" s="1"/>
  <c r="K2" i="6"/>
  <c r="AM2" i="6" s="1"/>
  <c r="J2" i="6"/>
  <c r="AL2" i="6" s="1"/>
  <c r="I2" i="6"/>
  <c r="AK2" i="6" s="1"/>
  <c r="H2" i="6"/>
  <c r="AJ2" i="6" s="1"/>
  <c r="G2" i="6"/>
  <c r="AI2" i="6" s="1"/>
  <c r="F2" i="6"/>
  <c r="AH2" i="6" s="1"/>
  <c r="E2" i="6"/>
  <c r="AG2" i="6" s="1"/>
  <c r="C2" i="6"/>
  <c r="AE2" i="6" s="1"/>
  <c r="B52" i="6"/>
  <c r="AD52" i="6" s="1"/>
  <c r="AD52" i="4"/>
  <c r="C51" i="24" s="1"/>
  <c r="AE51" i="24" s="1"/>
  <c r="AD51" i="4"/>
  <c r="C50" i="24" s="1"/>
  <c r="AE50" i="24" s="1"/>
  <c r="AD50" i="4"/>
  <c r="C49" i="24" s="1"/>
  <c r="AE49" i="24" s="1"/>
  <c r="AD49" i="4"/>
  <c r="B48" i="6" s="1"/>
  <c r="AD48" i="6" s="1"/>
  <c r="AD48" i="4"/>
  <c r="B47" i="6" s="1"/>
  <c r="AD47" i="6" s="1"/>
  <c r="AD47" i="4"/>
  <c r="C46" i="24" s="1"/>
  <c r="AE46" i="24" s="1"/>
  <c r="AD46" i="4"/>
  <c r="C45" i="24" s="1"/>
  <c r="AE45" i="24" s="1"/>
  <c r="AD45" i="4"/>
  <c r="B44" i="6" s="1"/>
  <c r="AD44" i="6" s="1"/>
  <c r="AD44" i="4"/>
  <c r="C43" i="24" s="1"/>
  <c r="AE43" i="24" s="1"/>
  <c r="AD43" i="4"/>
  <c r="C42" i="24" s="1"/>
  <c r="AE42" i="24" s="1"/>
  <c r="AD42" i="4"/>
  <c r="C41" i="24" s="1"/>
  <c r="AE41" i="24" s="1"/>
  <c r="AD41" i="4"/>
  <c r="C40" i="24" s="1"/>
  <c r="AE40" i="24" s="1"/>
  <c r="AD40" i="4"/>
  <c r="C39" i="24" s="1"/>
  <c r="AE39" i="24" s="1"/>
  <c r="AD39" i="4"/>
  <c r="B38" i="6" s="1"/>
  <c r="AD38" i="6" s="1"/>
  <c r="AD38" i="4"/>
  <c r="B37" i="6" s="1"/>
  <c r="AD37" i="6" s="1"/>
  <c r="AD37" i="4"/>
  <c r="C36" i="24" s="1"/>
  <c r="AE36" i="24" s="1"/>
  <c r="AD36" i="4"/>
  <c r="B35" i="6" s="1"/>
  <c r="AD35" i="6" s="1"/>
  <c r="AD35" i="4"/>
  <c r="B34" i="6" s="1"/>
  <c r="AD34" i="6" s="1"/>
  <c r="AD34" i="4"/>
  <c r="C33" i="24" s="1"/>
  <c r="AE33" i="24" s="1"/>
  <c r="AD33" i="4"/>
  <c r="C32" i="24" s="1"/>
  <c r="AE32" i="24" s="1"/>
  <c r="AD32" i="4"/>
  <c r="C31" i="24" s="1"/>
  <c r="AE31" i="24" s="1"/>
  <c r="AD31" i="4"/>
  <c r="C30" i="24" s="1"/>
  <c r="AE30" i="24" s="1"/>
  <c r="AD30" i="4"/>
  <c r="C29" i="24" s="1"/>
  <c r="AE29" i="24" s="1"/>
  <c r="AD29" i="4"/>
  <c r="B28" i="6" s="1"/>
  <c r="AD28" i="6" s="1"/>
  <c r="AD28" i="4"/>
  <c r="B27" i="6" s="1"/>
  <c r="AD27" i="6" s="1"/>
  <c r="AD27" i="4"/>
  <c r="C26" i="24" s="1"/>
  <c r="AE26" i="24" s="1"/>
  <c r="AD26" i="4"/>
  <c r="C25" i="24" s="1"/>
  <c r="AE25" i="24" s="1"/>
  <c r="AD25" i="4"/>
  <c r="C24" i="24" s="1"/>
  <c r="AE24" i="24" s="1"/>
  <c r="AD24" i="4"/>
  <c r="C23" i="24" s="1"/>
  <c r="AE23" i="24" s="1"/>
  <c r="AD23" i="4"/>
  <c r="C22" i="24" s="1"/>
  <c r="AE22" i="24" s="1"/>
  <c r="AD22" i="4"/>
  <c r="C21" i="24" s="1"/>
  <c r="AE21" i="24" s="1"/>
  <c r="AD21" i="4"/>
  <c r="C20" i="24" s="1"/>
  <c r="AE20" i="24" s="1"/>
  <c r="AD20" i="4"/>
  <c r="B19" i="6" s="1"/>
  <c r="AD19" i="6" s="1"/>
  <c r="AD19" i="4"/>
  <c r="C18" i="24" s="1"/>
  <c r="AE18" i="24" s="1"/>
  <c r="AD18" i="4"/>
  <c r="B17" i="6" s="1"/>
  <c r="AD17" i="6" s="1"/>
  <c r="AD17" i="4"/>
  <c r="C16" i="24" s="1"/>
  <c r="AE16" i="24" s="1"/>
  <c r="AD16" i="4"/>
  <c r="C15" i="24" s="1"/>
  <c r="AE15" i="24" s="1"/>
  <c r="AD15" i="4"/>
  <c r="C14" i="24" s="1"/>
  <c r="AE14" i="24" s="1"/>
  <c r="AD14" i="4"/>
  <c r="B13" i="6" s="1"/>
  <c r="AD13" i="6" s="1"/>
  <c r="AD13" i="4"/>
  <c r="C12" i="24" s="1"/>
  <c r="AE12" i="24" s="1"/>
  <c r="AD12" i="4"/>
  <c r="C11" i="24" s="1"/>
  <c r="AE11" i="24" s="1"/>
  <c r="AD11" i="4"/>
  <c r="C10" i="24" s="1"/>
  <c r="AE10" i="24" s="1"/>
  <c r="AD10" i="4"/>
  <c r="B9" i="6" s="1"/>
  <c r="AD9" i="6" s="1"/>
  <c r="AD9" i="4"/>
  <c r="B8" i="6" s="1"/>
  <c r="AD8" i="6" s="1"/>
  <c r="AD8" i="4"/>
  <c r="C7" i="24" s="1"/>
  <c r="AE7" i="24" s="1"/>
  <c r="AD7" i="4"/>
  <c r="B6" i="6" s="1"/>
  <c r="AD6" i="6" s="1"/>
  <c r="AD6" i="4"/>
  <c r="C5" i="24" s="1"/>
  <c r="AE5" i="24" s="1"/>
  <c r="AD5" i="4"/>
  <c r="C4" i="24" s="1"/>
  <c r="AE4" i="24" s="1"/>
  <c r="AD4" i="4"/>
  <c r="C3" i="24" s="1"/>
  <c r="AD3" i="4"/>
  <c r="AD53" i="8"/>
  <c r="C52" i="6" s="1"/>
  <c r="AE52" i="6" s="1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AD53" i="7"/>
  <c r="D52" i="6" s="1"/>
  <c r="AF52" i="6" s="1"/>
  <c r="AD52" i="7"/>
  <c r="D51" i="6" s="1"/>
  <c r="AF51" i="6" s="1"/>
  <c r="AD51" i="7"/>
  <c r="D50" i="6" s="1"/>
  <c r="AF50" i="6" s="1"/>
  <c r="AD50" i="7"/>
  <c r="E49" i="24" s="1"/>
  <c r="AG49" i="24" s="1"/>
  <c r="AD49" i="7"/>
  <c r="E48" i="24" s="1"/>
  <c r="AG48" i="24" s="1"/>
  <c r="AD48" i="7"/>
  <c r="E47" i="24" s="1"/>
  <c r="AG47" i="24" s="1"/>
  <c r="AD47" i="7"/>
  <c r="E46" i="24" s="1"/>
  <c r="AG46" i="24" s="1"/>
  <c r="AD46" i="7"/>
  <c r="E45" i="24" s="1"/>
  <c r="AG45" i="24" s="1"/>
  <c r="AD45" i="7"/>
  <c r="E44" i="24" s="1"/>
  <c r="AG44" i="24" s="1"/>
  <c r="AD44" i="7"/>
  <c r="D43" i="6" s="1"/>
  <c r="AF43" i="6" s="1"/>
  <c r="AD43" i="7"/>
  <c r="E42" i="24" s="1"/>
  <c r="AG42" i="24" s="1"/>
  <c r="AD42" i="7"/>
  <c r="E41" i="24" s="1"/>
  <c r="AG41" i="24" s="1"/>
  <c r="AD41" i="7"/>
  <c r="E40" i="24" s="1"/>
  <c r="AG40" i="24" s="1"/>
  <c r="AD40" i="7"/>
  <c r="E39" i="24" s="1"/>
  <c r="AG39" i="24" s="1"/>
  <c r="AD39" i="7"/>
  <c r="D38" i="6" s="1"/>
  <c r="AF38" i="6" s="1"/>
  <c r="AD38" i="7"/>
  <c r="E37" i="24" s="1"/>
  <c r="AG37" i="24" s="1"/>
  <c r="AD37" i="7"/>
  <c r="E36" i="24" s="1"/>
  <c r="AG36" i="24" s="1"/>
  <c r="AD36" i="7"/>
  <c r="E35" i="24" s="1"/>
  <c r="AG35" i="24" s="1"/>
  <c r="AD35" i="7"/>
  <c r="E34" i="24" s="1"/>
  <c r="AG34" i="24" s="1"/>
  <c r="AD34" i="7"/>
  <c r="E33" i="24" s="1"/>
  <c r="AG33" i="24" s="1"/>
  <c r="AD33" i="7"/>
  <c r="E32" i="24" s="1"/>
  <c r="AG32" i="24" s="1"/>
  <c r="AD32" i="7"/>
  <c r="E31" i="24" s="1"/>
  <c r="AG31" i="24" s="1"/>
  <c r="AD31" i="7"/>
  <c r="E30" i="24" s="1"/>
  <c r="AG30" i="24" s="1"/>
  <c r="AD30" i="7"/>
  <c r="E29" i="24" s="1"/>
  <c r="AG29" i="24" s="1"/>
  <c r="AD29" i="7"/>
  <c r="E28" i="24" s="1"/>
  <c r="AG28" i="24" s="1"/>
  <c r="AD28" i="7"/>
  <c r="E27" i="24" s="1"/>
  <c r="AG27" i="24" s="1"/>
  <c r="AD27" i="7"/>
  <c r="E26" i="24" s="1"/>
  <c r="AG26" i="24" s="1"/>
  <c r="AD26" i="7"/>
  <c r="E25" i="24" s="1"/>
  <c r="AG25" i="24" s="1"/>
  <c r="AD25" i="7"/>
  <c r="E24" i="24" s="1"/>
  <c r="AG24" i="24" s="1"/>
  <c r="AD24" i="7"/>
  <c r="E23" i="24" s="1"/>
  <c r="AG23" i="24" s="1"/>
  <c r="AD23" i="7"/>
  <c r="E22" i="24" s="1"/>
  <c r="AG22" i="24" s="1"/>
  <c r="AD22" i="7"/>
  <c r="E21" i="24" s="1"/>
  <c r="AG21" i="24" s="1"/>
  <c r="AD21" i="7"/>
  <c r="E20" i="24" s="1"/>
  <c r="AG20" i="24" s="1"/>
  <c r="AD20" i="7"/>
  <c r="E19" i="24" s="1"/>
  <c r="AG19" i="24" s="1"/>
  <c r="AD19" i="7"/>
  <c r="E18" i="24" s="1"/>
  <c r="AG18" i="24" s="1"/>
  <c r="AD18" i="7"/>
  <c r="E17" i="24" s="1"/>
  <c r="AG17" i="24" s="1"/>
  <c r="AD17" i="7"/>
  <c r="E16" i="24" s="1"/>
  <c r="AG16" i="24" s="1"/>
  <c r="AD16" i="7"/>
  <c r="E15" i="24" s="1"/>
  <c r="AG15" i="24" s="1"/>
  <c r="AD15" i="7"/>
  <c r="E14" i="24" s="1"/>
  <c r="AG14" i="24" s="1"/>
  <c r="AD14" i="7"/>
  <c r="E13" i="24" s="1"/>
  <c r="AG13" i="24" s="1"/>
  <c r="AD13" i="7"/>
  <c r="E12" i="24" s="1"/>
  <c r="AG12" i="24" s="1"/>
  <c r="AD12" i="7"/>
  <c r="E11" i="24" s="1"/>
  <c r="AG11" i="24" s="1"/>
  <c r="AD11" i="7"/>
  <c r="E10" i="24" s="1"/>
  <c r="AG10" i="24" s="1"/>
  <c r="AD10" i="7"/>
  <c r="D9" i="6" s="1"/>
  <c r="AF9" i="6" s="1"/>
  <c r="AD9" i="7"/>
  <c r="E8" i="24" s="1"/>
  <c r="AG8" i="24" s="1"/>
  <c r="AD8" i="7"/>
  <c r="E7" i="24" s="1"/>
  <c r="AG7" i="24" s="1"/>
  <c r="AD7" i="7"/>
  <c r="E6" i="24" s="1"/>
  <c r="AG6" i="24" s="1"/>
  <c r="AD6" i="7"/>
  <c r="E5" i="24" s="1"/>
  <c r="AG5" i="24" s="1"/>
  <c r="AD5" i="7"/>
  <c r="E4" i="24" s="1"/>
  <c r="AG4" i="24" s="1"/>
  <c r="AD4" i="7"/>
  <c r="E3" i="24" s="1"/>
  <c r="AG3" i="24" s="1"/>
  <c r="AD3" i="7"/>
  <c r="AD53" i="10"/>
  <c r="E52" i="6" s="1"/>
  <c r="AG52" i="6" s="1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53" i="13"/>
  <c r="G52" i="6" s="1"/>
  <c r="AI52" i="6" s="1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D53" i="14"/>
  <c r="AD52" i="14"/>
  <c r="AD51" i="14"/>
  <c r="AD50" i="14"/>
  <c r="AD49" i="14"/>
  <c r="AD48" i="14"/>
  <c r="AD47" i="14"/>
  <c r="AD46" i="14"/>
  <c r="AD45" i="14"/>
  <c r="AD44" i="14"/>
  <c r="AD43" i="14"/>
  <c r="AD42" i="14"/>
  <c r="AD41" i="14"/>
  <c r="AD40" i="14"/>
  <c r="AD39" i="14"/>
  <c r="AD38" i="14"/>
  <c r="AD37" i="14"/>
  <c r="AD36" i="14"/>
  <c r="AD35" i="14"/>
  <c r="AD34" i="14"/>
  <c r="AD33" i="14"/>
  <c r="AD32" i="14"/>
  <c r="AD31" i="14"/>
  <c r="AD30" i="14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D5" i="14"/>
  <c r="AD4" i="14"/>
  <c r="AD3" i="14"/>
  <c r="AD53" i="15"/>
  <c r="I52" i="6" s="1"/>
  <c r="AK52" i="6" s="1"/>
  <c r="AD52" i="15"/>
  <c r="AD51" i="15"/>
  <c r="AD50" i="15"/>
  <c r="AD49" i="15"/>
  <c r="AD48" i="15"/>
  <c r="AD47" i="15"/>
  <c r="AD46" i="15"/>
  <c r="AD45" i="15"/>
  <c r="AD44" i="15"/>
  <c r="AD43" i="15"/>
  <c r="AD42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3" i="15"/>
  <c r="AD12" i="15"/>
  <c r="AD11" i="15"/>
  <c r="AD10" i="15"/>
  <c r="AD9" i="15"/>
  <c r="AD8" i="15"/>
  <c r="AD7" i="15"/>
  <c r="AD6" i="15"/>
  <c r="AD5" i="15"/>
  <c r="AD4" i="15"/>
  <c r="AD3" i="15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N52" i="4"/>
  <c r="B51" i="2" s="1"/>
  <c r="AC51" i="2" s="1"/>
  <c r="N51" i="4"/>
  <c r="B50" i="2" s="1"/>
  <c r="AC50" i="2" s="1"/>
  <c r="N50" i="4"/>
  <c r="N49" i="4"/>
  <c r="B48" i="2" s="1"/>
  <c r="AC48" i="2" s="1"/>
  <c r="N48" i="4"/>
  <c r="B47" i="2" s="1"/>
  <c r="AC47" i="2" s="1"/>
  <c r="N47" i="4"/>
  <c r="N46" i="4"/>
  <c r="N45" i="4"/>
  <c r="N44" i="4"/>
  <c r="B43" i="2" s="1"/>
  <c r="AC43" i="2" s="1"/>
  <c r="N43" i="4"/>
  <c r="B42" i="2" s="1"/>
  <c r="AC42" i="2" s="1"/>
  <c r="N42" i="4"/>
  <c r="N41" i="4"/>
  <c r="N40" i="4"/>
  <c r="B39" i="2" s="1"/>
  <c r="AC39" i="2" s="1"/>
  <c r="N39" i="4"/>
  <c r="N38" i="4"/>
  <c r="N37" i="4"/>
  <c r="N36" i="4"/>
  <c r="B35" i="2" s="1"/>
  <c r="AC35" i="2" s="1"/>
  <c r="N35" i="4"/>
  <c r="B34" i="2" s="1"/>
  <c r="AC34" i="2" s="1"/>
  <c r="N34" i="4"/>
  <c r="N33" i="4"/>
  <c r="B32" i="2" s="1"/>
  <c r="AC32" i="2" s="1"/>
  <c r="N32" i="4"/>
  <c r="N31" i="4"/>
  <c r="N30" i="4"/>
  <c r="N29" i="4"/>
  <c r="N28" i="4"/>
  <c r="B27" i="2" s="1"/>
  <c r="AC27" i="2" s="1"/>
  <c r="N27" i="4"/>
  <c r="B26" i="2" s="1"/>
  <c r="AC26" i="2" s="1"/>
  <c r="N26" i="4"/>
  <c r="N25" i="4"/>
  <c r="B24" i="2" s="1"/>
  <c r="AC24" i="2" s="1"/>
  <c r="N24" i="4"/>
  <c r="B23" i="2" s="1"/>
  <c r="AC23" i="2" s="1"/>
  <c r="N23" i="4"/>
  <c r="N22" i="4"/>
  <c r="N21" i="4"/>
  <c r="N20" i="4"/>
  <c r="B19" i="2" s="1"/>
  <c r="AC19" i="2" s="1"/>
  <c r="N19" i="4"/>
  <c r="B18" i="2" s="1"/>
  <c r="AC18" i="2" s="1"/>
  <c r="N18" i="4"/>
  <c r="N17" i="4"/>
  <c r="B16" i="2" s="1"/>
  <c r="AC16" i="2" s="1"/>
  <c r="N16" i="4"/>
  <c r="B15" i="2" s="1"/>
  <c r="AC15" i="2" s="1"/>
  <c r="N15" i="4"/>
  <c r="N14" i="4"/>
  <c r="N13" i="4"/>
  <c r="N12" i="4"/>
  <c r="B11" i="2" s="1"/>
  <c r="AC11" i="2" s="1"/>
  <c r="N11" i="4"/>
  <c r="B10" i="2" s="1"/>
  <c r="AC10" i="2" s="1"/>
  <c r="N10" i="4"/>
  <c r="N9" i="4"/>
  <c r="N8" i="4"/>
  <c r="B7" i="2" s="1"/>
  <c r="AC7" i="2" s="1"/>
  <c r="N7" i="4"/>
  <c r="N6" i="4"/>
  <c r="N5" i="4"/>
  <c r="N4" i="4"/>
  <c r="B3" i="2" s="1"/>
  <c r="AC3" i="2" s="1"/>
  <c r="N3" i="4"/>
  <c r="B2" i="2" s="1"/>
  <c r="AC2" i="2" s="1"/>
  <c r="N53" i="8"/>
  <c r="N52" i="8"/>
  <c r="N51" i="8"/>
  <c r="C50" i="2" s="1"/>
  <c r="AD50" i="2" s="1"/>
  <c r="N50" i="8"/>
  <c r="N49" i="8"/>
  <c r="N48" i="8"/>
  <c r="N47" i="8"/>
  <c r="N46" i="8"/>
  <c r="N45" i="8"/>
  <c r="N44" i="8"/>
  <c r="N43" i="8"/>
  <c r="C42" i="2" s="1"/>
  <c r="AD42" i="2" s="1"/>
  <c r="N42" i="8"/>
  <c r="N41" i="8"/>
  <c r="N40" i="8"/>
  <c r="N39" i="8"/>
  <c r="N38" i="8"/>
  <c r="N37" i="8"/>
  <c r="N36" i="8"/>
  <c r="N35" i="8"/>
  <c r="C34" i="2" s="1"/>
  <c r="AD34" i="2" s="1"/>
  <c r="N34" i="8"/>
  <c r="N33" i="8"/>
  <c r="N32" i="8"/>
  <c r="N31" i="8"/>
  <c r="N30" i="8"/>
  <c r="N29" i="8"/>
  <c r="N28" i="8"/>
  <c r="N27" i="8"/>
  <c r="C26" i="2" s="1"/>
  <c r="AD26" i="2" s="1"/>
  <c r="N26" i="8"/>
  <c r="N25" i="8"/>
  <c r="N24" i="8"/>
  <c r="N23" i="8"/>
  <c r="N22" i="8"/>
  <c r="N21" i="8"/>
  <c r="N20" i="8"/>
  <c r="N19" i="8"/>
  <c r="C18" i="2" s="1"/>
  <c r="AD18" i="2" s="1"/>
  <c r="N18" i="8"/>
  <c r="N17" i="8"/>
  <c r="N16" i="8"/>
  <c r="N15" i="8"/>
  <c r="N14" i="8"/>
  <c r="N13" i="8"/>
  <c r="N12" i="8"/>
  <c r="N11" i="8"/>
  <c r="C10" i="2" s="1"/>
  <c r="AD10" i="2" s="1"/>
  <c r="N10" i="8"/>
  <c r="N9" i="8"/>
  <c r="N8" i="8"/>
  <c r="N7" i="8"/>
  <c r="N6" i="8"/>
  <c r="N5" i="8"/>
  <c r="N4" i="8"/>
  <c r="N3" i="8"/>
  <c r="N53" i="7"/>
  <c r="N52" i="7"/>
  <c r="D51" i="2" s="1"/>
  <c r="AE51" i="2" s="1"/>
  <c r="N51" i="7"/>
  <c r="N50" i="7"/>
  <c r="N49" i="7"/>
  <c r="D48" i="2" s="1"/>
  <c r="AE48" i="2" s="1"/>
  <c r="N48" i="7"/>
  <c r="N47" i="7"/>
  <c r="N46" i="7"/>
  <c r="N45" i="7"/>
  <c r="N44" i="7"/>
  <c r="D43" i="2" s="1"/>
  <c r="AE43" i="2" s="1"/>
  <c r="N43" i="7"/>
  <c r="N42" i="7"/>
  <c r="N41" i="7"/>
  <c r="D40" i="2" s="1"/>
  <c r="AE40" i="2" s="1"/>
  <c r="N40" i="7"/>
  <c r="N39" i="7"/>
  <c r="D38" i="2" s="1"/>
  <c r="AE38" i="2" s="1"/>
  <c r="N38" i="7"/>
  <c r="N37" i="7"/>
  <c r="N36" i="7"/>
  <c r="D35" i="2" s="1"/>
  <c r="AE35" i="2" s="1"/>
  <c r="N35" i="7"/>
  <c r="D34" i="2" s="1"/>
  <c r="AE34" i="2" s="1"/>
  <c r="N34" i="7"/>
  <c r="N33" i="7"/>
  <c r="D32" i="2" s="1"/>
  <c r="AE32" i="2" s="1"/>
  <c r="N32" i="7"/>
  <c r="N31" i="7"/>
  <c r="N30" i="7"/>
  <c r="N29" i="7"/>
  <c r="N28" i="7"/>
  <c r="D27" i="2" s="1"/>
  <c r="AE27" i="2" s="1"/>
  <c r="N27" i="7"/>
  <c r="N26" i="7"/>
  <c r="N25" i="7"/>
  <c r="D24" i="2" s="1"/>
  <c r="AE24" i="2" s="1"/>
  <c r="N24" i="7"/>
  <c r="N23" i="7"/>
  <c r="D22" i="2" s="1"/>
  <c r="AE22" i="2" s="1"/>
  <c r="N22" i="7"/>
  <c r="N21" i="7"/>
  <c r="N20" i="7"/>
  <c r="D19" i="2" s="1"/>
  <c r="AE19" i="2" s="1"/>
  <c r="N19" i="7"/>
  <c r="N18" i="7"/>
  <c r="N17" i="7"/>
  <c r="D16" i="2" s="1"/>
  <c r="AE16" i="2" s="1"/>
  <c r="N16" i="7"/>
  <c r="D15" i="2" s="1"/>
  <c r="AE15" i="2" s="1"/>
  <c r="N15" i="7"/>
  <c r="D14" i="2" s="1"/>
  <c r="AE14" i="2" s="1"/>
  <c r="N14" i="7"/>
  <c r="N13" i="7"/>
  <c r="N12" i="7"/>
  <c r="D11" i="2" s="1"/>
  <c r="AE11" i="2" s="1"/>
  <c r="N11" i="7"/>
  <c r="N10" i="7"/>
  <c r="N9" i="7"/>
  <c r="D8" i="2" s="1"/>
  <c r="AE8" i="2" s="1"/>
  <c r="N8" i="7"/>
  <c r="N7" i="7"/>
  <c r="D6" i="2" s="1"/>
  <c r="AE6" i="2" s="1"/>
  <c r="N6" i="7"/>
  <c r="N5" i="7"/>
  <c r="N4" i="7"/>
  <c r="N3" i="7"/>
  <c r="N53" i="10"/>
  <c r="N52" i="10"/>
  <c r="E51" i="2" s="1"/>
  <c r="AF51" i="2" s="1"/>
  <c r="N51" i="10"/>
  <c r="E50" i="2" s="1"/>
  <c r="AF50" i="2" s="1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E34" i="2" s="1"/>
  <c r="AF34" i="2" s="1"/>
  <c r="N34" i="10"/>
  <c r="N33" i="10"/>
  <c r="N32" i="10"/>
  <c r="N31" i="10"/>
  <c r="N30" i="10"/>
  <c r="E29" i="2" s="1"/>
  <c r="AF29" i="2" s="1"/>
  <c r="N29" i="10"/>
  <c r="N28" i="10"/>
  <c r="E27" i="2" s="1"/>
  <c r="AF27" i="2" s="1"/>
  <c r="N27" i="10"/>
  <c r="E26" i="2" s="1"/>
  <c r="AF26" i="2" s="1"/>
  <c r="N26" i="10"/>
  <c r="N25" i="10"/>
  <c r="N24" i="10"/>
  <c r="N23" i="10"/>
  <c r="N22" i="10"/>
  <c r="E21" i="2" s="1"/>
  <c r="AF21" i="2" s="1"/>
  <c r="N21" i="10"/>
  <c r="N20" i="10"/>
  <c r="E19" i="2" s="1"/>
  <c r="AF19" i="2" s="1"/>
  <c r="N19" i="10"/>
  <c r="E18" i="2" s="1"/>
  <c r="AF18" i="2" s="1"/>
  <c r="N18" i="10"/>
  <c r="N17" i="10"/>
  <c r="N16" i="10"/>
  <c r="E15" i="2" s="1"/>
  <c r="AF15" i="2" s="1"/>
  <c r="N15" i="10"/>
  <c r="N14" i="10"/>
  <c r="N13" i="10"/>
  <c r="N12" i="10"/>
  <c r="E11" i="2" s="1"/>
  <c r="AF11" i="2" s="1"/>
  <c r="N11" i="10"/>
  <c r="E10" i="2" s="1"/>
  <c r="AF10" i="2" s="1"/>
  <c r="N10" i="10"/>
  <c r="E9" i="2" s="1"/>
  <c r="AF9" i="2" s="1"/>
  <c r="N9" i="10"/>
  <c r="N8" i="10"/>
  <c r="N7" i="10"/>
  <c r="N6" i="10"/>
  <c r="N5" i="10"/>
  <c r="N4" i="10"/>
  <c r="E3" i="2" s="1"/>
  <c r="AF3" i="2" s="1"/>
  <c r="N3" i="10"/>
  <c r="N53" i="12"/>
  <c r="N52" i="12"/>
  <c r="F51" i="2" s="1"/>
  <c r="AG51" i="2" s="1"/>
  <c r="N51" i="12"/>
  <c r="N50" i="12"/>
  <c r="N49" i="12"/>
  <c r="N48" i="12"/>
  <c r="N47" i="12"/>
  <c r="N46" i="12"/>
  <c r="N45" i="12"/>
  <c r="N44" i="12"/>
  <c r="F43" i="2" s="1"/>
  <c r="AG43" i="2" s="1"/>
  <c r="N43" i="12"/>
  <c r="N42" i="12"/>
  <c r="N41" i="12"/>
  <c r="N40" i="12"/>
  <c r="N39" i="12"/>
  <c r="N38" i="12"/>
  <c r="N37" i="12"/>
  <c r="N36" i="12"/>
  <c r="F35" i="2" s="1"/>
  <c r="AG35" i="2" s="1"/>
  <c r="N35" i="12"/>
  <c r="N34" i="12"/>
  <c r="N33" i="12"/>
  <c r="N32" i="12"/>
  <c r="N31" i="12"/>
  <c r="N30" i="12"/>
  <c r="N29" i="12"/>
  <c r="N28" i="12"/>
  <c r="F27" i="2" s="1"/>
  <c r="AG27" i="2" s="1"/>
  <c r="N27" i="12"/>
  <c r="N26" i="12"/>
  <c r="N25" i="12"/>
  <c r="N24" i="12"/>
  <c r="N23" i="12"/>
  <c r="N22" i="12"/>
  <c r="N21" i="12"/>
  <c r="N20" i="12"/>
  <c r="F19" i="2" s="1"/>
  <c r="AG19" i="2" s="1"/>
  <c r="N19" i="12"/>
  <c r="N18" i="12"/>
  <c r="N17" i="12"/>
  <c r="N16" i="12"/>
  <c r="N15" i="12"/>
  <c r="N14" i="12"/>
  <c r="N13" i="12"/>
  <c r="N12" i="12"/>
  <c r="F11" i="2" s="1"/>
  <c r="AG11" i="2" s="1"/>
  <c r="N11" i="12"/>
  <c r="F10" i="2" s="1"/>
  <c r="AG10" i="2" s="1"/>
  <c r="N10" i="12"/>
  <c r="N9" i="12"/>
  <c r="N8" i="12"/>
  <c r="N7" i="12"/>
  <c r="N6" i="12"/>
  <c r="N5" i="12"/>
  <c r="N4" i="12"/>
  <c r="F3" i="2" s="1"/>
  <c r="AG3" i="2" s="1"/>
  <c r="N3" i="12"/>
  <c r="N53" i="13"/>
  <c r="N52" i="13"/>
  <c r="G51" i="2" s="1"/>
  <c r="AH51" i="2" s="1"/>
  <c r="N51" i="13"/>
  <c r="N50" i="13"/>
  <c r="N49" i="13"/>
  <c r="N48" i="13"/>
  <c r="N47" i="13"/>
  <c r="N46" i="13"/>
  <c r="N45" i="13"/>
  <c r="N44" i="13"/>
  <c r="G43" i="2" s="1"/>
  <c r="AH43" i="2" s="1"/>
  <c r="N43" i="13"/>
  <c r="G42" i="2" s="1"/>
  <c r="AH42" i="2" s="1"/>
  <c r="N42" i="13"/>
  <c r="N41" i="13"/>
  <c r="N40" i="13"/>
  <c r="N39" i="13"/>
  <c r="N38" i="13"/>
  <c r="N37" i="13"/>
  <c r="N36" i="13"/>
  <c r="G35" i="2" s="1"/>
  <c r="AH35" i="2" s="1"/>
  <c r="N35" i="13"/>
  <c r="N34" i="13"/>
  <c r="N33" i="13"/>
  <c r="N32" i="13"/>
  <c r="N31" i="13"/>
  <c r="N30" i="13"/>
  <c r="N29" i="13"/>
  <c r="N28" i="13"/>
  <c r="G27" i="2" s="1"/>
  <c r="AH27" i="2" s="1"/>
  <c r="N27" i="13"/>
  <c r="N26" i="13"/>
  <c r="N25" i="13"/>
  <c r="N24" i="13"/>
  <c r="N23" i="13"/>
  <c r="N22" i="13"/>
  <c r="N21" i="13"/>
  <c r="N20" i="13"/>
  <c r="G19" i="2" s="1"/>
  <c r="AH19" i="2" s="1"/>
  <c r="N19" i="13"/>
  <c r="G18" i="2" s="1"/>
  <c r="AH18" i="2" s="1"/>
  <c r="N18" i="13"/>
  <c r="N17" i="13"/>
  <c r="G16" i="2" s="1"/>
  <c r="AH16" i="2" s="1"/>
  <c r="N16" i="13"/>
  <c r="N15" i="13"/>
  <c r="N14" i="13"/>
  <c r="N13" i="13"/>
  <c r="N12" i="13"/>
  <c r="G11" i="2" s="1"/>
  <c r="AH11" i="2" s="1"/>
  <c r="N11" i="13"/>
  <c r="G10" i="2" s="1"/>
  <c r="AH10" i="2" s="1"/>
  <c r="N10" i="13"/>
  <c r="N9" i="13"/>
  <c r="G8" i="2" s="1"/>
  <c r="AH8" i="2" s="1"/>
  <c r="N8" i="13"/>
  <c r="N7" i="13"/>
  <c r="N6" i="13"/>
  <c r="N5" i="13"/>
  <c r="N4" i="13"/>
  <c r="G3" i="2" s="1"/>
  <c r="AH3" i="2" s="1"/>
  <c r="N3" i="13"/>
  <c r="N53" i="14"/>
  <c r="N52" i="14"/>
  <c r="N51" i="14"/>
  <c r="N50" i="14"/>
  <c r="N49" i="14"/>
  <c r="N48" i="14"/>
  <c r="N47" i="14"/>
  <c r="N46" i="14"/>
  <c r="H45" i="2" s="1"/>
  <c r="AI45" i="2" s="1"/>
  <c r="N45" i="14"/>
  <c r="N44" i="14"/>
  <c r="N43" i="14"/>
  <c r="H42" i="2" s="1"/>
  <c r="AI42" i="2" s="1"/>
  <c r="N42" i="14"/>
  <c r="N41" i="14"/>
  <c r="N40" i="14"/>
  <c r="N39" i="14"/>
  <c r="N38" i="14"/>
  <c r="H37" i="2" s="1"/>
  <c r="AI37" i="2" s="1"/>
  <c r="N37" i="14"/>
  <c r="N36" i="14"/>
  <c r="N35" i="14"/>
  <c r="H34" i="2" s="1"/>
  <c r="AI34" i="2" s="1"/>
  <c r="N34" i="14"/>
  <c r="N33" i="14"/>
  <c r="N32" i="14"/>
  <c r="N31" i="14"/>
  <c r="N30" i="14"/>
  <c r="H29" i="2" s="1"/>
  <c r="AI29" i="2" s="1"/>
  <c r="N29" i="14"/>
  <c r="N28" i="14"/>
  <c r="N27" i="14"/>
  <c r="H26" i="2" s="1"/>
  <c r="AI26" i="2" s="1"/>
  <c r="N26" i="14"/>
  <c r="N25" i="14"/>
  <c r="N24" i="14"/>
  <c r="N23" i="14"/>
  <c r="N22" i="14"/>
  <c r="H21" i="2" s="1"/>
  <c r="AI21" i="2" s="1"/>
  <c r="N21" i="14"/>
  <c r="N20" i="14"/>
  <c r="N19" i="14"/>
  <c r="H18" i="2" s="1"/>
  <c r="AI18" i="2" s="1"/>
  <c r="N18" i="14"/>
  <c r="N17" i="14"/>
  <c r="N16" i="14"/>
  <c r="N15" i="14"/>
  <c r="N14" i="14"/>
  <c r="H13" i="2" s="1"/>
  <c r="AI13" i="2" s="1"/>
  <c r="N13" i="14"/>
  <c r="N12" i="14"/>
  <c r="N11" i="14"/>
  <c r="H10" i="2" s="1"/>
  <c r="AI10" i="2" s="1"/>
  <c r="N10" i="14"/>
  <c r="N9" i="14"/>
  <c r="N8" i="14"/>
  <c r="N7" i="14"/>
  <c r="N6" i="14"/>
  <c r="H5" i="2" s="1"/>
  <c r="AI5" i="2" s="1"/>
  <c r="N5" i="14"/>
  <c r="N4" i="14"/>
  <c r="N3" i="14"/>
  <c r="N53" i="15"/>
  <c r="N52" i="15"/>
  <c r="N51" i="15"/>
  <c r="I50" i="2" s="1"/>
  <c r="AJ50" i="2" s="1"/>
  <c r="N50" i="15"/>
  <c r="N49" i="15"/>
  <c r="N48" i="15"/>
  <c r="N47" i="15"/>
  <c r="N46" i="15"/>
  <c r="N45" i="15"/>
  <c r="N44" i="15"/>
  <c r="N43" i="15"/>
  <c r="I42" i="2" s="1"/>
  <c r="AJ42" i="2" s="1"/>
  <c r="N42" i="15"/>
  <c r="N41" i="15"/>
  <c r="N40" i="15"/>
  <c r="N39" i="15"/>
  <c r="N38" i="15"/>
  <c r="N37" i="15"/>
  <c r="N36" i="15"/>
  <c r="N35" i="15"/>
  <c r="I34" i="2" s="1"/>
  <c r="AJ34" i="2" s="1"/>
  <c r="N34" i="15"/>
  <c r="I33" i="2" s="1"/>
  <c r="AJ33" i="2" s="1"/>
  <c r="N33" i="15"/>
  <c r="I32" i="2" s="1"/>
  <c r="AJ32" i="2" s="1"/>
  <c r="N32" i="15"/>
  <c r="N31" i="15"/>
  <c r="N30" i="15"/>
  <c r="I29" i="2" s="1"/>
  <c r="AJ29" i="2" s="1"/>
  <c r="N29" i="15"/>
  <c r="I28" i="2" s="1"/>
  <c r="AJ28" i="2" s="1"/>
  <c r="N28" i="15"/>
  <c r="N27" i="15"/>
  <c r="I26" i="2" s="1"/>
  <c r="AJ26" i="2" s="1"/>
  <c r="N26" i="15"/>
  <c r="N25" i="15"/>
  <c r="I24" i="2" s="1"/>
  <c r="AJ24" i="2" s="1"/>
  <c r="N24" i="15"/>
  <c r="N23" i="15"/>
  <c r="N22" i="15"/>
  <c r="N21" i="15"/>
  <c r="I20" i="2" s="1"/>
  <c r="AJ20" i="2" s="1"/>
  <c r="N20" i="15"/>
  <c r="N19" i="15"/>
  <c r="I18" i="2" s="1"/>
  <c r="AJ18" i="2" s="1"/>
  <c r="N18" i="15"/>
  <c r="N17" i="15"/>
  <c r="N16" i="15"/>
  <c r="N15" i="15"/>
  <c r="N14" i="15"/>
  <c r="N13" i="15"/>
  <c r="N12" i="15"/>
  <c r="N11" i="15"/>
  <c r="I10" i="2" s="1"/>
  <c r="AJ10" i="2" s="1"/>
  <c r="N10" i="15"/>
  <c r="N9" i="15"/>
  <c r="N8" i="15"/>
  <c r="N7" i="15"/>
  <c r="N6" i="15"/>
  <c r="N5" i="15"/>
  <c r="N4" i="15"/>
  <c r="N3" i="15"/>
  <c r="N53" i="16"/>
  <c r="N52" i="16"/>
  <c r="N51" i="16"/>
  <c r="J50" i="2" s="1"/>
  <c r="AK50" i="2" s="1"/>
  <c r="N50" i="16"/>
  <c r="N49" i="16"/>
  <c r="N48" i="16"/>
  <c r="N47" i="16"/>
  <c r="N46" i="16"/>
  <c r="N45" i="16"/>
  <c r="N44" i="16"/>
  <c r="N43" i="16"/>
  <c r="J42" i="2" s="1"/>
  <c r="AK42" i="2" s="1"/>
  <c r="N42" i="16"/>
  <c r="N41" i="16"/>
  <c r="N40" i="16"/>
  <c r="N39" i="16"/>
  <c r="N38" i="16"/>
  <c r="N37" i="16"/>
  <c r="N36" i="16"/>
  <c r="N35" i="16"/>
  <c r="J34" i="2" s="1"/>
  <c r="AK34" i="2" s="1"/>
  <c r="N34" i="16"/>
  <c r="N33" i="16"/>
  <c r="N32" i="16"/>
  <c r="N31" i="16"/>
  <c r="N30" i="16"/>
  <c r="N29" i="16"/>
  <c r="N28" i="16"/>
  <c r="N27" i="16"/>
  <c r="J26" i="2" s="1"/>
  <c r="AK26" i="2" s="1"/>
  <c r="N26" i="16"/>
  <c r="N25" i="16"/>
  <c r="N24" i="16"/>
  <c r="N23" i="16"/>
  <c r="N22" i="16"/>
  <c r="N21" i="16"/>
  <c r="N20" i="16"/>
  <c r="N19" i="16"/>
  <c r="J18" i="2" s="1"/>
  <c r="AK18" i="2" s="1"/>
  <c r="N18" i="16"/>
  <c r="N17" i="16"/>
  <c r="N16" i="16"/>
  <c r="N15" i="16"/>
  <c r="N14" i="16"/>
  <c r="N13" i="16"/>
  <c r="N12" i="16"/>
  <c r="N11" i="16"/>
  <c r="J10" i="2" s="1"/>
  <c r="AK10" i="2" s="1"/>
  <c r="N10" i="16"/>
  <c r="N9" i="16"/>
  <c r="N8" i="16"/>
  <c r="N7" i="16"/>
  <c r="N6" i="16"/>
  <c r="N5" i="16"/>
  <c r="N4" i="16"/>
  <c r="N3" i="16"/>
  <c r="C3" i="2"/>
  <c r="AD3" i="2" s="1"/>
  <c r="H3" i="2"/>
  <c r="AI3" i="2" s="1"/>
  <c r="I3" i="2"/>
  <c r="AJ3" i="2" s="1"/>
  <c r="J3" i="2"/>
  <c r="AK3" i="2" s="1"/>
  <c r="K3" i="2"/>
  <c r="AL3" i="2" s="1"/>
  <c r="L3" i="2"/>
  <c r="AM3" i="2" s="1"/>
  <c r="N3" i="2"/>
  <c r="AO3" i="2" s="1"/>
  <c r="C4" i="2"/>
  <c r="AD4" i="2" s="1"/>
  <c r="D4" i="2"/>
  <c r="AE4" i="2" s="1"/>
  <c r="E4" i="2"/>
  <c r="AF4" i="2" s="1"/>
  <c r="F4" i="2"/>
  <c r="AG4" i="2" s="1"/>
  <c r="G4" i="2"/>
  <c r="AH4" i="2" s="1"/>
  <c r="H4" i="2"/>
  <c r="AI4" i="2" s="1"/>
  <c r="I4" i="2"/>
  <c r="AJ4" i="2" s="1"/>
  <c r="J4" i="2"/>
  <c r="AK4" i="2" s="1"/>
  <c r="K4" i="2"/>
  <c r="AL4" i="2" s="1"/>
  <c r="L4" i="2"/>
  <c r="AM4" i="2" s="1"/>
  <c r="N4" i="2"/>
  <c r="AO4" i="2" s="1"/>
  <c r="C5" i="2"/>
  <c r="AD5" i="2" s="1"/>
  <c r="D5" i="2"/>
  <c r="AE5" i="2" s="1"/>
  <c r="E5" i="2"/>
  <c r="AF5" i="2" s="1"/>
  <c r="F5" i="2"/>
  <c r="AG5" i="2" s="1"/>
  <c r="G5" i="2"/>
  <c r="AH5" i="2" s="1"/>
  <c r="I5" i="2"/>
  <c r="AJ5" i="2" s="1"/>
  <c r="J5" i="2"/>
  <c r="AK5" i="2" s="1"/>
  <c r="K5" i="2"/>
  <c r="AL5" i="2" s="1"/>
  <c r="L5" i="2"/>
  <c r="AM5" i="2" s="1"/>
  <c r="N5" i="2"/>
  <c r="AO5" i="2" s="1"/>
  <c r="C6" i="2"/>
  <c r="AD6" i="2" s="1"/>
  <c r="E6" i="2"/>
  <c r="AF6" i="2" s="1"/>
  <c r="F6" i="2"/>
  <c r="AG6" i="2" s="1"/>
  <c r="G6" i="2"/>
  <c r="AH6" i="2" s="1"/>
  <c r="H6" i="2"/>
  <c r="AI6" i="2" s="1"/>
  <c r="I6" i="2"/>
  <c r="AJ6" i="2" s="1"/>
  <c r="J6" i="2"/>
  <c r="AK6" i="2" s="1"/>
  <c r="K6" i="2"/>
  <c r="AL6" i="2" s="1"/>
  <c r="L6" i="2"/>
  <c r="AM6" i="2" s="1"/>
  <c r="N6" i="2"/>
  <c r="AO6" i="2" s="1"/>
  <c r="C7" i="2"/>
  <c r="AD7" i="2" s="1"/>
  <c r="D7" i="2"/>
  <c r="AE7" i="2" s="1"/>
  <c r="E7" i="2"/>
  <c r="AF7" i="2" s="1"/>
  <c r="F7" i="2"/>
  <c r="AG7" i="2" s="1"/>
  <c r="G7" i="2"/>
  <c r="AH7" i="2" s="1"/>
  <c r="H7" i="2"/>
  <c r="AI7" i="2" s="1"/>
  <c r="I7" i="2"/>
  <c r="AJ7" i="2" s="1"/>
  <c r="J7" i="2"/>
  <c r="AK7" i="2" s="1"/>
  <c r="K7" i="2"/>
  <c r="AL7" i="2" s="1"/>
  <c r="L7" i="2"/>
  <c r="AM7" i="2" s="1"/>
  <c r="N7" i="2"/>
  <c r="AO7" i="2" s="1"/>
  <c r="C8" i="2"/>
  <c r="AD8" i="2" s="1"/>
  <c r="E8" i="2"/>
  <c r="AF8" i="2" s="1"/>
  <c r="F8" i="2"/>
  <c r="AG8" i="2" s="1"/>
  <c r="H8" i="2"/>
  <c r="AI8" i="2" s="1"/>
  <c r="I8" i="2"/>
  <c r="AJ8" i="2" s="1"/>
  <c r="J8" i="2"/>
  <c r="AK8" i="2" s="1"/>
  <c r="K8" i="2"/>
  <c r="AL8" i="2" s="1"/>
  <c r="L8" i="2"/>
  <c r="AM8" i="2" s="1"/>
  <c r="N8" i="2"/>
  <c r="AO8" i="2" s="1"/>
  <c r="C9" i="2"/>
  <c r="AD9" i="2" s="1"/>
  <c r="D9" i="2"/>
  <c r="AE9" i="2" s="1"/>
  <c r="F9" i="2"/>
  <c r="AG9" i="2" s="1"/>
  <c r="G9" i="2"/>
  <c r="AH9" i="2" s="1"/>
  <c r="H9" i="2"/>
  <c r="AI9" i="2" s="1"/>
  <c r="I9" i="2"/>
  <c r="AJ9" i="2" s="1"/>
  <c r="J9" i="2"/>
  <c r="AK9" i="2" s="1"/>
  <c r="K9" i="2"/>
  <c r="AL9" i="2" s="1"/>
  <c r="L9" i="2"/>
  <c r="AM9" i="2" s="1"/>
  <c r="N9" i="2"/>
  <c r="AO9" i="2" s="1"/>
  <c r="D10" i="2"/>
  <c r="AE10" i="2" s="1"/>
  <c r="K10" i="2"/>
  <c r="AL10" i="2" s="1"/>
  <c r="L10" i="2"/>
  <c r="AM10" i="2" s="1"/>
  <c r="N10" i="2"/>
  <c r="AO10" i="2" s="1"/>
  <c r="C11" i="2"/>
  <c r="AD11" i="2" s="1"/>
  <c r="H11" i="2"/>
  <c r="AI11" i="2" s="1"/>
  <c r="I11" i="2"/>
  <c r="AJ11" i="2" s="1"/>
  <c r="J11" i="2"/>
  <c r="AK11" i="2" s="1"/>
  <c r="K11" i="2"/>
  <c r="AL11" i="2" s="1"/>
  <c r="L11" i="2"/>
  <c r="AM11" i="2" s="1"/>
  <c r="N11" i="2"/>
  <c r="AO11" i="2" s="1"/>
  <c r="C12" i="2"/>
  <c r="AD12" i="2" s="1"/>
  <c r="D12" i="2"/>
  <c r="AE12" i="2" s="1"/>
  <c r="E12" i="2"/>
  <c r="AF12" i="2" s="1"/>
  <c r="F12" i="2"/>
  <c r="AG12" i="2" s="1"/>
  <c r="G12" i="2"/>
  <c r="AH12" i="2" s="1"/>
  <c r="H12" i="2"/>
  <c r="AI12" i="2" s="1"/>
  <c r="I12" i="2"/>
  <c r="AJ12" i="2" s="1"/>
  <c r="J12" i="2"/>
  <c r="AK12" i="2" s="1"/>
  <c r="K12" i="2"/>
  <c r="AL12" i="2" s="1"/>
  <c r="L12" i="2"/>
  <c r="AM12" i="2" s="1"/>
  <c r="N12" i="2"/>
  <c r="AO12" i="2" s="1"/>
  <c r="C13" i="2"/>
  <c r="AD13" i="2" s="1"/>
  <c r="D13" i="2"/>
  <c r="AE13" i="2" s="1"/>
  <c r="E13" i="2"/>
  <c r="AF13" i="2" s="1"/>
  <c r="F13" i="2"/>
  <c r="AG13" i="2" s="1"/>
  <c r="G13" i="2"/>
  <c r="AH13" i="2" s="1"/>
  <c r="I13" i="2"/>
  <c r="AJ13" i="2" s="1"/>
  <c r="J13" i="2"/>
  <c r="AK13" i="2" s="1"/>
  <c r="K13" i="2"/>
  <c r="AL13" i="2" s="1"/>
  <c r="L13" i="2"/>
  <c r="AM13" i="2" s="1"/>
  <c r="N13" i="2"/>
  <c r="AO13" i="2" s="1"/>
  <c r="C14" i="2"/>
  <c r="AD14" i="2" s="1"/>
  <c r="E14" i="2"/>
  <c r="AF14" i="2" s="1"/>
  <c r="F14" i="2"/>
  <c r="AG14" i="2" s="1"/>
  <c r="G14" i="2"/>
  <c r="AH14" i="2" s="1"/>
  <c r="H14" i="2"/>
  <c r="AI14" i="2" s="1"/>
  <c r="I14" i="2"/>
  <c r="AJ14" i="2" s="1"/>
  <c r="J14" i="2"/>
  <c r="AK14" i="2" s="1"/>
  <c r="K14" i="2"/>
  <c r="AL14" i="2" s="1"/>
  <c r="L14" i="2"/>
  <c r="AM14" i="2" s="1"/>
  <c r="N14" i="2"/>
  <c r="AO14" i="2" s="1"/>
  <c r="C15" i="2"/>
  <c r="AD15" i="2" s="1"/>
  <c r="F15" i="2"/>
  <c r="AG15" i="2" s="1"/>
  <c r="G15" i="2"/>
  <c r="AH15" i="2" s="1"/>
  <c r="H15" i="2"/>
  <c r="AI15" i="2" s="1"/>
  <c r="I15" i="2"/>
  <c r="AJ15" i="2" s="1"/>
  <c r="J15" i="2"/>
  <c r="AK15" i="2" s="1"/>
  <c r="K15" i="2"/>
  <c r="AL15" i="2" s="1"/>
  <c r="L15" i="2"/>
  <c r="AM15" i="2" s="1"/>
  <c r="N15" i="2"/>
  <c r="AO15" i="2" s="1"/>
  <c r="C16" i="2"/>
  <c r="AD16" i="2" s="1"/>
  <c r="E16" i="2"/>
  <c r="AF16" i="2" s="1"/>
  <c r="F16" i="2"/>
  <c r="AG16" i="2" s="1"/>
  <c r="H16" i="2"/>
  <c r="AI16" i="2" s="1"/>
  <c r="I16" i="2"/>
  <c r="AJ16" i="2" s="1"/>
  <c r="J16" i="2"/>
  <c r="AK16" i="2" s="1"/>
  <c r="K16" i="2"/>
  <c r="AL16" i="2" s="1"/>
  <c r="L16" i="2"/>
  <c r="AM16" i="2" s="1"/>
  <c r="N16" i="2"/>
  <c r="AO16" i="2" s="1"/>
  <c r="C17" i="2"/>
  <c r="AD17" i="2" s="1"/>
  <c r="D17" i="2"/>
  <c r="AE17" i="2" s="1"/>
  <c r="E17" i="2"/>
  <c r="AF17" i="2" s="1"/>
  <c r="F17" i="2"/>
  <c r="AG17" i="2" s="1"/>
  <c r="G17" i="2"/>
  <c r="AH17" i="2" s="1"/>
  <c r="H17" i="2"/>
  <c r="AI17" i="2" s="1"/>
  <c r="I17" i="2"/>
  <c r="AJ17" i="2" s="1"/>
  <c r="J17" i="2"/>
  <c r="AK17" i="2" s="1"/>
  <c r="K17" i="2"/>
  <c r="AL17" i="2" s="1"/>
  <c r="L17" i="2"/>
  <c r="AM17" i="2" s="1"/>
  <c r="N17" i="2"/>
  <c r="AO17" i="2" s="1"/>
  <c r="D18" i="2"/>
  <c r="AE18" i="2" s="1"/>
  <c r="F18" i="2"/>
  <c r="AG18" i="2" s="1"/>
  <c r="K18" i="2"/>
  <c r="AL18" i="2" s="1"/>
  <c r="L18" i="2"/>
  <c r="AM18" i="2" s="1"/>
  <c r="N18" i="2"/>
  <c r="AO18" i="2" s="1"/>
  <c r="C19" i="2"/>
  <c r="AD19" i="2" s="1"/>
  <c r="H19" i="2"/>
  <c r="AI19" i="2" s="1"/>
  <c r="I19" i="2"/>
  <c r="AJ19" i="2" s="1"/>
  <c r="J19" i="2"/>
  <c r="AK19" i="2" s="1"/>
  <c r="K19" i="2"/>
  <c r="AL19" i="2" s="1"/>
  <c r="L19" i="2"/>
  <c r="AM19" i="2" s="1"/>
  <c r="N19" i="2"/>
  <c r="AO19" i="2" s="1"/>
  <c r="C20" i="2"/>
  <c r="AD20" i="2" s="1"/>
  <c r="D20" i="2"/>
  <c r="AE20" i="2" s="1"/>
  <c r="E20" i="2"/>
  <c r="AF20" i="2" s="1"/>
  <c r="F20" i="2"/>
  <c r="AG20" i="2" s="1"/>
  <c r="G20" i="2"/>
  <c r="AH20" i="2" s="1"/>
  <c r="H20" i="2"/>
  <c r="AI20" i="2" s="1"/>
  <c r="J20" i="2"/>
  <c r="AK20" i="2" s="1"/>
  <c r="K20" i="2"/>
  <c r="AL20" i="2" s="1"/>
  <c r="L20" i="2"/>
  <c r="AM20" i="2" s="1"/>
  <c r="N20" i="2"/>
  <c r="AO20" i="2" s="1"/>
  <c r="C21" i="2"/>
  <c r="AD21" i="2" s="1"/>
  <c r="D21" i="2"/>
  <c r="AE21" i="2" s="1"/>
  <c r="F21" i="2"/>
  <c r="AG21" i="2" s="1"/>
  <c r="G21" i="2"/>
  <c r="AH21" i="2" s="1"/>
  <c r="I21" i="2"/>
  <c r="AJ21" i="2" s="1"/>
  <c r="J21" i="2"/>
  <c r="AK21" i="2" s="1"/>
  <c r="K21" i="2"/>
  <c r="AL21" i="2" s="1"/>
  <c r="L21" i="2"/>
  <c r="AM21" i="2" s="1"/>
  <c r="N21" i="2"/>
  <c r="AO21" i="2" s="1"/>
  <c r="C22" i="2"/>
  <c r="AD22" i="2" s="1"/>
  <c r="E22" i="2"/>
  <c r="AF22" i="2" s="1"/>
  <c r="F22" i="2"/>
  <c r="AG22" i="2" s="1"/>
  <c r="G22" i="2"/>
  <c r="AH22" i="2" s="1"/>
  <c r="H22" i="2"/>
  <c r="AI22" i="2" s="1"/>
  <c r="I22" i="2"/>
  <c r="AJ22" i="2" s="1"/>
  <c r="J22" i="2"/>
  <c r="AK22" i="2" s="1"/>
  <c r="K22" i="2"/>
  <c r="AL22" i="2" s="1"/>
  <c r="L22" i="2"/>
  <c r="AM22" i="2" s="1"/>
  <c r="N22" i="2"/>
  <c r="AO22" i="2" s="1"/>
  <c r="C23" i="2"/>
  <c r="AD23" i="2" s="1"/>
  <c r="D23" i="2"/>
  <c r="AE23" i="2" s="1"/>
  <c r="E23" i="2"/>
  <c r="AF23" i="2" s="1"/>
  <c r="F23" i="2"/>
  <c r="AG23" i="2" s="1"/>
  <c r="G23" i="2"/>
  <c r="AH23" i="2" s="1"/>
  <c r="H23" i="2"/>
  <c r="AI23" i="2" s="1"/>
  <c r="I23" i="2"/>
  <c r="AJ23" i="2" s="1"/>
  <c r="J23" i="2"/>
  <c r="AK23" i="2" s="1"/>
  <c r="K23" i="2"/>
  <c r="AL23" i="2" s="1"/>
  <c r="L23" i="2"/>
  <c r="AM23" i="2" s="1"/>
  <c r="N23" i="2"/>
  <c r="AO23" i="2" s="1"/>
  <c r="C24" i="2"/>
  <c r="AD24" i="2" s="1"/>
  <c r="E24" i="2"/>
  <c r="AF24" i="2" s="1"/>
  <c r="F24" i="2"/>
  <c r="AG24" i="2" s="1"/>
  <c r="G24" i="2"/>
  <c r="AH24" i="2" s="1"/>
  <c r="H24" i="2"/>
  <c r="AI24" i="2" s="1"/>
  <c r="J24" i="2"/>
  <c r="AK24" i="2" s="1"/>
  <c r="K24" i="2"/>
  <c r="AL24" i="2" s="1"/>
  <c r="L24" i="2"/>
  <c r="AM24" i="2" s="1"/>
  <c r="N24" i="2"/>
  <c r="AO24" i="2" s="1"/>
  <c r="C25" i="2"/>
  <c r="AD25" i="2" s="1"/>
  <c r="D25" i="2"/>
  <c r="AE25" i="2" s="1"/>
  <c r="E25" i="2"/>
  <c r="AF25" i="2" s="1"/>
  <c r="F25" i="2"/>
  <c r="AG25" i="2" s="1"/>
  <c r="G25" i="2"/>
  <c r="AH25" i="2" s="1"/>
  <c r="H25" i="2"/>
  <c r="AI25" i="2" s="1"/>
  <c r="I25" i="2"/>
  <c r="AJ25" i="2" s="1"/>
  <c r="J25" i="2"/>
  <c r="AK25" i="2" s="1"/>
  <c r="K25" i="2"/>
  <c r="AL25" i="2" s="1"/>
  <c r="L25" i="2"/>
  <c r="AM25" i="2" s="1"/>
  <c r="N25" i="2"/>
  <c r="AO25" i="2" s="1"/>
  <c r="D26" i="2"/>
  <c r="AE26" i="2" s="1"/>
  <c r="F26" i="2"/>
  <c r="AG26" i="2" s="1"/>
  <c r="G26" i="2"/>
  <c r="AH26" i="2" s="1"/>
  <c r="K26" i="2"/>
  <c r="AL26" i="2" s="1"/>
  <c r="L26" i="2"/>
  <c r="AM26" i="2" s="1"/>
  <c r="N26" i="2"/>
  <c r="AO26" i="2" s="1"/>
  <c r="C27" i="2"/>
  <c r="AD27" i="2" s="1"/>
  <c r="H27" i="2"/>
  <c r="AI27" i="2" s="1"/>
  <c r="I27" i="2"/>
  <c r="AJ27" i="2" s="1"/>
  <c r="J27" i="2"/>
  <c r="AK27" i="2" s="1"/>
  <c r="K27" i="2"/>
  <c r="AL27" i="2" s="1"/>
  <c r="L27" i="2"/>
  <c r="AM27" i="2" s="1"/>
  <c r="N27" i="2"/>
  <c r="AO27" i="2" s="1"/>
  <c r="C28" i="2"/>
  <c r="AD28" i="2" s="1"/>
  <c r="D28" i="2"/>
  <c r="AE28" i="2" s="1"/>
  <c r="E28" i="2"/>
  <c r="AF28" i="2" s="1"/>
  <c r="F28" i="2"/>
  <c r="AG28" i="2" s="1"/>
  <c r="G28" i="2"/>
  <c r="AH28" i="2" s="1"/>
  <c r="H28" i="2"/>
  <c r="AI28" i="2" s="1"/>
  <c r="J28" i="2"/>
  <c r="AK28" i="2" s="1"/>
  <c r="K28" i="2"/>
  <c r="AL28" i="2" s="1"/>
  <c r="L28" i="2"/>
  <c r="AM28" i="2" s="1"/>
  <c r="N28" i="2"/>
  <c r="AO28" i="2" s="1"/>
  <c r="C29" i="2"/>
  <c r="AD29" i="2" s="1"/>
  <c r="D29" i="2"/>
  <c r="AE29" i="2" s="1"/>
  <c r="F29" i="2"/>
  <c r="AG29" i="2" s="1"/>
  <c r="G29" i="2"/>
  <c r="AH29" i="2" s="1"/>
  <c r="J29" i="2"/>
  <c r="AK29" i="2" s="1"/>
  <c r="K29" i="2"/>
  <c r="AL29" i="2" s="1"/>
  <c r="L29" i="2"/>
  <c r="AM29" i="2" s="1"/>
  <c r="N29" i="2"/>
  <c r="AO29" i="2" s="1"/>
  <c r="C30" i="2"/>
  <c r="AD30" i="2" s="1"/>
  <c r="D30" i="2"/>
  <c r="AE30" i="2" s="1"/>
  <c r="E30" i="2"/>
  <c r="AF30" i="2" s="1"/>
  <c r="F30" i="2"/>
  <c r="AG30" i="2" s="1"/>
  <c r="G30" i="2"/>
  <c r="AH30" i="2" s="1"/>
  <c r="H30" i="2"/>
  <c r="AI30" i="2" s="1"/>
  <c r="I30" i="2"/>
  <c r="AJ30" i="2" s="1"/>
  <c r="J30" i="2"/>
  <c r="AK30" i="2" s="1"/>
  <c r="K30" i="2"/>
  <c r="AL30" i="2" s="1"/>
  <c r="L30" i="2"/>
  <c r="AM30" i="2" s="1"/>
  <c r="N30" i="2"/>
  <c r="AO30" i="2" s="1"/>
  <c r="C31" i="2"/>
  <c r="AD31" i="2" s="1"/>
  <c r="D31" i="2"/>
  <c r="AE31" i="2" s="1"/>
  <c r="E31" i="2"/>
  <c r="AF31" i="2" s="1"/>
  <c r="F31" i="2"/>
  <c r="AG31" i="2" s="1"/>
  <c r="G31" i="2"/>
  <c r="AH31" i="2" s="1"/>
  <c r="H31" i="2"/>
  <c r="AI31" i="2" s="1"/>
  <c r="I31" i="2"/>
  <c r="AJ31" i="2" s="1"/>
  <c r="J31" i="2"/>
  <c r="AK31" i="2" s="1"/>
  <c r="K31" i="2"/>
  <c r="AL31" i="2" s="1"/>
  <c r="L31" i="2"/>
  <c r="AM31" i="2" s="1"/>
  <c r="N31" i="2"/>
  <c r="AO31" i="2" s="1"/>
  <c r="C32" i="2"/>
  <c r="AD32" i="2" s="1"/>
  <c r="E32" i="2"/>
  <c r="AF32" i="2" s="1"/>
  <c r="F32" i="2"/>
  <c r="AG32" i="2" s="1"/>
  <c r="G32" i="2"/>
  <c r="AH32" i="2" s="1"/>
  <c r="H32" i="2"/>
  <c r="AI32" i="2" s="1"/>
  <c r="J32" i="2"/>
  <c r="AK32" i="2" s="1"/>
  <c r="K32" i="2"/>
  <c r="AL32" i="2" s="1"/>
  <c r="L32" i="2"/>
  <c r="AM32" i="2" s="1"/>
  <c r="N32" i="2"/>
  <c r="AO32" i="2" s="1"/>
  <c r="C33" i="2"/>
  <c r="AD33" i="2" s="1"/>
  <c r="D33" i="2"/>
  <c r="AE33" i="2" s="1"/>
  <c r="E33" i="2"/>
  <c r="AF33" i="2" s="1"/>
  <c r="F33" i="2"/>
  <c r="AG33" i="2" s="1"/>
  <c r="G33" i="2"/>
  <c r="AH33" i="2" s="1"/>
  <c r="H33" i="2"/>
  <c r="AI33" i="2" s="1"/>
  <c r="J33" i="2"/>
  <c r="AK33" i="2" s="1"/>
  <c r="K33" i="2"/>
  <c r="AL33" i="2" s="1"/>
  <c r="L33" i="2"/>
  <c r="AM33" i="2" s="1"/>
  <c r="N33" i="2"/>
  <c r="AO33" i="2" s="1"/>
  <c r="F34" i="2"/>
  <c r="AG34" i="2" s="1"/>
  <c r="G34" i="2"/>
  <c r="AH34" i="2" s="1"/>
  <c r="K34" i="2"/>
  <c r="AL34" i="2" s="1"/>
  <c r="L34" i="2"/>
  <c r="AM34" i="2" s="1"/>
  <c r="N34" i="2"/>
  <c r="AO34" i="2" s="1"/>
  <c r="C35" i="2"/>
  <c r="AD35" i="2" s="1"/>
  <c r="E35" i="2"/>
  <c r="AF35" i="2" s="1"/>
  <c r="H35" i="2"/>
  <c r="AI35" i="2" s="1"/>
  <c r="I35" i="2"/>
  <c r="AJ35" i="2" s="1"/>
  <c r="J35" i="2"/>
  <c r="AK35" i="2" s="1"/>
  <c r="K35" i="2"/>
  <c r="AL35" i="2" s="1"/>
  <c r="L35" i="2"/>
  <c r="AM35" i="2" s="1"/>
  <c r="N35" i="2"/>
  <c r="AO35" i="2" s="1"/>
  <c r="C36" i="2"/>
  <c r="AD36" i="2" s="1"/>
  <c r="D36" i="2"/>
  <c r="AE36" i="2" s="1"/>
  <c r="E36" i="2"/>
  <c r="AF36" i="2" s="1"/>
  <c r="F36" i="2"/>
  <c r="AG36" i="2" s="1"/>
  <c r="G36" i="2"/>
  <c r="AH36" i="2" s="1"/>
  <c r="H36" i="2"/>
  <c r="AI36" i="2" s="1"/>
  <c r="I36" i="2"/>
  <c r="AJ36" i="2" s="1"/>
  <c r="J36" i="2"/>
  <c r="AK36" i="2" s="1"/>
  <c r="K36" i="2"/>
  <c r="AL36" i="2" s="1"/>
  <c r="L36" i="2"/>
  <c r="AM36" i="2" s="1"/>
  <c r="N36" i="2"/>
  <c r="AO36" i="2" s="1"/>
  <c r="C37" i="2"/>
  <c r="AD37" i="2" s="1"/>
  <c r="D37" i="2"/>
  <c r="AE37" i="2" s="1"/>
  <c r="E37" i="2"/>
  <c r="AF37" i="2" s="1"/>
  <c r="F37" i="2"/>
  <c r="AG37" i="2" s="1"/>
  <c r="G37" i="2"/>
  <c r="AH37" i="2" s="1"/>
  <c r="I37" i="2"/>
  <c r="AJ37" i="2" s="1"/>
  <c r="J37" i="2"/>
  <c r="AK37" i="2" s="1"/>
  <c r="K37" i="2"/>
  <c r="AL37" i="2" s="1"/>
  <c r="L37" i="2"/>
  <c r="AM37" i="2" s="1"/>
  <c r="N37" i="2"/>
  <c r="AO37" i="2" s="1"/>
  <c r="C38" i="2"/>
  <c r="AD38" i="2" s="1"/>
  <c r="E38" i="2"/>
  <c r="AF38" i="2" s="1"/>
  <c r="F38" i="2"/>
  <c r="AG38" i="2" s="1"/>
  <c r="G38" i="2"/>
  <c r="AH38" i="2" s="1"/>
  <c r="H38" i="2"/>
  <c r="AI38" i="2" s="1"/>
  <c r="I38" i="2"/>
  <c r="AJ38" i="2" s="1"/>
  <c r="J38" i="2"/>
  <c r="AK38" i="2" s="1"/>
  <c r="K38" i="2"/>
  <c r="AL38" i="2" s="1"/>
  <c r="L38" i="2"/>
  <c r="AM38" i="2" s="1"/>
  <c r="N38" i="2"/>
  <c r="AO38" i="2" s="1"/>
  <c r="C39" i="2"/>
  <c r="AD39" i="2" s="1"/>
  <c r="D39" i="2"/>
  <c r="AE39" i="2" s="1"/>
  <c r="E39" i="2"/>
  <c r="AF39" i="2" s="1"/>
  <c r="F39" i="2"/>
  <c r="AG39" i="2" s="1"/>
  <c r="G39" i="2"/>
  <c r="AH39" i="2" s="1"/>
  <c r="H39" i="2"/>
  <c r="AI39" i="2" s="1"/>
  <c r="I39" i="2"/>
  <c r="AJ39" i="2" s="1"/>
  <c r="J39" i="2"/>
  <c r="AK39" i="2" s="1"/>
  <c r="K39" i="2"/>
  <c r="AL39" i="2" s="1"/>
  <c r="L39" i="2"/>
  <c r="AM39" i="2" s="1"/>
  <c r="N39" i="2"/>
  <c r="AO39" i="2" s="1"/>
  <c r="C40" i="2"/>
  <c r="AD40" i="2" s="1"/>
  <c r="E40" i="2"/>
  <c r="AF40" i="2" s="1"/>
  <c r="F40" i="2"/>
  <c r="AG40" i="2" s="1"/>
  <c r="G40" i="2"/>
  <c r="AH40" i="2" s="1"/>
  <c r="H40" i="2"/>
  <c r="AI40" i="2" s="1"/>
  <c r="I40" i="2"/>
  <c r="AJ40" i="2" s="1"/>
  <c r="J40" i="2"/>
  <c r="AK40" i="2" s="1"/>
  <c r="K40" i="2"/>
  <c r="AL40" i="2" s="1"/>
  <c r="L40" i="2"/>
  <c r="AM40" i="2" s="1"/>
  <c r="N40" i="2"/>
  <c r="AO40" i="2" s="1"/>
  <c r="C41" i="2"/>
  <c r="AD41" i="2" s="1"/>
  <c r="D41" i="2"/>
  <c r="AE41" i="2" s="1"/>
  <c r="E41" i="2"/>
  <c r="AF41" i="2" s="1"/>
  <c r="F41" i="2"/>
  <c r="AG41" i="2" s="1"/>
  <c r="G41" i="2"/>
  <c r="AH41" i="2" s="1"/>
  <c r="H41" i="2"/>
  <c r="AI41" i="2" s="1"/>
  <c r="I41" i="2"/>
  <c r="AJ41" i="2" s="1"/>
  <c r="J41" i="2"/>
  <c r="AK41" i="2" s="1"/>
  <c r="K41" i="2"/>
  <c r="AL41" i="2" s="1"/>
  <c r="L41" i="2"/>
  <c r="AM41" i="2" s="1"/>
  <c r="N41" i="2"/>
  <c r="AO41" i="2" s="1"/>
  <c r="D42" i="2"/>
  <c r="AE42" i="2" s="1"/>
  <c r="E42" i="2"/>
  <c r="AF42" i="2" s="1"/>
  <c r="F42" i="2"/>
  <c r="AG42" i="2" s="1"/>
  <c r="K42" i="2"/>
  <c r="AL42" i="2" s="1"/>
  <c r="L42" i="2"/>
  <c r="AM42" i="2" s="1"/>
  <c r="N42" i="2"/>
  <c r="AO42" i="2" s="1"/>
  <c r="C43" i="2"/>
  <c r="AD43" i="2" s="1"/>
  <c r="E43" i="2"/>
  <c r="AF43" i="2" s="1"/>
  <c r="H43" i="2"/>
  <c r="AI43" i="2" s="1"/>
  <c r="I43" i="2"/>
  <c r="AJ43" i="2" s="1"/>
  <c r="J43" i="2"/>
  <c r="AK43" i="2" s="1"/>
  <c r="K43" i="2"/>
  <c r="AL43" i="2" s="1"/>
  <c r="L43" i="2"/>
  <c r="AM43" i="2" s="1"/>
  <c r="N43" i="2"/>
  <c r="AO43" i="2" s="1"/>
  <c r="C44" i="2"/>
  <c r="AD44" i="2" s="1"/>
  <c r="D44" i="2"/>
  <c r="AE44" i="2" s="1"/>
  <c r="E44" i="2"/>
  <c r="AF44" i="2" s="1"/>
  <c r="F44" i="2"/>
  <c r="AG44" i="2" s="1"/>
  <c r="G44" i="2"/>
  <c r="AH44" i="2" s="1"/>
  <c r="H44" i="2"/>
  <c r="AI44" i="2" s="1"/>
  <c r="I44" i="2"/>
  <c r="AJ44" i="2" s="1"/>
  <c r="J44" i="2"/>
  <c r="AK44" i="2" s="1"/>
  <c r="K44" i="2"/>
  <c r="AL44" i="2" s="1"/>
  <c r="L44" i="2"/>
  <c r="AM44" i="2" s="1"/>
  <c r="N44" i="2"/>
  <c r="AO44" i="2" s="1"/>
  <c r="C45" i="2"/>
  <c r="AD45" i="2" s="1"/>
  <c r="D45" i="2"/>
  <c r="AE45" i="2" s="1"/>
  <c r="E45" i="2"/>
  <c r="AF45" i="2" s="1"/>
  <c r="F45" i="2"/>
  <c r="AG45" i="2" s="1"/>
  <c r="G45" i="2"/>
  <c r="AH45" i="2" s="1"/>
  <c r="I45" i="2"/>
  <c r="AJ45" i="2" s="1"/>
  <c r="J45" i="2"/>
  <c r="AK45" i="2" s="1"/>
  <c r="K45" i="2"/>
  <c r="AL45" i="2" s="1"/>
  <c r="L45" i="2"/>
  <c r="AM45" i="2" s="1"/>
  <c r="N45" i="2"/>
  <c r="AO45" i="2" s="1"/>
  <c r="C46" i="2"/>
  <c r="AD46" i="2" s="1"/>
  <c r="D46" i="2"/>
  <c r="AE46" i="2" s="1"/>
  <c r="E46" i="2"/>
  <c r="AF46" i="2" s="1"/>
  <c r="F46" i="2"/>
  <c r="AG46" i="2" s="1"/>
  <c r="G46" i="2"/>
  <c r="AH46" i="2" s="1"/>
  <c r="H46" i="2"/>
  <c r="AI46" i="2" s="1"/>
  <c r="I46" i="2"/>
  <c r="AJ46" i="2" s="1"/>
  <c r="J46" i="2"/>
  <c r="AK46" i="2" s="1"/>
  <c r="K46" i="2"/>
  <c r="AL46" i="2" s="1"/>
  <c r="L46" i="2"/>
  <c r="AM46" i="2" s="1"/>
  <c r="N46" i="2"/>
  <c r="AO46" i="2" s="1"/>
  <c r="C47" i="2"/>
  <c r="AD47" i="2" s="1"/>
  <c r="D47" i="2"/>
  <c r="AE47" i="2" s="1"/>
  <c r="E47" i="2"/>
  <c r="AF47" i="2" s="1"/>
  <c r="F47" i="2"/>
  <c r="AG47" i="2" s="1"/>
  <c r="G47" i="2"/>
  <c r="AH47" i="2" s="1"/>
  <c r="H47" i="2"/>
  <c r="AI47" i="2" s="1"/>
  <c r="I47" i="2"/>
  <c r="AJ47" i="2" s="1"/>
  <c r="J47" i="2"/>
  <c r="AK47" i="2" s="1"/>
  <c r="K47" i="2"/>
  <c r="AL47" i="2" s="1"/>
  <c r="L47" i="2"/>
  <c r="AM47" i="2" s="1"/>
  <c r="N47" i="2"/>
  <c r="AO47" i="2" s="1"/>
  <c r="C48" i="2"/>
  <c r="AD48" i="2" s="1"/>
  <c r="E48" i="2"/>
  <c r="AF48" i="2" s="1"/>
  <c r="F48" i="2"/>
  <c r="AG48" i="2" s="1"/>
  <c r="G48" i="2"/>
  <c r="AH48" i="2" s="1"/>
  <c r="H48" i="2"/>
  <c r="AI48" i="2" s="1"/>
  <c r="I48" i="2"/>
  <c r="AJ48" i="2" s="1"/>
  <c r="J48" i="2"/>
  <c r="AK48" i="2" s="1"/>
  <c r="K48" i="2"/>
  <c r="AL48" i="2" s="1"/>
  <c r="L48" i="2"/>
  <c r="AM48" i="2" s="1"/>
  <c r="N48" i="2"/>
  <c r="AO48" i="2" s="1"/>
  <c r="C49" i="2"/>
  <c r="AD49" i="2" s="1"/>
  <c r="D49" i="2"/>
  <c r="AE49" i="2" s="1"/>
  <c r="E49" i="2"/>
  <c r="AF49" i="2" s="1"/>
  <c r="F49" i="2"/>
  <c r="AG49" i="2" s="1"/>
  <c r="G49" i="2"/>
  <c r="AH49" i="2" s="1"/>
  <c r="H49" i="2"/>
  <c r="AI49" i="2" s="1"/>
  <c r="I49" i="2"/>
  <c r="AJ49" i="2" s="1"/>
  <c r="J49" i="2"/>
  <c r="AK49" i="2" s="1"/>
  <c r="K49" i="2"/>
  <c r="AL49" i="2" s="1"/>
  <c r="L49" i="2"/>
  <c r="AM49" i="2" s="1"/>
  <c r="N49" i="2"/>
  <c r="AO49" i="2" s="1"/>
  <c r="D50" i="2"/>
  <c r="AE50" i="2" s="1"/>
  <c r="F50" i="2"/>
  <c r="AG50" i="2" s="1"/>
  <c r="G50" i="2"/>
  <c r="AH50" i="2" s="1"/>
  <c r="H50" i="2"/>
  <c r="AI50" i="2" s="1"/>
  <c r="K50" i="2"/>
  <c r="AL50" i="2" s="1"/>
  <c r="L50" i="2"/>
  <c r="AM50" i="2" s="1"/>
  <c r="N50" i="2"/>
  <c r="AO50" i="2" s="1"/>
  <c r="C51" i="2"/>
  <c r="AD51" i="2" s="1"/>
  <c r="H51" i="2"/>
  <c r="AI51" i="2" s="1"/>
  <c r="I51" i="2"/>
  <c r="AJ51" i="2" s="1"/>
  <c r="J51" i="2"/>
  <c r="AK51" i="2" s="1"/>
  <c r="K51" i="2"/>
  <c r="AL51" i="2" s="1"/>
  <c r="L51" i="2"/>
  <c r="AM51" i="2" s="1"/>
  <c r="N51" i="2"/>
  <c r="AO51" i="2" s="1"/>
  <c r="C52" i="2"/>
  <c r="AD52" i="2" s="1"/>
  <c r="D52" i="2"/>
  <c r="AE52" i="2" s="1"/>
  <c r="E52" i="2"/>
  <c r="AF52" i="2" s="1"/>
  <c r="F52" i="2"/>
  <c r="AG52" i="2" s="1"/>
  <c r="G52" i="2"/>
  <c r="AH52" i="2" s="1"/>
  <c r="H52" i="2"/>
  <c r="AI52" i="2" s="1"/>
  <c r="I52" i="2"/>
  <c r="AJ52" i="2" s="1"/>
  <c r="N52" i="2"/>
  <c r="AO52" i="2" s="1"/>
  <c r="N2" i="2"/>
  <c r="AO2" i="2" s="1"/>
  <c r="L2" i="2"/>
  <c r="AM2" i="2" s="1"/>
  <c r="K2" i="2"/>
  <c r="AL2" i="2" s="1"/>
  <c r="F2" i="2"/>
  <c r="AG2" i="2" s="1"/>
  <c r="D2" i="2"/>
  <c r="AE2" i="2" s="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AD53" i="21"/>
  <c r="AD52" i="21"/>
  <c r="N52" i="21"/>
  <c r="AD51" i="21"/>
  <c r="N51" i="21"/>
  <c r="AD50" i="21"/>
  <c r="N50" i="21"/>
  <c r="AD49" i="21"/>
  <c r="N49" i="21"/>
  <c r="AD48" i="21"/>
  <c r="N48" i="21"/>
  <c r="AD47" i="21"/>
  <c r="N47" i="21"/>
  <c r="AD46" i="21"/>
  <c r="N46" i="21"/>
  <c r="AD45" i="21"/>
  <c r="N45" i="21"/>
  <c r="AD44" i="21"/>
  <c r="N44" i="21"/>
  <c r="AD43" i="21"/>
  <c r="N43" i="21"/>
  <c r="AD42" i="21"/>
  <c r="N42" i="21"/>
  <c r="AD41" i="21"/>
  <c r="N41" i="21"/>
  <c r="AD40" i="21"/>
  <c r="N40" i="21"/>
  <c r="AD39" i="21"/>
  <c r="N39" i="21"/>
  <c r="AD38" i="21"/>
  <c r="N38" i="21"/>
  <c r="AD37" i="21"/>
  <c r="N37" i="21"/>
  <c r="AD36" i="21"/>
  <c r="N36" i="21"/>
  <c r="AD35" i="21"/>
  <c r="N35" i="21"/>
  <c r="AD34" i="21"/>
  <c r="N34" i="21"/>
  <c r="N33" i="21"/>
  <c r="AD32" i="21"/>
  <c r="N32" i="21"/>
  <c r="AD31" i="21"/>
  <c r="N31" i="21"/>
  <c r="AD30" i="21"/>
  <c r="N30" i="21"/>
  <c r="AD29" i="21"/>
  <c r="N29" i="21"/>
  <c r="AD28" i="21"/>
  <c r="N28" i="21"/>
  <c r="AD27" i="21"/>
  <c r="N27" i="21"/>
  <c r="AD26" i="21"/>
  <c r="N26" i="21"/>
  <c r="AD25" i="21"/>
  <c r="N25" i="21"/>
  <c r="AD24" i="21"/>
  <c r="N24" i="21"/>
  <c r="AD23" i="21"/>
  <c r="N23" i="21"/>
  <c r="AD22" i="21"/>
  <c r="N22" i="21"/>
  <c r="AD21" i="21"/>
  <c r="N21" i="21"/>
  <c r="AD20" i="21"/>
  <c r="N20" i="21"/>
  <c r="AD19" i="21"/>
  <c r="N19" i="21"/>
  <c r="AD18" i="21"/>
  <c r="AD17" i="21"/>
  <c r="AD16" i="21"/>
  <c r="AD15" i="21"/>
  <c r="AD14" i="21"/>
  <c r="AD13" i="21"/>
  <c r="AD12" i="21"/>
  <c r="AD11" i="21"/>
  <c r="AD10" i="21"/>
  <c r="AD9" i="21"/>
  <c r="AD8" i="21"/>
  <c r="AD7" i="21"/>
  <c r="AD6" i="21"/>
  <c r="AD5" i="21"/>
  <c r="AD4" i="2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D3" i="21"/>
  <c r="AD53" i="20"/>
  <c r="M52" i="6" s="1"/>
  <c r="AO52" i="6" s="1"/>
  <c r="N53" i="20"/>
  <c r="M52" i="2" s="1"/>
  <c r="AN52" i="2" s="1"/>
  <c r="AD52" i="20"/>
  <c r="N51" i="24" s="1"/>
  <c r="AP51" i="24" s="1"/>
  <c r="N52" i="20"/>
  <c r="M51" i="2" s="1"/>
  <c r="AN51" i="2" s="1"/>
  <c r="AD51" i="20"/>
  <c r="M50" i="6" s="1"/>
  <c r="AO50" i="6" s="1"/>
  <c r="N51" i="20"/>
  <c r="M50" i="2" s="1"/>
  <c r="AN50" i="2" s="1"/>
  <c r="AD50" i="20"/>
  <c r="N49" i="24" s="1"/>
  <c r="AP49" i="24" s="1"/>
  <c r="N50" i="20"/>
  <c r="M49" i="2" s="1"/>
  <c r="AN49" i="2" s="1"/>
  <c r="AD49" i="20"/>
  <c r="M48" i="6" s="1"/>
  <c r="AO48" i="6" s="1"/>
  <c r="N49" i="20"/>
  <c r="M48" i="2" s="1"/>
  <c r="AN48" i="2" s="1"/>
  <c r="AD48" i="20"/>
  <c r="M47" i="6" s="1"/>
  <c r="AO47" i="6" s="1"/>
  <c r="N48" i="20"/>
  <c r="M47" i="2" s="1"/>
  <c r="AN47" i="2" s="1"/>
  <c r="AD47" i="20"/>
  <c r="M46" i="6" s="1"/>
  <c r="AO46" i="6" s="1"/>
  <c r="N47" i="20"/>
  <c r="M46" i="2" s="1"/>
  <c r="AN46" i="2" s="1"/>
  <c r="AD46" i="20"/>
  <c r="M45" i="6" s="1"/>
  <c r="AO45" i="6" s="1"/>
  <c r="N46" i="20"/>
  <c r="M45" i="2" s="1"/>
  <c r="AN45" i="2" s="1"/>
  <c r="AD45" i="20"/>
  <c r="N44" i="24" s="1"/>
  <c r="AP44" i="24" s="1"/>
  <c r="N45" i="20"/>
  <c r="M44" i="2" s="1"/>
  <c r="AN44" i="2" s="1"/>
  <c r="AD44" i="20"/>
  <c r="N43" i="24" s="1"/>
  <c r="AP43" i="24" s="1"/>
  <c r="N44" i="20"/>
  <c r="M43" i="2" s="1"/>
  <c r="AN43" i="2" s="1"/>
  <c r="AD43" i="20"/>
  <c r="N42" i="24" s="1"/>
  <c r="AP42" i="24" s="1"/>
  <c r="N43" i="20"/>
  <c r="M42" i="2" s="1"/>
  <c r="AN42" i="2" s="1"/>
  <c r="AD42" i="20"/>
  <c r="N41" i="24" s="1"/>
  <c r="AP41" i="24" s="1"/>
  <c r="N42" i="20"/>
  <c r="M41" i="2" s="1"/>
  <c r="AN41" i="2" s="1"/>
  <c r="AD41" i="20"/>
  <c r="N40" i="24" s="1"/>
  <c r="AP40" i="24" s="1"/>
  <c r="N41" i="20"/>
  <c r="M40" i="2" s="1"/>
  <c r="AN40" i="2" s="1"/>
  <c r="AD40" i="20"/>
  <c r="N39" i="24" s="1"/>
  <c r="AP39" i="24" s="1"/>
  <c r="N40" i="20"/>
  <c r="M39" i="2" s="1"/>
  <c r="AN39" i="2" s="1"/>
  <c r="AD39" i="20"/>
  <c r="N38" i="24" s="1"/>
  <c r="AP38" i="24" s="1"/>
  <c r="N39" i="20"/>
  <c r="M38" i="2" s="1"/>
  <c r="AN38" i="2" s="1"/>
  <c r="AD38" i="20"/>
  <c r="N37" i="24" s="1"/>
  <c r="AP37" i="24" s="1"/>
  <c r="N38" i="20"/>
  <c r="M37" i="2" s="1"/>
  <c r="AN37" i="2" s="1"/>
  <c r="AD37" i="20"/>
  <c r="M36" i="6" s="1"/>
  <c r="AO36" i="6" s="1"/>
  <c r="N37" i="20"/>
  <c r="M36" i="2" s="1"/>
  <c r="AN36" i="2" s="1"/>
  <c r="AD36" i="20"/>
  <c r="N35" i="24" s="1"/>
  <c r="AP35" i="24" s="1"/>
  <c r="N36" i="20"/>
  <c r="M35" i="2" s="1"/>
  <c r="AN35" i="2" s="1"/>
  <c r="AD35" i="20"/>
  <c r="N34" i="24" s="1"/>
  <c r="AP34" i="24" s="1"/>
  <c r="N35" i="20"/>
  <c r="M34" i="2" s="1"/>
  <c r="AN34" i="2" s="1"/>
  <c r="AD34" i="20"/>
  <c r="N33" i="24" s="1"/>
  <c r="AP33" i="24" s="1"/>
  <c r="N34" i="20"/>
  <c r="M33" i="2" s="1"/>
  <c r="AN33" i="2" s="1"/>
  <c r="AD33" i="20"/>
  <c r="N32" i="24" s="1"/>
  <c r="AP32" i="24" s="1"/>
  <c r="N33" i="20"/>
  <c r="M32" i="2" s="1"/>
  <c r="AN32" i="2" s="1"/>
  <c r="AD32" i="20"/>
  <c r="N31" i="24" s="1"/>
  <c r="AP31" i="24" s="1"/>
  <c r="N32" i="20"/>
  <c r="M31" i="2" s="1"/>
  <c r="AN31" i="2" s="1"/>
  <c r="AD31" i="20"/>
  <c r="N30" i="24" s="1"/>
  <c r="AP30" i="24" s="1"/>
  <c r="N31" i="20"/>
  <c r="M30" i="2" s="1"/>
  <c r="AN30" i="2" s="1"/>
  <c r="AD30" i="20"/>
  <c r="N29" i="24" s="1"/>
  <c r="AP29" i="24" s="1"/>
  <c r="N30" i="20"/>
  <c r="M29" i="2" s="1"/>
  <c r="AN29" i="2" s="1"/>
  <c r="AD29" i="20"/>
  <c r="N28" i="24" s="1"/>
  <c r="AP28" i="24" s="1"/>
  <c r="N29" i="20"/>
  <c r="M28" i="2" s="1"/>
  <c r="AN28" i="2" s="1"/>
  <c r="AD28" i="20"/>
  <c r="N27" i="24" s="1"/>
  <c r="AP27" i="24" s="1"/>
  <c r="N28" i="20"/>
  <c r="M27" i="2" s="1"/>
  <c r="AN27" i="2" s="1"/>
  <c r="AD27" i="20"/>
  <c r="N26" i="24" s="1"/>
  <c r="AP26" i="24" s="1"/>
  <c r="N27" i="20"/>
  <c r="M26" i="2" s="1"/>
  <c r="AN26" i="2" s="1"/>
  <c r="AD26" i="20"/>
  <c r="N25" i="24" s="1"/>
  <c r="AP25" i="24" s="1"/>
  <c r="N26" i="20"/>
  <c r="M25" i="2" s="1"/>
  <c r="AN25" i="2" s="1"/>
  <c r="AD25" i="20"/>
  <c r="N24" i="24" s="1"/>
  <c r="AP24" i="24" s="1"/>
  <c r="N25" i="20"/>
  <c r="M24" i="2" s="1"/>
  <c r="AN24" i="2" s="1"/>
  <c r="AD24" i="20"/>
  <c r="N23" i="24" s="1"/>
  <c r="AP23" i="24" s="1"/>
  <c r="N24" i="20"/>
  <c r="M23" i="2" s="1"/>
  <c r="AN23" i="2" s="1"/>
  <c r="AD23" i="20"/>
  <c r="N22" i="24" s="1"/>
  <c r="AP22" i="24" s="1"/>
  <c r="N23" i="20"/>
  <c r="M22" i="2" s="1"/>
  <c r="AN22" i="2" s="1"/>
  <c r="AD22" i="20"/>
  <c r="N21" i="24" s="1"/>
  <c r="AP21" i="24" s="1"/>
  <c r="N22" i="20"/>
  <c r="M21" i="2" s="1"/>
  <c r="AN21" i="2" s="1"/>
  <c r="AD21" i="20"/>
  <c r="N20" i="24" s="1"/>
  <c r="AP20" i="24" s="1"/>
  <c r="N21" i="20"/>
  <c r="M20" i="2" s="1"/>
  <c r="AN20" i="2" s="1"/>
  <c r="AD20" i="20"/>
  <c r="M19" i="6" s="1"/>
  <c r="AO19" i="6" s="1"/>
  <c r="N20" i="20"/>
  <c r="M19" i="2" s="1"/>
  <c r="AN19" i="2" s="1"/>
  <c r="AD19" i="20"/>
  <c r="N18" i="24" s="1"/>
  <c r="AP18" i="24" s="1"/>
  <c r="N19" i="20"/>
  <c r="M18" i="2" s="1"/>
  <c r="AN18" i="2" s="1"/>
  <c r="AD18" i="20"/>
  <c r="N17" i="24" s="1"/>
  <c r="AP17" i="24" s="1"/>
  <c r="N18" i="20"/>
  <c r="M17" i="2" s="1"/>
  <c r="AN17" i="2" s="1"/>
  <c r="AD17" i="20"/>
  <c r="N16" i="24" s="1"/>
  <c r="AP16" i="24" s="1"/>
  <c r="N17" i="20"/>
  <c r="M16" i="2" s="1"/>
  <c r="AN16" i="2" s="1"/>
  <c r="AD16" i="20"/>
  <c r="N15" i="24" s="1"/>
  <c r="AP15" i="24" s="1"/>
  <c r="N16" i="20"/>
  <c r="M15" i="2" s="1"/>
  <c r="AN15" i="2" s="1"/>
  <c r="AD15" i="20"/>
  <c r="N14" i="24" s="1"/>
  <c r="AP14" i="24" s="1"/>
  <c r="N15" i="20"/>
  <c r="M14" i="2" s="1"/>
  <c r="AN14" i="2" s="1"/>
  <c r="AD14" i="20"/>
  <c r="N13" i="24" s="1"/>
  <c r="AP13" i="24" s="1"/>
  <c r="N14" i="20"/>
  <c r="M13" i="2" s="1"/>
  <c r="AN13" i="2" s="1"/>
  <c r="AD13" i="20"/>
  <c r="N12" i="24" s="1"/>
  <c r="AP12" i="24" s="1"/>
  <c r="N13" i="20"/>
  <c r="M12" i="2" s="1"/>
  <c r="AN12" i="2" s="1"/>
  <c r="AD12" i="20"/>
  <c r="M11" i="6" s="1"/>
  <c r="AO11" i="6" s="1"/>
  <c r="N12" i="20"/>
  <c r="M11" i="2" s="1"/>
  <c r="AN11" i="2" s="1"/>
  <c r="AD11" i="20"/>
  <c r="M10" i="6" s="1"/>
  <c r="N11" i="20"/>
  <c r="M10" i="2" s="1"/>
  <c r="AN10" i="2" s="1"/>
  <c r="AD10" i="20"/>
  <c r="M9" i="6" s="1"/>
  <c r="AO9" i="6" s="1"/>
  <c r="N10" i="20"/>
  <c r="M9" i="2" s="1"/>
  <c r="AN9" i="2" s="1"/>
  <c r="AD9" i="20"/>
  <c r="M8" i="6" s="1"/>
  <c r="AO8" i="6" s="1"/>
  <c r="N9" i="20"/>
  <c r="M8" i="2" s="1"/>
  <c r="AN8" i="2" s="1"/>
  <c r="AD8" i="20"/>
  <c r="M7" i="6" s="1"/>
  <c r="AO7" i="6" s="1"/>
  <c r="N8" i="20"/>
  <c r="M7" i="2" s="1"/>
  <c r="AN7" i="2" s="1"/>
  <c r="AD7" i="20"/>
  <c r="N6" i="24" s="1"/>
  <c r="AP6" i="24" s="1"/>
  <c r="N7" i="20"/>
  <c r="M6" i="2" s="1"/>
  <c r="AN6" i="2" s="1"/>
  <c r="AD6" i="20"/>
  <c r="N5" i="24" s="1"/>
  <c r="AP5" i="24" s="1"/>
  <c r="N6" i="20"/>
  <c r="M5" i="2" s="1"/>
  <c r="AN5" i="2" s="1"/>
  <c r="AD5" i="20"/>
  <c r="N4" i="24" s="1"/>
  <c r="N5" i="20"/>
  <c r="M4" i="2" s="1"/>
  <c r="AN4" i="2" s="1"/>
  <c r="AD4" i="20"/>
  <c r="M3" i="6" s="1"/>
  <c r="AO3" i="6" s="1"/>
  <c r="Q4" i="20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Q28" i="20" s="1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N4" i="20"/>
  <c r="M3" i="2" s="1"/>
  <c r="AN3" i="2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D3" i="20"/>
  <c r="N3" i="20"/>
  <c r="M2" i="2" s="1"/>
  <c r="AN2" i="2" s="1"/>
  <c r="AD53" i="19"/>
  <c r="L52" i="6" s="1"/>
  <c r="AN52" i="6" s="1"/>
  <c r="N53" i="19"/>
  <c r="AD52" i="19"/>
  <c r="N52" i="19"/>
  <c r="AD51" i="19"/>
  <c r="N51" i="19"/>
  <c r="AD50" i="19"/>
  <c r="N50" i="19"/>
  <c r="AD49" i="19"/>
  <c r="N49" i="19"/>
  <c r="AD48" i="19"/>
  <c r="N48" i="19"/>
  <c r="AD47" i="19"/>
  <c r="N47" i="19"/>
  <c r="AD46" i="19"/>
  <c r="N46" i="19"/>
  <c r="AD45" i="19"/>
  <c r="N45" i="19"/>
  <c r="AD44" i="19"/>
  <c r="N44" i="19"/>
  <c r="AD43" i="19"/>
  <c r="N43" i="19"/>
  <c r="AD42" i="19"/>
  <c r="N42" i="19"/>
  <c r="AD41" i="19"/>
  <c r="N41" i="19"/>
  <c r="AD40" i="19"/>
  <c r="N40" i="19"/>
  <c r="AD39" i="19"/>
  <c r="N39" i="19"/>
  <c r="AD38" i="19"/>
  <c r="N38" i="19"/>
  <c r="AD37" i="19"/>
  <c r="N37" i="19"/>
  <c r="AD36" i="19"/>
  <c r="N36" i="19"/>
  <c r="AD35" i="19"/>
  <c r="N35" i="19"/>
  <c r="AD34" i="19"/>
  <c r="N34" i="19"/>
  <c r="AD33" i="19"/>
  <c r="N33" i="19"/>
  <c r="AD32" i="19"/>
  <c r="N32" i="19"/>
  <c r="AD31" i="19"/>
  <c r="N31" i="19"/>
  <c r="AD30" i="19"/>
  <c r="N30" i="19"/>
  <c r="AD29" i="19"/>
  <c r="N29" i="19"/>
  <c r="AD28" i="19"/>
  <c r="N28" i="19"/>
  <c r="AD27" i="19"/>
  <c r="N27" i="19"/>
  <c r="AD26" i="19"/>
  <c r="N26" i="19"/>
  <c r="AD25" i="19"/>
  <c r="N25" i="19"/>
  <c r="AD24" i="19"/>
  <c r="N24" i="19"/>
  <c r="AD23" i="19"/>
  <c r="N23" i="19"/>
  <c r="AD22" i="19"/>
  <c r="N22" i="19"/>
  <c r="AD21" i="19"/>
  <c r="N21" i="19"/>
  <c r="AD20" i="19"/>
  <c r="N20" i="19"/>
  <c r="AD19" i="19"/>
  <c r="N19" i="19"/>
  <c r="AD18" i="19"/>
  <c r="N18" i="19"/>
  <c r="AD17" i="19"/>
  <c r="N17" i="19"/>
  <c r="AD16" i="19"/>
  <c r="N16" i="19"/>
  <c r="AD15" i="19"/>
  <c r="N15" i="19"/>
  <c r="AD14" i="19"/>
  <c r="N14" i="19"/>
  <c r="AD13" i="19"/>
  <c r="N13" i="19"/>
  <c r="AD12" i="19"/>
  <c r="N12" i="19"/>
  <c r="AD11" i="19"/>
  <c r="N11" i="19"/>
  <c r="AD10" i="19"/>
  <c r="N10" i="19"/>
  <c r="AD9" i="19"/>
  <c r="N9" i="19"/>
  <c r="AD8" i="19"/>
  <c r="N8" i="19"/>
  <c r="AD7" i="19"/>
  <c r="N7" i="19"/>
  <c r="AD6" i="19"/>
  <c r="N6" i="19"/>
  <c r="AD5" i="19"/>
  <c r="N5" i="19"/>
  <c r="AD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N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D3" i="19"/>
  <c r="N3" i="19"/>
  <c r="N10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3" i="17"/>
  <c r="N4" i="17"/>
  <c r="N5" i="17"/>
  <c r="N6" i="17"/>
  <c r="N7" i="17"/>
  <c r="N8" i="17"/>
  <c r="N9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K52" i="2" s="1"/>
  <c r="N3" i="17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Q4" i="16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A4" i="14"/>
  <c r="Q4" i="13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Q4" i="12"/>
  <c r="Q5" i="12" s="1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A4" i="8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B4" i="2"/>
  <c r="AC4" i="2" s="1"/>
  <c r="B5" i="2"/>
  <c r="AC5" i="2" s="1"/>
  <c r="B6" i="2"/>
  <c r="AC6" i="2" s="1"/>
  <c r="B8" i="2"/>
  <c r="AC8" i="2" s="1"/>
  <c r="B9" i="2"/>
  <c r="AC9" i="2" s="1"/>
  <c r="B12" i="2"/>
  <c r="AC12" i="2" s="1"/>
  <c r="B13" i="2"/>
  <c r="AC13" i="2" s="1"/>
  <c r="B14" i="2"/>
  <c r="AC14" i="2" s="1"/>
  <c r="B17" i="2"/>
  <c r="AC17" i="2" s="1"/>
  <c r="B20" i="2"/>
  <c r="AC20" i="2" s="1"/>
  <c r="B21" i="2"/>
  <c r="AC21" i="2" s="1"/>
  <c r="B22" i="2"/>
  <c r="AC22" i="2" s="1"/>
  <c r="B25" i="2"/>
  <c r="AC25" i="2" s="1"/>
  <c r="B28" i="2"/>
  <c r="AC28" i="2" s="1"/>
  <c r="B29" i="2"/>
  <c r="AC29" i="2" s="1"/>
  <c r="B30" i="2"/>
  <c r="AC30" i="2" s="1"/>
  <c r="B31" i="2"/>
  <c r="AC31" i="2" s="1"/>
  <c r="B33" i="2"/>
  <c r="AC33" i="2" s="1"/>
  <c r="B36" i="2"/>
  <c r="AC36" i="2" s="1"/>
  <c r="B37" i="2"/>
  <c r="AC37" i="2" s="1"/>
  <c r="B38" i="2"/>
  <c r="AC38" i="2" s="1"/>
  <c r="B40" i="2"/>
  <c r="AC40" i="2" s="1"/>
  <c r="B41" i="2"/>
  <c r="AC41" i="2" s="1"/>
  <c r="B44" i="2"/>
  <c r="AC44" i="2" s="1"/>
  <c r="B45" i="2"/>
  <c r="AC45" i="2" s="1"/>
  <c r="B46" i="2"/>
  <c r="AC46" i="2" s="1"/>
  <c r="B49" i="2"/>
  <c r="AC49" i="2" s="1"/>
  <c r="B52" i="2"/>
  <c r="AC52" i="2" s="1"/>
  <c r="AJ3" i="6" l="1"/>
  <c r="A11" i="51"/>
  <c r="Q10" i="51"/>
  <c r="A11" i="50"/>
  <c r="N10" i="50"/>
  <c r="Q11" i="50"/>
  <c r="A11" i="49"/>
  <c r="N10" i="49"/>
  <c r="Q10" i="49"/>
  <c r="A11" i="48"/>
  <c r="Q11" i="48"/>
  <c r="A11" i="47"/>
  <c r="N10" i="47"/>
  <c r="Q11" i="47"/>
  <c r="Q12" i="46"/>
  <c r="A11" i="46"/>
  <c r="Q11" i="45"/>
  <c r="A11" i="45"/>
  <c r="N10" i="45"/>
  <c r="A11" i="44"/>
  <c r="Q12" i="44"/>
  <c r="Q14" i="43"/>
  <c r="N8" i="43"/>
  <c r="A11" i="43"/>
  <c r="N9" i="43"/>
  <c r="AD56" i="21"/>
  <c r="AD57" i="21"/>
  <c r="AD60" i="21"/>
  <c r="O52" i="24"/>
  <c r="AD58" i="21"/>
  <c r="AD59" i="21"/>
  <c r="N52" i="6"/>
  <c r="AP52" i="6" s="1"/>
  <c r="M21" i="6"/>
  <c r="AO21" i="6" s="1"/>
  <c r="M5" i="6"/>
  <c r="AO5" i="6" s="1"/>
  <c r="M37" i="6"/>
  <c r="AO37" i="6" s="1"/>
  <c r="M29" i="6"/>
  <c r="AO29" i="6" s="1"/>
  <c r="AO10" i="6"/>
  <c r="M42" i="6"/>
  <c r="AO42" i="6" s="1"/>
  <c r="M34" i="6"/>
  <c r="AO34" i="6" s="1"/>
  <c r="M26" i="6"/>
  <c r="AO26" i="6" s="1"/>
  <c r="M18" i="6"/>
  <c r="AO18" i="6" s="1"/>
  <c r="AD60" i="20"/>
  <c r="AD57" i="20"/>
  <c r="AD58" i="20"/>
  <c r="AD59" i="20"/>
  <c r="AD56" i="20"/>
  <c r="M39" i="6"/>
  <c r="AO39" i="6" s="1"/>
  <c r="M31" i="6"/>
  <c r="AO31" i="6" s="1"/>
  <c r="M23" i="6"/>
  <c r="AO23" i="6" s="1"/>
  <c r="M15" i="6"/>
  <c r="AO15" i="6" s="1"/>
  <c r="M44" i="6"/>
  <c r="AO44" i="6" s="1"/>
  <c r="M28" i="6"/>
  <c r="AO28" i="6" s="1"/>
  <c r="M20" i="6"/>
  <c r="AO20" i="6" s="1"/>
  <c r="M12" i="6"/>
  <c r="AO12" i="6" s="1"/>
  <c r="M4" i="6"/>
  <c r="AO4" i="6" s="1"/>
  <c r="M49" i="6"/>
  <c r="AO49" i="6" s="1"/>
  <c r="M41" i="6"/>
  <c r="AO41" i="6" s="1"/>
  <c r="M33" i="6"/>
  <c r="AO33" i="6" s="1"/>
  <c r="M25" i="6"/>
  <c r="AO25" i="6" s="1"/>
  <c r="M17" i="6"/>
  <c r="AO17" i="6" s="1"/>
  <c r="M38" i="6"/>
  <c r="AO38" i="6" s="1"/>
  <c r="M30" i="6"/>
  <c r="AO30" i="6" s="1"/>
  <c r="M22" i="6"/>
  <c r="AO22" i="6" s="1"/>
  <c r="M14" i="6"/>
  <c r="AO14" i="6" s="1"/>
  <c r="M6" i="6"/>
  <c r="AO6" i="6" s="1"/>
  <c r="AP4" i="24"/>
  <c r="M51" i="6"/>
  <c r="AO51" i="6" s="1"/>
  <c r="M43" i="6"/>
  <c r="AO43" i="6" s="1"/>
  <c r="M35" i="6"/>
  <c r="AO35" i="6" s="1"/>
  <c r="M27" i="6"/>
  <c r="AO27" i="6" s="1"/>
  <c r="M2" i="6"/>
  <c r="AO2" i="6" s="1"/>
  <c r="M40" i="6"/>
  <c r="AO40" i="6" s="1"/>
  <c r="M32" i="6"/>
  <c r="AO32" i="6" s="1"/>
  <c r="M24" i="6"/>
  <c r="AO24" i="6" s="1"/>
  <c r="M16" i="6"/>
  <c r="AO16" i="6" s="1"/>
  <c r="N59" i="20"/>
  <c r="N58" i="20"/>
  <c r="N56" i="20"/>
  <c r="N60" i="20"/>
  <c r="N57" i="20"/>
  <c r="AD57" i="19"/>
  <c r="AD60" i="19"/>
  <c r="AD56" i="19"/>
  <c r="AD59" i="19"/>
  <c r="AD58" i="19"/>
  <c r="N59" i="19"/>
  <c r="N58" i="19"/>
  <c r="N57" i="19"/>
  <c r="N60" i="19"/>
  <c r="N56" i="19"/>
  <c r="L52" i="2"/>
  <c r="AD57" i="17"/>
  <c r="AD56" i="17"/>
  <c r="AD60" i="17"/>
  <c r="AD58" i="17"/>
  <c r="AD59" i="17"/>
  <c r="K52" i="6"/>
  <c r="AM52" i="6" s="1"/>
  <c r="AL52" i="2"/>
  <c r="N59" i="17"/>
  <c r="N58" i="17"/>
  <c r="N57" i="17"/>
  <c r="N56" i="17"/>
  <c r="N60" i="17"/>
  <c r="AD60" i="16"/>
  <c r="AD57" i="16"/>
  <c r="AD56" i="16"/>
  <c r="AD59" i="16"/>
  <c r="AD58" i="16"/>
  <c r="J52" i="6"/>
  <c r="AL52" i="6" s="1"/>
  <c r="N59" i="16"/>
  <c r="N58" i="16"/>
  <c r="N57" i="16"/>
  <c r="N56" i="16"/>
  <c r="N60" i="16"/>
  <c r="J52" i="2"/>
  <c r="AK52" i="2" s="1"/>
  <c r="AD57" i="15"/>
  <c r="AD60" i="15"/>
  <c r="AD59" i="15"/>
  <c r="AD58" i="15"/>
  <c r="AD56" i="15"/>
  <c r="N59" i="15"/>
  <c r="N58" i="15"/>
  <c r="N57" i="15"/>
  <c r="N56" i="15"/>
  <c r="N60" i="15"/>
  <c r="AD57" i="13"/>
  <c r="AD60" i="13"/>
  <c r="AD59" i="13"/>
  <c r="AD56" i="13"/>
  <c r="H52" i="24"/>
  <c r="AD58" i="13"/>
  <c r="N59" i="13"/>
  <c r="N58" i="13"/>
  <c r="N60" i="13"/>
  <c r="N57" i="13"/>
  <c r="N56" i="13"/>
  <c r="AD57" i="10"/>
  <c r="AD60" i="10"/>
  <c r="AD58" i="10"/>
  <c r="AD59" i="10"/>
  <c r="AD56" i="10"/>
  <c r="N59" i="10"/>
  <c r="N58" i="10"/>
  <c r="N56" i="10"/>
  <c r="N60" i="10"/>
  <c r="N57" i="10"/>
  <c r="D48" i="6"/>
  <c r="AF48" i="6" s="1"/>
  <c r="D46" i="6"/>
  <c r="AF46" i="6" s="1"/>
  <c r="D44" i="6"/>
  <c r="AF44" i="6" s="1"/>
  <c r="D42" i="6"/>
  <c r="AF42" i="6" s="1"/>
  <c r="D40" i="6"/>
  <c r="AF40" i="6" s="1"/>
  <c r="D36" i="6"/>
  <c r="AF36" i="6" s="1"/>
  <c r="D34" i="6"/>
  <c r="AF34" i="6" s="1"/>
  <c r="D32" i="6"/>
  <c r="AF32" i="6" s="1"/>
  <c r="D30" i="6"/>
  <c r="AF30" i="6" s="1"/>
  <c r="D28" i="6"/>
  <c r="AF28" i="6" s="1"/>
  <c r="D26" i="6"/>
  <c r="AF26" i="6" s="1"/>
  <c r="D24" i="6"/>
  <c r="AF24" i="6" s="1"/>
  <c r="D22" i="6"/>
  <c r="AF22" i="6" s="1"/>
  <c r="D20" i="6"/>
  <c r="AF20" i="6" s="1"/>
  <c r="D18" i="6"/>
  <c r="AF18" i="6" s="1"/>
  <c r="D16" i="6"/>
  <c r="AF16" i="6" s="1"/>
  <c r="D14" i="6"/>
  <c r="AF14" i="6" s="1"/>
  <c r="D12" i="6"/>
  <c r="AF12" i="6" s="1"/>
  <c r="D10" i="6"/>
  <c r="AF10" i="6" s="1"/>
  <c r="D8" i="6"/>
  <c r="AF8" i="6" s="1"/>
  <c r="D6" i="6"/>
  <c r="AF6" i="6" s="1"/>
  <c r="D4" i="6"/>
  <c r="AF4" i="6" s="1"/>
  <c r="AD57" i="7"/>
  <c r="E2" i="24"/>
  <c r="AD60" i="7"/>
  <c r="AD58" i="7"/>
  <c r="AD59" i="7"/>
  <c r="AD56" i="7"/>
  <c r="D2" i="6"/>
  <c r="AF2" i="6" s="1"/>
  <c r="D49" i="6"/>
  <c r="AF49" i="6" s="1"/>
  <c r="D47" i="6"/>
  <c r="AF47" i="6" s="1"/>
  <c r="D45" i="6"/>
  <c r="AF45" i="6" s="1"/>
  <c r="D41" i="6"/>
  <c r="AF41" i="6" s="1"/>
  <c r="D39" i="6"/>
  <c r="AF39" i="6" s="1"/>
  <c r="D37" i="6"/>
  <c r="AF37" i="6" s="1"/>
  <c r="D35" i="6"/>
  <c r="AF35" i="6" s="1"/>
  <c r="D33" i="6"/>
  <c r="AF33" i="6" s="1"/>
  <c r="D31" i="6"/>
  <c r="AF31" i="6" s="1"/>
  <c r="D29" i="6"/>
  <c r="AF29" i="6" s="1"/>
  <c r="D27" i="6"/>
  <c r="AF27" i="6" s="1"/>
  <c r="D25" i="6"/>
  <c r="AF25" i="6" s="1"/>
  <c r="D23" i="6"/>
  <c r="AF23" i="6" s="1"/>
  <c r="D21" i="6"/>
  <c r="AF21" i="6" s="1"/>
  <c r="D19" i="6"/>
  <c r="AF19" i="6" s="1"/>
  <c r="D17" i="6"/>
  <c r="AF17" i="6" s="1"/>
  <c r="D15" i="6"/>
  <c r="AF15" i="6" s="1"/>
  <c r="D13" i="6"/>
  <c r="AF13" i="6" s="1"/>
  <c r="D11" i="6"/>
  <c r="AF11" i="6" s="1"/>
  <c r="D7" i="6"/>
  <c r="AF7" i="6" s="1"/>
  <c r="D5" i="6"/>
  <c r="AF5" i="6" s="1"/>
  <c r="D3" i="6"/>
  <c r="AF3" i="6" s="1"/>
  <c r="D3" i="2"/>
  <c r="AE3" i="2" s="1"/>
  <c r="N59" i="7"/>
  <c r="N58" i="7"/>
  <c r="N56" i="7"/>
  <c r="N60" i="7"/>
  <c r="N57" i="7"/>
  <c r="AD60" i="8"/>
  <c r="AD57" i="8"/>
  <c r="AD59" i="8"/>
  <c r="AD58" i="8"/>
  <c r="AD56" i="8"/>
  <c r="N59" i="8"/>
  <c r="N60" i="8"/>
  <c r="N57" i="8"/>
  <c r="N56" i="8"/>
  <c r="N58" i="8"/>
  <c r="B49" i="6"/>
  <c r="AD49" i="6" s="1"/>
  <c r="B41" i="6"/>
  <c r="AD41" i="6" s="1"/>
  <c r="B33" i="6"/>
  <c r="AD33" i="6" s="1"/>
  <c r="B25" i="6"/>
  <c r="AD25" i="6" s="1"/>
  <c r="B36" i="6"/>
  <c r="AD36" i="6" s="1"/>
  <c r="AE3" i="24"/>
  <c r="B46" i="6"/>
  <c r="AD46" i="6" s="1"/>
  <c r="B30" i="6"/>
  <c r="AD30" i="6" s="1"/>
  <c r="B22" i="6"/>
  <c r="AD22" i="6" s="1"/>
  <c r="B14" i="6"/>
  <c r="AD14" i="6" s="1"/>
  <c r="B4" i="6"/>
  <c r="AD4" i="6" s="1"/>
  <c r="B39" i="6"/>
  <c r="AD39" i="6" s="1"/>
  <c r="B31" i="6"/>
  <c r="AD31" i="6" s="1"/>
  <c r="B23" i="6"/>
  <c r="AD23" i="6" s="1"/>
  <c r="B15" i="6"/>
  <c r="AD15" i="6" s="1"/>
  <c r="B7" i="6"/>
  <c r="AD7" i="6" s="1"/>
  <c r="B50" i="6"/>
  <c r="AD50" i="6" s="1"/>
  <c r="B42" i="6"/>
  <c r="AD42" i="6" s="1"/>
  <c r="B26" i="6"/>
  <c r="AD26" i="6" s="1"/>
  <c r="B18" i="6"/>
  <c r="AD18" i="6" s="1"/>
  <c r="B10" i="6"/>
  <c r="AD10" i="6" s="1"/>
  <c r="B12" i="6"/>
  <c r="AD12" i="6" s="1"/>
  <c r="B45" i="6"/>
  <c r="AD45" i="6" s="1"/>
  <c r="B29" i="6"/>
  <c r="AD29" i="6" s="1"/>
  <c r="B21" i="6"/>
  <c r="AD21" i="6" s="1"/>
  <c r="B5" i="6"/>
  <c r="AD5" i="6" s="1"/>
  <c r="B40" i="6"/>
  <c r="AD40" i="6" s="1"/>
  <c r="B32" i="6"/>
  <c r="AD32" i="6" s="1"/>
  <c r="B24" i="6"/>
  <c r="AD24" i="6" s="1"/>
  <c r="B16" i="6"/>
  <c r="AD16" i="6" s="1"/>
  <c r="B20" i="6"/>
  <c r="AD20" i="6" s="1"/>
  <c r="B51" i="6"/>
  <c r="AD51" i="6" s="1"/>
  <c r="B43" i="6"/>
  <c r="AD43" i="6" s="1"/>
  <c r="B11" i="6"/>
  <c r="AD11" i="6" s="1"/>
  <c r="B3" i="6"/>
  <c r="AD3" i="6" s="1"/>
  <c r="B2" i="6"/>
  <c r="C2" i="2"/>
  <c r="AD2" i="2" s="1"/>
  <c r="E2" i="2"/>
  <c r="AF2" i="2" s="1"/>
  <c r="G2" i="2"/>
  <c r="AH2" i="2" s="1"/>
  <c r="H2" i="2"/>
  <c r="AI2" i="2" s="1"/>
  <c r="I2" i="2"/>
  <c r="J2" i="2"/>
  <c r="AK2" i="2" s="1"/>
  <c r="Q4" i="4"/>
  <c r="Q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P55" i="24" l="1"/>
  <c r="AP57" i="24"/>
  <c r="AP59" i="24"/>
  <c r="AP56" i="24"/>
  <c r="AP58" i="24"/>
  <c r="AE58" i="24"/>
  <c r="AE59" i="24"/>
  <c r="AE55" i="24"/>
  <c r="AE57" i="24"/>
  <c r="AE56" i="24"/>
  <c r="AJ2" i="2"/>
  <c r="A12" i="51"/>
  <c r="N11" i="51"/>
  <c r="Q11" i="51"/>
  <c r="Q12" i="50"/>
  <c r="A12" i="50"/>
  <c r="N11" i="50"/>
  <c r="Q11" i="49"/>
  <c r="A12" i="49"/>
  <c r="N11" i="49"/>
  <c r="N10" i="48"/>
  <c r="A12" i="48"/>
  <c r="N11" i="48"/>
  <c r="Q12" i="48"/>
  <c r="Q12" i="47"/>
  <c r="A12" i="47"/>
  <c r="A12" i="46"/>
  <c r="N11" i="46"/>
  <c r="Q13" i="46"/>
  <c r="A12" i="45"/>
  <c r="N11" i="45"/>
  <c r="Q12" i="45"/>
  <c r="A12" i="44"/>
  <c r="N11" i="44"/>
  <c r="Q13" i="44"/>
  <c r="Q15" i="43"/>
  <c r="A12" i="43"/>
  <c r="AQ52" i="24"/>
  <c r="AM52" i="2"/>
  <c r="AJ52" i="24"/>
  <c r="AG2" i="24"/>
  <c r="AD2" i="6"/>
  <c r="Q6" i="4"/>
  <c r="AQ58" i="24" l="1"/>
  <c r="AQ55" i="24"/>
  <c r="AQ57" i="24"/>
  <c r="AQ59" i="24"/>
  <c r="AQ56" i="24"/>
  <c r="AJ57" i="24"/>
  <c r="AJ55" i="24"/>
  <c r="AJ58" i="24"/>
  <c r="AJ56" i="24"/>
  <c r="AJ59" i="24"/>
  <c r="AG55" i="24"/>
  <c r="AG58" i="24"/>
  <c r="AG56" i="24"/>
  <c r="AG57" i="24"/>
  <c r="AG59" i="24"/>
  <c r="N10" i="51"/>
  <c r="Q12" i="51"/>
  <c r="N12" i="51"/>
  <c r="A13" i="51"/>
  <c r="N12" i="50"/>
  <c r="A13" i="50"/>
  <c r="Q13" i="50"/>
  <c r="A13" i="49"/>
  <c r="Q12" i="49"/>
  <c r="N12" i="48"/>
  <c r="A13" i="48"/>
  <c r="Q13" i="48"/>
  <c r="N11" i="47"/>
  <c r="N12" i="47"/>
  <c r="A13" i="47"/>
  <c r="Q13" i="47"/>
  <c r="N10" i="46"/>
  <c r="Q14" i="46"/>
  <c r="N12" i="46"/>
  <c r="A13" i="46"/>
  <c r="Q13" i="45"/>
  <c r="N12" i="45"/>
  <c r="A13" i="45"/>
  <c r="N12" i="44"/>
  <c r="A13" i="44"/>
  <c r="N10" i="44"/>
  <c r="Q14" i="44"/>
  <c r="N11" i="43"/>
  <c r="N12" i="43"/>
  <c r="A13" i="43"/>
  <c r="N10" i="43"/>
  <c r="Q16" i="43"/>
  <c r="Q7" i="4"/>
  <c r="N13" i="51" l="1"/>
  <c r="A14" i="51"/>
  <c r="Q13" i="51"/>
  <c r="Q14" i="50"/>
  <c r="N13" i="50"/>
  <c r="A14" i="50"/>
  <c r="N12" i="49"/>
  <c r="N13" i="49"/>
  <c r="A14" i="49"/>
  <c r="Q13" i="49"/>
  <c r="N13" i="48"/>
  <c r="A14" i="48"/>
  <c r="Q14" i="48"/>
  <c r="Q14" i="47"/>
  <c r="N13" i="47"/>
  <c r="A14" i="47"/>
  <c r="Q15" i="46"/>
  <c r="N13" i="46"/>
  <c r="A14" i="46"/>
  <c r="A14" i="45"/>
  <c r="Q14" i="45"/>
  <c r="Q15" i="44"/>
  <c r="N13" i="44"/>
  <c r="A14" i="44"/>
  <c r="N13" i="43"/>
  <c r="A14" i="43"/>
  <c r="Q17" i="43"/>
  <c r="Q8" i="4"/>
  <c r="A15" i="51" l="1"/>
  <c r="Q14" i="51"/>
  <c r="N14" i="50"/>
  <c r="A15" i="50"/>
  <c r="Q15" i="50"/>
  <c r="N14" i="49"/>
  <c r="A15" i="49"/>
  <c r="Q14" i="49"/>
  <c r="N14" i="48"/>
  <c r="A15" i="48"/>
  <c r="Q15" i="48"/>
  <c r="N14" i="47"/>
  <c r="A15" i="47"/>
  <c r="Q15" i="47"/>
  <c r="N14" i="46"/>
  <c r="A15" i="46"/>
  <c r="Q16" i="46"/>
  <c r="Q15" i="45"/>
  <c r="N14" i="45"/>
  <c r="A15" i="45"/>
  <c r="N13" i="45"/>
  <c r="Q16" i="44"/>
  <c r="N14" i="44"/>
  <c r="A15" i="44"/>
  <c r="Q18" i="43"/>
  <c r="N14" i="43"/>
  <c r="A15" i="43"/>
  <c r="Q9" i="4"/>
  <c r="N14" i="51" l="1"/>
  <c r="Q15" i="51"/>
  <c r="N15" i="51"/>
  <c r="A16" i="51"/>
  <c r="Q16" i="50"/>
  <c r="N15" i="50"/>
  <c r="A16" i="50"/>
  <c r="N15" i="49"/>
  <c r="A16" i="49"/>
  <c r="Q15" i="49"/>
  <c r="N15" i="48"/>
  <c r="A16" i="48"/>
  <c r="Q16" i="48"/>
  <c r="Q16" i="47"/>
  <c r="N15" i="47"/>
  <c r="A16" i="47"/>
  <c r="N15" i="46"/>
  <c r="A16" i="46"/>
  <c r="Q17" i="46"/>
  <c r="N15" i="45"/>
  <c r="A16" i="45"/>
  <c r="Q16" i="45"/>
  <c r="N15" i="44"/>
  <c r="A16" i="44"/>
  <c r="Q17" i="44"/>
  <c r="N15" i="43"/>
  <c r="A16" i="43"/>
  <c r="Q19" i="43"/>
  <c r="Q10" i="4"/>
  <c r="Q16" i="51" l="1"/>
  <c r="N16" i="51"/>
  <c r="A17" i="51"/>
  <c r="N16" i="50"/>
  <c r="A17" i="50"/>
  <c r="Q17" i="50"/>
  <c r="Q16" i="49"/>
  <c r="N16" i="49"/>
  <c r="A17" i="49"/>
  <c r="Q17" i="48"/>
  <c r="N16" i="48"/>
  <c r="A17" i="48"/>
  <c r="Q17" i="47"/>
  <c r="N16" i="47"/>
  <c r="A17" i="47"/>
  <c r="Q18" i="46"/>
  <c r="A17" i="46"/>
  <c r="N16" i="46"/>
  <c r="Q17" i="45"/>
  <c r="N16" i="45"/>
  <c r="A17" i="45"/>
  <c r="Q18" i="44"/>
  <c r="A17" i="44"/>
  <c r="N16" i="44"/>
  <c r="Q20" i="43"/>
  <c r="N16" i="43"/>
  <c r="A17" i="43"/>
  <c r="Q11" i="4"/>
  <c r="Q17" i="51" l="1"/>
  <c r="A18" i="51"/>
  <c r="N17" i="51"/>
  <c r="Q18" i="50"/>
  <c r="N17" i="50"/>
  <c r="A18" i="50"/>
  <c r="A18" i="49"/>
  <c r="N17" i="49"/>
  <c r="Q17" i="49"/>
  <c r="N17" i="48"/>
  <c r="A18" i="48"/>
  <c r="Q18" i="48"/>
  <c r="N17" i="47"/>
  <c r="A18" i="47"/>
  <c r="Q18" i="47"/>
  <c r="N17" i="46"/>
  <c r="A18" i="46"/>
  <c r="Q19" i="46"/>
  <c r="Q18" i="45"/>
  <c r="N17" i="45"/>
  <c r="A18" i="45"/>
  <c r="Q19" i="44"/>
  <c r="N17" i="44"/>
  <c r="A18" i="44"/>
  <c r="Q21" i="43"/>
  <c r="N17" i="43"/>
  <c r="A18" i="43"/>
  <c r="Q12" i="4"/>
  <c r="A19" i="51" l="1"/>
  <c r="N18" i="51"/>
  <c r="Q18" i="51"/>
  <c r="A19" i="50"/>
  <c r="N18" i="50"/>
  <c r="Q19" i="50"/>
  <c r="Q18" i="49"/>
  <c r="A19" i="49"/>
  <c r="N18" i="49"/>
  <c r="A19" i="48"/>
  <c r="N18" i="48"/>
  <c r="Q19" i="48"/>
  <c r="Q19" i="47"/>
  <c r="A19" i="47"/>
  <c r="N18" i="47"/>
  <c r="Q20" i="46"/>
  <c r="A19" i="46"/>
  <c r="N18" i="46"/>
  <c r="Q19" i="45"/>
  <c r="A19" i="45"/>
  <c r="N18" i="45"/>
  <c r="Q20" i="44"/>
  <c r="A19" i="44"/>
  <c r="N18" i="44"/>
  <c r="Q22" i="43"/>
  <c r="A19" i="43"/>
  <c r="N18" i="43"/>
  <c r="Q13" i="4"/>
  <c r="Q19" i="51" l="1"/>
  <c r="A20" i="51"/>
  <c r="N19" i="51"/>
  <c r="Q20" i="50"/>
  <c r="A20" i="50"/>
  <c r="N19" i="50"/>
  <c r="Q19" i="49"/>
  <c r="A20" i="49"/>
  <c r="N19" i="49"/>
  <c r="Q20" i="48"/>
  <c r="A20" i="48"/>
  <c r="N19" i="48"/>
  <c r="A20" i="47"/>
  <c r="N19" i="47"/>
  <c r="Q20" i="47"/>
  <c r="Q21" i="46"/>
  <c r="A20" i="46"/>
  <c r="N19" i="46"/>
  <c r="A20" i="45"/>
  <c r="N19" i="45"/>
  <c r="Q20" i="45"/>
  <c r="Q21" i="44"/>
  <c r="A20" i="44"/>
  <c r="N19" i="44"/>
  <c r="A20" i="43"/>
  <c r="N19" i="43"/>
  <c r="Q23" i="43"/>
  <c r="Q14" i="4"/>
  <c r="Q20" i="51" l="1"/>
  <c r="N20" i="51"/>
  <c r="A21" i="51"/>
  <c r="N20" i="50"/>
  <c r="A21" i="50"/>
  <c r="Q21" i="50"/>
  <c r="N20" i="49"/>
  <c r="A21" i="49"/>
  <c r="Q20" i="49"/>
  <c r="N20" i="48"/>
  <c r="A21" i="48"/>
  <c r="Q21" i="48"/>
  <c r="Q21" i="47"/>
  <c r="N20" i="47"/>
  <c r="A21" i="47"/>
  <c r="Q22" i="46"/>
  <c r="N20" i="46"/>
  <c r="A21" i="46"/>
  <c r="Q21" i="45"/>
  <c r="N20" i="45"/>
  <c r="A21" i="45"/>
  <c r="N20" i="44"/>
  <c r="A21" i="44"/>
  <c r="Q22" i="44"/>
  <c r="Q24" i="43"/>
  <c r="N20" i="43"/>
  <c r="A21" i="43"/>
  <c r="Q15" i="4"/>
  <c r="N21" i="51" l="1"/>
  <c r="A22" i="51"/>
  <c r="Q21" i="51"/>
  <c r="Q22" i="50"/>
  <c r="N21" i="50"/>
  <c r="A22" i="50"/>
  <c r="Q21" i="49"/>
  <c r="N21" i="49"/>
  <c r="A22" i="49"/>
  <c r="Q22" i="48"/>
  <c r="N21" i="48"/>
  <c r="A22" i="48"/>
  <c r="N21" i="47"/>
  <c r="A22" i="47"/>
  <c r="Q22" i="47"/>
  <c r="Q23" i="46"/>
  <c r="N21" i="46"/>
  <c r="A22" i="46"/>
  <c r="N21" i="45"/>
  <c r="A22" i="45"/>
  <c r="Q22" i="45"/>
  <c r="Q23" i="44"/>
  <c r="N21" i="44"/>
  <c r="A22" i="44"/>
  <c r="N21" i="43"/>
  <c r="A22" i="43"/>
  <c r="Q25" i="43"/>
  <c r="Q16" i="4"/>
  <c r="Q22" i="51" l="1"/>
  <c r="N22" i="51"/>
  <c r="A23" i="51"/>
  <c r="N22" i="50"/>
  <c r="A23" i="50"/>
  <c r="Q23" i="50"/>
  <c r="N22" i="49"/>
  <c r="A23" i="49"/>
  <c r="Q22" i="49"/>
  <c r="N22" i="48"/>
  <c r="A23" i="48"/>
  <c r="Q23" i="48"/>
  <c r="Q23" i="47"/>
  <c r="N22" i="47"/>
  <c r="A23" i="47"/>
  <c r="Q24" i="46"/>
  <c r="N22" i="46"/>
  <c r="A23" i="46"/>
  <c r="Q23" i="45"/>
  <c r="N22" i="45"/>
  <c r="A23" i="45"/>
  <c r="N22" i="44"/>
  <c r="A23" i="44"/>
  <c r="Q24" i="44"/>
  <c r="Q26" i="43"/>
  <c r="N22" i="43"/>
  <c r="A23" i="43"/>
  <c r="Q17" i="4"/>
  <c r="N23" i="51" l="1"/>
  <c r="A24" i="51"/>
  <c r="Q23" i="51"/>
  <c r="Q24" i="50"/>
  <c r="N23" i="50"/>
  <c r="A24" i="50"/>
  <c r="Q23" i="49"/>
  <c r="N23" i="49"/>
  <c r="A24" i="49"/>
  <c r="Q24" i="48"/>
  <c r="N23" i="48"/>
  <c r="A24" i="48"/>
  <c r="Q24" i="47"/>
  <c r="N23" i="47"/>
  <c r="A24" i="47"/>
  <c r="Q25" i="46"/>
  <c r="N23" i="46"/>
  <c r="A24" i="46"/>
  <c r="N23" i="45"/>
  <c r="A24" i="45"/>
  <c r="Q24" i="45"/>
  <c r="Q25" i="44"/>
  <c r="N23" i="44"/>
  <c r="A24" i="44"/>
  <c r="A24" i="43"/>
  <c r="N23" i="43"/>
  <c r="Q27" i="43"/>
  <c r="Q18" i="4"/>
  <c r="Q24" i="51" l="1"/>
  <c r="N24" i="51"/>
  <c r="A25" i="51"/>
  <c r="N24" i="50"/>
  <c r="A25" i="50"/>
  <c r="Q25" i="50"/>
  <c r="N24" i="49"/>
  <c r="A25" i="49"/>
  <c r="Q24" i="49"/>
  <c r="Q25" i="48"/>
  <c r="N24" i="48"/>
  <c r="A25" i="48"/>
  <c r="Q25" i="47"/>
  <c r="N24" i="47"/>
  <c r="A25" i="47"/>
  <c r="Q26" i="46"/>
  <c r="A25" i="46"/>
  <c r="N24" i="46"/>
  <c r="Q25" i="45"/>
  <c r="N24" i="45"/>
  <c r="A25" i="45"/>
  <c r="A25" i="44"/>
  <c r="N24" i="44"/>
  <c r="Q26" i="44"/>
  <c r="Q28" i="43"/>
  <c r="N24" i="43"/>
  <c r="A25" i="43"/>
  <c r="Q19" i="4"/>
  <c r="A26" i="51" l="1"/>
  <c r="N25" i="51"/>
  <c r="Q25" i="51"/>
  <c r="Q26" i="50"/>
  <c r="N25" i="50"/>
  <c r="A26" i="50"/>
  <c r="Q25" i="49"/>
  <c r="A26" i="49"/>
  <c r="N25" i="49"/>
  <c r="N25" i="48"/>
  <c r="A26" i="48"/>
  <c r="Q26" i="48"/>
  <c r="N25" i="47"/>
  <c r="A26" i="47"/>
  <c r="Q26" i="47"/>
  <c r="Q27" i="46"/>
  <c r="N25" i="46"/>
  <c r="A26" i="46"/>
  <c r="N25" i="45"/>
  <c r="A26" i="45"/>
  <c r="Q26" i="45"/>
  <c r="Q27" i="44"/>
  <c r="N25" i="44"/>
  <c r="A26" i="44"/>
  <c r="N25" i="43"/>
  <c r="A26" i="43"/>
  <c r="Q29" i="43"/>
  <c r="Q20" i="4"/>
  <c r="A27" i="51" l="1"/>
  <c r="N26" i="51"/>
  <c r="Q26" i="51"/>
  <c r="A27" i="50"/>
  <c r="N26" i="50"/>
  <c r="Q27" i="50"/>
  <c r="A27" i="49"/>
  <c r="N26" i="49"/>
  <c r="Q26" i="49"/>
  <c r="Q27" i="48"/>
  <c r="A27" i="48"/>
  <c r="N26" i="48"/>
  <c r="Q27" i="47"/>
  <c r="A27" i="47"/>
  <c r="N26" i="47"/>
  <c r="Q28" i="46"/>
  <c r="A27" i="46"/>
  <c r="N26" i="46"/>
  <c r="Q27" i="45"/>
  <c r="A27" i="45"/>
  <c r="N26" i="45"/>
  <c r="A27" i="44"/>
  <c r="N26" i="44"/>
  <c r="Q28" i="44"/>
  <c r="A27" i="43"/>
  <c r="N26" i="43"/>
  <c r="Q30" i="43"/>
  <c r="Q21" i="4"/>
  <c r="Q27" i="51" l="1"/>
  <c r="A28" i="51"/>
  <c r="N27" i="51"/>
  <c r="Q28" i="50"/>
  <c r="A28" i="50"/>
  <c r="N27" i="50"/>
  <c r="Q27" i="49"/>
  <c r="A28" i="49"/>
  <c r="N27" i="49"/>
  <c r="A28" i="48"/>
  <c r="N27" i="48"/>
  <c r="Q28" i="48"/>
  <c r="A28" i="47"/>
  <c r="N27" i="47"/>
  <c r="Q28" i="47"/>
  <c r="Q29" i="46"/>
  <c r="A28" i="46"/>
  <c r="N27" i="46"/>
  <c r="A28" i="45"/>
  <c r="N27" i="45"/>
  <c r="Q28" i="45"/>
  <c r="Q29" i="44"/>
  <c r="A28" i="44"/>
  <c r="N27" i="44"/>
  <c r="Q31" i="43"/>
  <c r="A28" i="43"/>
  <c r="N27" i="43"/>
  <c r="Q22" i="4"/>
  <c r="Q28" i="51" l="1"/>
  <c r="N28" i="51"/>
  <c r="A29" i="51"/>
  <c r="N28" i="50"/>
  <c r="A29" i="50"/>
  <c r="Q29" i="50"/>
  <c r="N28" i="49"/>
  <c r="A29" i="49"/>
  <c r="Q28" i="49"/>
  <c r="Q29" i="48"/>
  <c r="N28" i="48"/>
  <c r="A29" i="48"/>
  <c r="N28" i="47"/>
  <c r="A29" i="47"/>
  <c r="Q29" i="47"/>
  <c r="N28" i="46"/>
  <c r="A29" i="46"/>
  <c r="Q30" i="46"/>
  <c r="Q29" i="45"/>
  <c r="N28" i="45"/>
  <c r="A29" i="45"/>
  <c r="N28" i="44"/>
  <c r="A29" i="44"/>
  <c r="Q30" i="44"/>
  <c r="N28" i="43"/>
  <c r="A29" i="43"/>
  <c r="Q32" i="43"/>
  <c r="Q23" i="4"/>
  <c r="N29" i="51" l="1"/>
  <c r="A30" i="51"/>
  <c r="Q29" i="51"/>
  <c r="Q30" i="50"/>
  <c r="N29" i="50"/>
  <c r="A30" i="50"/>
  <c r="Q29" i="49"/>
  <c r="N29" i="49"/>
  <c r="A30" i="49"/>
  <c r="N29" i="48"/>
  <c r="A30" i="48"/>
  <c r="Q30" i="48"/>
  <c r="Q30" i="47"/>
  <c r="N29" i="47"/>
  <c r="A30" i="47"/>
  <c r="Q31" i="46"/>
  <c r="N29" i="46"/>
  <c r="A30" i="46"/>
  <c r="N29" i="45"/>
  <c r="A30" i="45"/>
  <c r="Q30" i="45"/>
  <c r="Q31" i="44"/>
  <c r="N29" i="44"/>
  <c r="A30" i="44"/>
  <c r="N29" i="43"/>
  <c r="A30" i="43"/>
  <c r="Q33" i="43"/>
  <c r="Q24" i="4"/>
  <c r="Q30" i="51" l="1"/>
  <c r="N30" i="51"/>
  <c r="A31" i="51"/>
  <c r="N30" i="50"/>
  <c r="A31" i="50"/>
  <c r="Q31" i="50"/>
  <c r="N30" i="49"/>
  <c r="A31" i="49"/>
  <c r="Q30" i="49"/>
  <c r="Q31" i="48"/>
  <c r="N30" i="48"/>
  <c r="A31" i="48"/>
  <c r="N30" i="47"/>
  <c r="A31" i="47"/>
  <c r="Q31" i="47"/>
  <c r="N30" i="46"/>
  <c r="A31" i="46"/>
  <c r="Q32" i="46"/>
  <c r="Q31" i="45"/>
  <c r="N30" i="45"/>
  <c r="A31" i="45"/>
  <c r="N30" i="44"/>
  <c r="A31" i="44"/>
  <c r="Q32" i="44"/>
  <c r="N30" i="43"/>
  <c r="A31" i="43"/>
  <c r="Q34" i="43"/>
  <c r="Q25" i="4"/>
  <c r="Q31" i="51" l="1"/>
  <c r="N31" i="51"/>
  <c r="A32" i="51"/>
  <c r="Q32" i="50"/>
  <c r="N31" i="50"/>
  <c r="A32" i="50"/>
  <c r="Q31" i="49"/>
  <c r="N31" i="49"/>
  <c r="A32" i="49"/>
  <c r="N31" i="48"/>
  <c r="A32" i="48"/>
  <c r="Q32" i="48"/>
  <c r="Q32" i="47"/>
  <c r="N31" i="47"/>
  <c r="A32" i="47"/>
  <c r="Q33" i="46"/>
  <c r="N31" i="46"/>
  <c r="A32" i="46"/>
  <c r="N31" i="45"/>
  <c r="A32" i="45"/>
  <c r="Q32" i="45"/>
  <c r="Q33" i="44"/>
  <c r="N31" i="44"/>
  <c r="A32" i="44"/>
  <c r="Q35" i="43"/>
  <c r="N31" i="43"/>
  <c r="A32" i="43"/>
  <c r="Q26" i="4"/>
  <c r="Q32" i="51" l="1"/>
  <c r="N32" i="51"/>
  <c r="A33" i="51"/>
  <c r="N32" i="50"/>
  <c r="A33" i="50"/>
  <c r="Q33" i="50"/>
  <c r="N32" i="49"/>
  <c r="A33" i="49"/>
  <c r="Q32" i="49"/>
  <c r="Q33" i="48"/>
  <c r="N32" i="48"/>
  <c r="A33" i="48"/>
  <c r="Q33" i="47"/>
  <c r="N32" i="47"/>
  <c r="A33" i="47"/>
  <c r="A33" i="46"/>
  <c r="N32" i="46"/>
  <c r="Q34" i="46"/>
  <c r="Q33" i="45"/>
  <c r="N32" i="45"/>
  <c r="A33" i="45"/>
  <c r="A33" i="44"/>
  <c r="N32" i="44"/>
  <c r="Q34" i="44"/>
  <c r="N32" i="43"/>
  <c r="A33" i="43"/>
  <c r="Q36" i="43"/>
  <c r="Q27" i="4"/>
  <c r="Q33" i="51" l="1"/>
  <c r="A34" i="51"/>
  <c r="N33" i="51"/>
  <c r="Q34" i="50"/>
  <c r="N33" i="50"/>
  <c r="A34" i="50"/>
  <c r="Q33" i="49"/>
  <c r="A34" i="49"/>
  <c r="N33" i="49"/>
  <c r="N33" i="48"/>
  <c r="A34" i="48"/>
  <c r="Q34" i="48"/>
  <c r="N33" i="47"/>
  <c r="A34" i="47"/>
  <c r="Q34" i="47"/>
  <c r="N33" i="46"/>
  <c r="A34" i="46"/>
  <c r="Q35" i="46"/>
  <c r="N33" i="45"/>
  <c r="A34" i="45"/>
  <c r="Q34" i="45"/>
  <c r="Q35" i="44"/>
  <c r="N33" i="44"/>
  <c r="A34" i="44"/>
  <c r="N33" i="43"/>
  <c r="A34" i="43"/>
  <c r="Q37" i="43"/>
  <c r="Q28" i="4"/>
  <c r="A35" i="51" l="1"/>
  <c r="N34" i="51"/>
  <c r="Q34" i="51"/>
  <c r="A35" i="50"/>
  <c r="N34" i="50"/>
  <c r="Q35" i="50"/>
  <c r="A35" i="49"/>
  <c r="N34" i="49"/>
  <c r="Q34" i="49"/>
  <c r="Q35" i="48"/>
  <c r="A35" i="48"/>
  <c r="N34" i="48"/>
  <c r="Q35" i="47"/>
  <c r="A35" i="47"/>
  <c r="N34" i="47"/>
  <c r="A35" i="46"/>
  <c r="N34" i="46"/>
  <c r="Q36" i="46"/>
  <c r="Q35" i="45"/>
  <c r="A35" i="45"/>
  <c r="N34" i="45"/>
  <c r="A35" i="44"/>
  <c r="N34" i="44"/>
  <c r="Q36" i="44"/>
  <c r="Q38" i="43"/>
  <c r="A35" i="43"/>
  <c r="N34" i="43"/>
  <c r="Q29" i="4"/>
  <c r="Q35" i="51" l="1"/>
  <c r="A36" i="51"/>
  <c r="N35" i="51"/>
  <c r="Q36" i="50"/>
  <c r="A36" i="50"/>
  <c r="N35" i="50"/>
  <c r="Q35" i="49"/>
  <c r="A36" i="49"/>
  <c r="N35" i="49"/>
  <c r="A36" i="48"/>
  <c r="N35" i="48"/>
  <c r="Q36" i="48"/>
  <c r="A36" i="47"/>
  <c r="N35" i="47"/>
  <c r="Q36" i="47"/>
  <c r="A36" i="46"/>
  <c r="N35" i="46"/>
  <c r="Q37" i="46"/>
  <c r="A36" i="45"/>
  <c r="N35" i="45"/>
  <c r="Q36" i="45"/>
  <c r="Q37" i="44"/>
  <c r="A36" i="44"/>
  <c r="N35" i="44"/>
  <c r="Q39" i="43"/>
  <c r="A36" i="43"/>
  <c r="N35" i="43"/>
  <c r="Q30" i="4"/>
  <c r="N36" i="51" l="1"/>
  <c r="A37" i="51"/>
  <c r="Q36" i="51"/>
  <c r="N36" i="50"/>
  <c r="A37" i="50"/>
  <c r="Q37" i="50"/>
  <c r="N36" i="49"/>
  <c r="A37" i="49"/>
  <c r="Q36" i="49"/>
  <c r="N36" i="48"/>
  <c r="A37" i="48"/>
  <c r="Q37" i="48"/>
  <c r="Q37" i="47"/>
  <c r="N36" i="47"/>
  <c r="A37" i="47"/>
  <c r="N36" i="46"/>
  <c r="A37" i="46"/>
  <c r="Q38" i="46"/>
  <c r="Q37" i="45"/>
  <c r="N36" i="45"/>
  <c r="A37" i="45"/>
  <c r="N36" i="44"/>
  <c r="A37" i="44"/>
  <c r="Q38" i="44"/>
  <c r="Q40" i="43"/>
  <c r="N36" i="43"/>
  <c r="A37" i="43"/>
  <c r="Q31" i="4"/>
  <c r="Q37" i="51" l="1"/>
  <c r="N37" i="51"/>
  <c r="A38" i="51"/>
  <c r="Q38" i="50"/>
  <c r="N37" i="50"/>
  <c r="A38" i="50"/>
  <c r="Q37" i="49"/>
  <c r="N37" i="49"/>
  <c r="A38" i="49"/>
  <c r="Q38" i="48"/>
  <c r="N37" i="48"/>
  <c r="A38" i="48"/>
  <c r="N37" i="47"/>
  <c r="A38" i="47"/>
  <c r="Q38" i="47"/>
  <c r="N37" i="46"/>
  <c r="A38" i="46"/>
  <c r="Q39" i="46"/>
  <c r="N37" i="45"/>
  <c r="A38" i="45"/>
  <c r="Q38" i="45"/>
  <c r="Q39" i="44"/>
  <c r="N37" i="44"/>
  <c r="A38" i="44"/>
  <c r="Q41" i="43"/>
  <c r="N37" i="43"/>
  <c r="A38" i="43"/>
  <c r="Q32" i="4"/>
  <c r="N38" i="51" l="1"/>
  <c r="A39" i="51"/>
  <c r="Q38" i="51"/>
  <c r="N38" i="50"/>
  <c r="A39" i="50"/>
  <c r="Q39" i="50"/>
  <c r="N38" i="49"/>
  <c r="A39" i="49"/>
  <c r="Q38" i="49"/>
  <c r="N38" i="48"/>
  <c r="A39" i="48"/>
  <c r="Q39" i="48"/>
  <c r="Q39" i="47"/>
  <c r="N38" i="47"/>
  <c r="A39" i="47"/>
  <c r="N38" i="46"/>
  <c r="A39" i="46"/>
  <c r="Q40" i="46"/>
  <c r="Q39" i="45"/>
  <c r="N38" i="45"/>
  <c r="A39" i="45"/>
  <c r="N38" i="44"/>
  <c r="A39" i="44"/>
  <c r="Q40" i="44"/>
  <c r="N38" i="43"/>
  <c r="A39" i="43"/>
  <c r="Q42" i="43"/>
  <c r="Q33" i="4"/>
  <c r="Q39" i="51" l="1"/>
  <c r="N39" i="51"/>
  <c r="A40" i="51"/>
  <c r="Q40" i="50"/>
  <c r="N39" i="50"/>
  <c r="A40" i="50"/>
  <c r="Q39" i="49"/>
  <c r="N39" i="49"/>
  <c r="A40" i="49"/>
  <c r="Q40" i="48"/>
  <c r="N39" i="48"/>
  <c r="A40" i="48"/>
  <c r="Q40" i="47"/>
  <c r="N39" i="47"/>
  <c r="A40" i="47"/>
  <c r="Q41" i="46"/>
  <c r="N39" i="46"/>
  <c r="A40" i="46"/>
  <c r="N39" i="45"/>
  <c r="A40" i="45"/>
  <c r="Q40" i="45"/>
  <c r="Q41" i="44"/>
  <c r="N39" i="44"/>
  <c r="A40" i="44"/>
  <c r="Q43" i="43"/>
  <c r="A40" i="43"/>
  <c r="N39" i="43"/>
  <c r="Q34" i="4"/>
  <c r="N40" i="51" l="1"/>
  <c r="A41" i="51"/>
  <c r="Q40" i="51"/>
  <c r="N40" i="50"/>
  <c r="A41" i="50"/>
  <c r="Q41" i="50"/>
  <c r="N40" i="49"/>
  <c r="A41" i="49"/>
  <c r="Q40" i="49"/>
  <c r="N40" i="48"/>
  <c r="A41" i="48"/>
  <c r="Q41" i="48"/>
  <c r="N40" i="47"/>
  <c r="A41" i="47"/>
  <c r="Q41" i="47"/>
  <c r="A41" i="46"/>
  <c r="N40" i="46"/>
  <c r="Q42" i="46"/>
  <c r="Q41" i="45"/>
  <c r="N40" i="45"/>
  <c r="A41" i="45"/>
  <c r="A41" i="44"/>
  <c r="N40" i="44"/>
  <c r="Q42" i="44"/>
  <c r="N40" i="43"/>
  <c r="A41" i="43"/>
  <c r="Q44" i="43"/>
  <c r="Q35" i="4"/>
  <c r="Q41" i="51" l="1"/>
  <c r="A42" i="51"/>
  <c r="N41" i="51"/>
  <c r="Q42" i="50"/>
  <c r="N41" i="50"/>
  <c r="A42" i="50"/>
  <c r="Q41" i="49"/>
  <c r="A42" i="49"/>
  <c r="N41" i="49"/>
  <c r="Q42" i="48"/>
  <c r="N41" i="48"/>
  <c r="A42" i="48"/>
  <c r="Q42" i="47"/>
  <c r="N41" i="47"/>
  <c r="A42" i="47"/>
  <c r="Q43" i="46"/>
  <c r="N41" i="46"/>
  <c r="A42" i="46"/>
  <c r="N41" i="45"/>
  <c r="A42" i="45"/>
  <c r="Q42" i="45"/>
  <c r="Q43" i="44"/>
  <c r="N41" i="44"/>
  <c r="A42" i="44"/>
  <c r="N41" i="43"/>
  <c r="A42" i="43"/>
  <c r="Q45" i="43"/>
  <c r="Q36" i="4"/>
  <c r="A43" i="51" l="1"/>
  <c r="Q42" i="51"/>
  <c r="A43" i="50"/>
  <c r="N42" i="50"/>
  <c r="Q43" i="50"/>
  <c r="A43" i="49"/>
  <c r="N42" i="49"/>
  <c r="Q42" i="49"/>
  <c r="A43" i="48"/>
  <c r="N42" i="48"/>
  <c r="Q43" i="48"/>
  <c r="A43" i="47"/>
  <c r="N42" i="47"/>
  <c r="Q43" i="47"/>
  <c r="A43" i="46"/>
  <c r="N42" i="46"/>
  <c r="Q44" i="46"/>
  <c r="Q43" i="45"/>
  <c r="A43" i="45"/>
  <c r="N42" i="45"/>
  <c r="A43" i="44"/>
  <c r="N42" i="44"/>
  <c r="Q44" i="44"/>
  <c r="A43" i="43"/>
  <c r="N42" i="43"/>
  <c r="Q46" i="43"/>
  <c r="Q37" i="4"/>
  <c r="N42" i="51" l="1"/>
  <c r="F59" i="51"/>
  <c r="C58" i="51"/>
  <c r="I60" i="51"/>
  <c r="C57" i="51"/>
  <c r="E57" i="51"/>
  <c r="I59" i="51"/>
  <c r="D56" i="51"/>
  <c r="G56" i="51"/>
  <c r="L57" i="51"/>
  <c r="F60" i="51"/>
  <c r="G58" i="51"/>
  <c r="F56" i="51"/>
  <c r="H60" i="51"/>
  <c r="G57" i="51"/>
  <c r="D57" i="51"/>
  <c r="F58" i="51"/>
  <c r="L56" i="51"/>
  <c r="J57" i="51"/>
  <c r="L59" i="51"/>
  <c r="H56" i="51"/>
  <c r="D58" i="51"/>
  <c r="K60" i="51"/>
  <c r="G59" i="51"/>
  <c r="K59" i="51"/>
  <c r="M58" i="51"/>
  <c r="M60" i="51"/>
  <c r="M57" i="51"/>
  <c r="K56" i="51"/>
  <c r="F57" i="51"/>
  <c r="H57" i="51"/>
  <c r="H59" i="51"/>
  <c r="J60" i="51"/>
  <c r="I58" i="51"/>
  <c r="J56" i="51"/>
  <c r="E58" i="51"/>
  <c r="K57" i="51"/>
  <c r="D60" i="51"/>
  <c r="C56" i="51"/>
  <c r="I56" i="51"/>
  <c r="E56" i="51"/>
  <c r="J58" i="51"/>
  <c r="M59" i="51"/>
  <c r="E59" i="51"/>
  <c r="E60" i="51"/>
  <c r="I57" i="51"/>
  <c r="C59" i="51"/>
  <c r="L60" i="51"/>
  <c r="C60" i="51"/>
  <c r="M56" i="51"/>
  <c r="G60" i="51"/>
  <c r="D59" i="51"/>
  <c r="J59" i="51"/>
  <c r="K58" i="51"/>
  <c r="L58" i="51"/>
  <c r="H58" i="51"/>
  <c r="A44" i="51"/>
  <c r="N43" i="51"/>
  <c r="Q43" i="51"/>
  <c r="Q44" i="50"/>
  <c r="A44" i="50"/>
  <c r="N43" i="50"/>
  <c r="Q43" i="49"/>
  <c r="A44" i="49"/>
  <c r="N43" i="49"/>
  <c r="Q44" i="48"/>
  <c r="A44" i="48"/>
  <c r="N43" i="48"/>
  <c r="A44" i="47"/>
  <c r="N43" i="47"/>
  <c r="Q44" i="47"/>
  <c r="Q45" i="46"/>
  <c r="A44" i="46"/>
  <c r="N43" i="46"/>
  <c r="A44" i="45"/>
  <c r="N43" i="45"/>
  <c r="Q44" i="45"/>
  <c r="Q45" i="44"/>
  <c r="A44" i="44"/>
  <c r="N43" i="44"/>
  <c r="A44" i="43"/>
  <c r="N43" i="43"/>
  <c r="Q47" i="43"/>
  <c r="Q38" i="4"/>
  <c r="Q44" i="51" l="1"/>
  <c r="AD57" i="51"/>
  <c r="AA59" i="51"/>
  <c r="AB58" i="51"/>
  <c r="Y60" i="51"/>
  <c r="Y58" i="51"/>
  <c r="AB57" i="51"/>
  <c r="X59" i="51"/>
  <c r="Z59" i="51"/>
  <c r="W58" i="51"/>
  <c r="Y59" i="51"/>
  <c r="X56" i="51"/>
  <c r="AC57" i="51"/>
  <c r="Z56" i="51"/>
  <c r="S60" i="51"/>
  <c r="U57" i="51"/>
  <c r="AA60" i="51"/>
  <c r="AD60" i="51"/>
  <c r="V58" i="51"/>
  <c r="AB60" i="51"/>
  <c r="W60" i="51"/>
  <c r="V59" i="51"/>
  <c r="AC60" i="51"/>
  <c r="AC58" i="51"/>
  <c r="X58" i="51"/>
  <c r="V60" i="51"/>
  <c r="V57" i="51"/>
  <c r="Y56" i="51"/>
  <c r="S56" i="51"/>
  <c r="AA57" i="51"/>
  <c r="AD56" i="51"/>
  <c r="AC59" i="51"/>
  <c r="U56" i="51"/>
  <c r="T60" i="51"/>
  <c r="U60" i="51"/>
  <c r="S57" i="51"/>
  <c r="V56" i="51"/>
  <c r="S59" i="51"/>
  <c r="W57" i="51"/>
  <c r="T56" i="51"/>
  <c r="AD59" i="51"/>
  <c r="W56" i="51"/>
  <c r="Z60" i="51"/>
  <c r="X60" i="51"/>
  <c r="T59" i="51"/>
  <c r="Z58" i="51"/>
  <c r="U59" i="51"/>
  <c r="Z57" i="51"/>
  <c r="S58" i="51"/>
  <c r="AC56" i="51"/>
  <c r="T58" i="51"/>
  <c r="AA58" i="51"/>
  <c r="AA56" i="51"/>
  <c r="Y57" i="51"/>
  <c r="T57" i="51"/>
  <c r="W59" i="51"/>
  <c r="AB59" i="51"/>
  <c r="AD58" i="51"/>
  <c r="X57" i="51"/>
  <c r="AB56" i="51"/>
  <c r="U58" i="51"/>
  <c r="N44" i="51"/>
  <c r="A45" i="51"/>
  <c r="N44" i="50"/>
  <c r="A45" i="50"/>
  <c r="Q45" i="50"/>
  <c r="N44" i="49"/>
  <c r="A45" i="49"/>
  <c r="Q44" i="49"/>
  <c r="A45" i="48"/>
  <c r="Q45" i="48"/>
  <c r="Q45" i="47"/>
  <c r="N44" i="47"/>
  <c r="A45" i="47"/>
  <c r="N44" i="46"/>
  <c r="A45" i="46"/>
  <c r="Q46" i="46"/>
  <c r="Q45" i="45"/>
  <c r="N44" i="45"/>
  <c r="A45" i="45"/>
  <c r="N44" i="44"/>
  <c r="A45" i="44"/>
  <c r="Q46" i="44"/>
  <c r="Q48" i="43"/>
  <c r="N44" i="43"/>
  <c r="A45" i="43"/>
  <c r="Q39" i="4"/>
  <c r="N45" i="51" l="1"/>
  <c r="A46" i="51"/>
  <c r="Q45" i="51"/>
  <c r="Q46" i="50"/>
  <c r="N45" i="50"/>
  <c r="A46" i="50"/>
  <c r="Q45" i="49"/>
  <c r="N45" i="49"/>
  <c r="A46" i="49"/>
  <c r="Q46" i="48"/>
  <c r="AC60" i="48"/>
  <c r="U56" i="48"/>
  <c r="AC59" i="48"/>
  <c r="X56" i="48"/>
  <c r="Y56" i="48"/>
  <c r="V59" i="48"/>
  <c r="AD60" i="48"/>
  <c r="T60" i="48"/>
  <c r="U57" i="48"/>
  <c r="S57" i="48"/>
  <c r="U60" i="48"/>
  <c r="Z58" i="48"/>
  <c r="AB56" i="48"/>
  <c r="AC58" i="48"/>
  <c r="Y58" i="48"/>
  <c r="Y60" i="48"/>
  <c r="U59" i="48"/>
  <c r="Z57" i="48"/>
  <c r="U58" i="48"/>
  <c r="W57" i="48"/>
  <c r="Y59" i="48"/>
  <c r="X59" i="48"/>
  <c r="S59" i="48"/>
  <c r="AA56" i="48"/>
  <c r="S58" i="48"/>
  <c r="V58" i="48"/>
  <c r="V57" i="48"/>
  <c r="T59" i="48"/>
  <c r="AA60" i="48"/>
  <c r="S56" i="48"/>
  <c r="X58" i="48"/>
  <c r="V56" i="48"/>
  <c r="W60" i="48"/>
  <c r="Z60" i="48"/>
  <c r="AA57" i="48"/>
  <c r="AD57" i="48"/>
  <c r="AB57" i="48"/>
  <c r="V60" i="48"/>
  <c r="AB60" i="48"/>
  <c r="T57" i="48"/>
  <c r="Z59" i="48"/>
  <c r="X57" i="48"/>
  <c r="AA58" i="48"/>
  <c r="AA59" i="48"/>
  <c r="T56" i="48"/>
  <c r="W59" i="48"/>
  <c r="AC56" i="48"/>
  <c r="AC57" i="48"/>
  <c r="T58" i="48"/>
  <c r="Z56" i="48"/>
  <c r="AB58" i="48"/>
  <c r="W56" i="48"/>
  <c r="AD58" i="48"/>
  <c r="AD59" i="48"/>
  <c r="AD56" i="48"/>
  <c r="AB59" i="48"/>
  <c r="Y57" i="48"/>
  <c r="W58" i="48"/>
  <c r="S60" i="48"/>
  <c r="X60" i="48"/>
  <c r="N45" i="48"/>
  <c r="A46" i="48"/>
  <c r="N44" i="48"/>
  <c r="J60" i="48"/>
  <c r="D56" i="48"/>
  <c r="J58" i="48"/>
  <c r="G60" i="48"/>
  <c r="L57" i="48"/>
  <c r="M60" i="48"/>
  <c r="C56" i="48"/>
  <c r="K60" i="48"/>
  <c r="E60" i="48"/>
  <c r="C57" i="48"/>
  <c r="E57" i="48"/>
  <c r="G58" i="48"/>
  <c r="G57" i="48"/>
  <c r="M58" i="48"/>
  <c r="K59" i="48"/>
  <c r="C60" i="48"/>
  <c r="C58" i="48"/>
  <c r="H58" i="48"/>
  <c r="L58" i="48"/>
  <c r="J57" i="48"/>
  <c r="E56" i="48"/>
  <c r="D60" i="48"/>
  <c r="K58" i="48"/>
  <c r="L60" i="48"/>
  <c r="H59" i="48"/>
  <c r="G56" i="48"/>
  <c r="I56" i="48"/>
  <c r="C59" i="48"/>
  <c r="K57" i="48"/>
  <c r="H60" i="48"/>
  <c r="E58" i="48"/>
  <c r="J56" i="48"/>
  <c r="M56" i="48"/>
  <c r="H56" i="48"/>
  <c r="F59" i="48"/>
  <c r="D57" i="48"/>
  <c r="J59" i="48"/>
  <c r="L59" i="48"/>
  <c r="E59" i="48"/>
  <c r="F60" i="48"/>
  <c r="D58" i="48"/>
  <c r="L56" i="48"/>
  <c r="I57" i="48"/>
  <c r="M59" i="48"/>
  <c r="F57" i="48"/>
  <c r="G59" i="48"/>
  <c r="I59" i="48"/>
  <c r="K56" i="48"/>
  <c r="F58" i="48"/>
  <c r="M57" i="48"/>
  <c r="I60" i="48"/>
  <c r="H57" i="48"/>
  <c r="I58" i="48"/>
  <c r="D59" i="48"/>
  <c r="F56" i="48"/>
  <c r="N45" i="47"/>
  <c r="A46" i="47"/>
  <c r="Q46" i="47"/>
  <c r="Q47" i="46"/>
  <c r="N45" i="46"/>
  <c r="A46" i="46"/>
  <c r="N45" i="45"/>
  <c r="A46" i="45"/>
  <c r="Q46" i="45"/>
  <c r="Q47" i="44"/>
  <c r="N45" i="44"/>
  <c r="A46" i="44"/>
  <c r="Q49" i="43"/>
  <c r="N45" i="43"/>
  <c r="A46" i="43"/>
  <c r="Q40" i="4"/>
  <c r="Q46" i="51" l="1"/>
  <c r="N46" i="51"/>
  <c r="A47" i="51"/>
  <c r="N46" i="50"/>
  <c r="A47" i="50"/>
  <c r="Q47" i="50"/>
  <c r="N46" i="49"/>
  <c r="A47" i="49"/>
  <c r="Q46" i="49"/>
  <c r="N46" i="48"/>
  <c r="A47" i="48"/>
  <c r="Q47" i="48"/>
  <c r="Q47" i="47"/>
  <c r="N46" i="47"/>
  <c r="A47" i="47"/>
  <c r="N46" i="46"/>
  <c r="A47" i="46"/>
  <c r="Q48" i="46"/>
  <c r="Q47" i="45"/>
  <c r="N46" i="45"/>
  <c r="A47" i="45"/>
  <c r="N46" i="44"/>
  <c r="A47" i="44"/>
  <c r="Q48" i="44"/>
  <c r="N46" i="43"/>
  <c r="A47" i="43"/>
  <c r="Q50" i="43"/>
  <c r="Q41" i="4"/>
  <c r="N47" i="51" l="1"/>
  <c r="A48" i="51"/>
  <c r="Q47" i="51"/>
  <c r="Q48" i="50"/>
  <c r="N47" i="50"/>
  <c r="A48" i="50"/>
  <c r="Q47" i="49"/>
  <c r="N47" i="49"/>
  <c r="A48" i="49"/>
  <c r="Q48" i="48"/>
  <c r="N47" i="48"/>
  <c r="A48" i="48"/>
  <c r="Q48" i="47"/>
  <c r="N47" i="47"/>
  <c r="A48" i="47"/>
  <c r="Q49" i="46"/>
  <c r="N47" i="46"/>
  <c r="A48" i="46"/>
  <c r="N47" i="45"/>
  <c r="A48" i="45"/>
  <c r="Q48" i="45"/>
  <c r="Q49" i="44"/>
  <c r="N47" i="44"/>
  <c r="A48" i="44"/>
  <c r="Q51" i="43"/>
  <c r="A48" i="43"/>
  <c r="N47" i="43"/>
  <c r="Q42" i="4"/>
  <c r="Q48" i="51" l="1"/>
  <c r="N48" i="51"/>
  <c r="A49" i="51"/>
  <c r="N48" i="50"/>
  <c r="A49" i="50"/>
  <c r="Q49" i="50"/>
  <c r="N48" i="49"/>
  <c r="A49" i="49"/>
  <c r="Q48" i="49"/>
  <c r="N48" i="48"/>
  <c r="A49" i="48"/>
  <c r="Q49" i="48"/>
  <c r="Q49" i="47"/>
  <c r="N48" i="47"/>
  <c r="A49" i="47"/>
  <c r="A49" i="46"/>
  <c r="N48" i="46"/>
  <c r="Q50" i="46"/>
  <c r="Q49" i="45"/>
  <c r="N48" i="45"/>
  <c r="A49" i="45"/>
  <c r="N48" i="44"/>
  <c r="A49" i="44"/>
  <c r="Q50" i="44"/>
  <c r="N48" i="43"/>
  <c r="A49" i="43"/>
  <c r="Q52" i="43"/>
  <c r="Q43" i="4"/>
  <c r="N49" i="51" l="1"/>
  <c r="A50" i="51"/>
  <c r="Q49" i="51"/>
  <c r="Q50" i="50"/>
  <c r="N49" i="50"/>
  <c r="A50" i="50"/>
  <c r="Q49" i="49"/>
  <c r="N49" i="49"/>
  <c r="A50" i="49"/>
  <c r="Q50" i="48"/>
  <c r="N49" i="48"/>
  <c r="A50" i="48"/>
  <c r="N49" i="47"/>
  <c r="A50" i="47"/>
  <c r="Q50" i="47"/>
  <c r="Q51" i="46"/>
  <c r="N49" i="46"/>
  <c r="A50" i="46"/>
  <c r="N49" i="45"/>
  <c r="A50" i="45"/>
  <c r="Q50" i="45"/>
  <c r="Q51" i="44"/>
  <c r="N49" i="44"/>
  <c r="A50" i="44"/>
  <c r="Q53" i="43"/>
  <c r="N49" i="43"/>
  <c r="A50" i="43"/>
  <c r="Q44" i="4"/>
  <c r="Q50" i="51" l="1"/>
  <c r="A51" i="51"/>
  <c r="N50" i="51"/>
  <c r="A51" i="50"/>
  <c r="N50" i="50"/>
  <c r="Q51" i="50"/>
  <c r="A51" i="49"/>
  <c r="N50" i="49"/>
  <c r="Q50" i="49"/>
  <c r="A51" i="48"/>
  <c r="N50" i="48"/>
  <c r="Q51" i="48"/>
  <c r="Q51" i="47"/>
  <c r="A51" i="47"/>
  <c r="N50" i="47"/>
  <c r="A51" i="46"/>
  <c r="N50" i="46"/>
  <c r="Q52" i="46"/>
  <c r="Q51" i="45"/>
  <c r="A51" i="45"/>
  <c r="N50" i="45"/>
  <c r="A51" i="44"/>
  <c r="N50" i="44"/>
  <c r="Q52" i="44"/>
  <c r="A51" i="43"/>
  <c r="N50" i="43"/>
  <c r="U60" i="43"/>
  <c r="Z57" i="43"/>
  <c r="Y58" i="43"/>
  <c r="AC60" i="43"/>
  <c r="X59" i="43"/>
  <c r="V57" i="43"/>
  <c r="U58" i="43"/>
  <c r="AD59" i="43"/>
  <c r="X60" i="43"/>
  <c r="AA57" i="43"/>
  <c r="T60" i="43"/>
  <c r="W59" i="43"/>
  <c r="T58" i="43"/>
  <c r="T56" i="43"/>
  <c r="Z56" i="43"/>
  <c r="AB56" i="43"/>
  <c r="AA60" i="43"/>
  <c r="W60" i="43"/>
  <c r="AD56" i="43"/>
  <c r="Z60" i="43"/>
  <c r="V56" i="43"/>
  <c r="X56" i="43"/>
  <c r="AA56" i="43"/>
  <c r="T57" i="43"/>
  <c r="Y59" i="43"/>
  <c r="X58" i="43"/>
  <c r="AB57" i="43"/>
  <c r="AC58" i="43"/>
  <c r="T59" i="43"/>
  <c r="AD60" i="43"/>
  <c r="AB59" i="43"/>
  <c r="V60" i="43"/>
  <c r="U57" i="43"/>
  <c r="U56" i="43"/>
  <c r="AA58" i="43"/>
  <c r="W57" i="43"/>
  <c r="V58" i="43"/>
  <c r="Y60" i="43"/>
  <c r="Z59" i="43"/>
  <c r="S56" i="43"/>
  <c r="Y57" i="43"/>
  <c r="AA59" i="43"/>
  <c r="S59" i="43"/>
  <c r="S60" i="43"/>
  <c r="AB58" i="43"/>
  <c r="W58" i="43"/>
  <c r="AC56" i="43"/>
  <c r="S58" i="43"/>
  <c r="AD58" i="43"/>
  <c r="V59" i="43"/>
  <c r="W56" i="43"/>
  <c r="AB60" i="43"/>
  <c r="AC57" i="43"/>
  <c r="S57" i="43"/>
  <c r="X57" i="43"/>
  <c r="U59" i="43"/>
  <c r="Y56" i="43"/>
  <c r="Z58" i="43"/>
  <c r="AC59" i="43"/>
  <c r="AD57" i="43"/>
  <c r="Q45" i="4"/>
  <c r="A52" i="51" l="1"/>
  <c r="N51" i="51"/>
  <c r="Q51" i="51"/>
  <c r="Q52" i="50"/>
  <c r="A52" i="50"/>
  <c r="N51" i="50"/>
  <c r="Q51" i="49"/>
  <c r="A52" i="49"/>
  <c r="N51" i="49"/>
  <c r="Q52" i="48"/>
  <c r="A52" i="48"/>
  <c r="N51" i="48"/>
  <c r="A52" i="47"/>
  <c r="N51" i="47"/>
  <c r="Q52" i="47"/>
  <c r="Q53" i="46"/>
  <c r="A52" i="46"/>
  <c r="N51" i="46"/>
  <c r="A52" i="45"/>
  <c r="N51" i="45"/>
  <c r="Q52" i="45"/>
  <c r="Q53" i="44"/>
  <c r="A52" i="44"/>
  <c r="N51" i="44"/>
  <c r="R56" i="43"/>
  <c r="R59" i="43"/>
  <c r="R58" i="43"/>
  <c r="R57" i="43"/>
  <c r="R60" i="43"/>
  <c r="A52" i="43"/>
  <c r="N51" i="43"/>
  <c r="Q46" i="4"/>
  <c r="Q52" i="51" l="1"/>
  <c r="N52" i="51"/>
  <c r="A53" i="51"/>
  <c r="N52" i="50"/>
  <c r="A53" i="50"/>
  <c r="Q53" i="50"/>
  <c r="N52" i="49"/>
  <c r="A53" i="49"/>
  <c r="Q52" i="49"/>
  <c r="N52" i="48"/>
  <c r="A53" i="48"/>
  <c r="Q53" i="48"/>
  <c r="Q53" i="47"/>
  <c r="N52" i="47"/>
  <c r="A53" i="47"/>
  <c r="AD60" i="46"/>
  <c r="Y59" i="46"/>
  <c r="Z56" i="46"/>
  <c r="AA58" i="46"/>
  <c r="AA59" i="46"/>
  <c r="W59" i="46"/>
  <c r="S59" i="46"/>
  <c r="W56" i="46"/>
  <c r="AD56" i="46"/>
  <c r="W58" i="46"/>
  <c r="AB57" i="46"/>
  <c r="AC60" i="46"/>
  <c r="W57" i="46"/>
  <c r="T56" i="46"/>
  <c r="AC58" i="46"/>
  <c r="AC59" i="46"/>
  <c r="S60" i="46"/>
  <c r="AD59" i="46"/>
  <c r="U60" i="46"/>
  <c r="S57" i="46"/>
  <c r="X56" i="46"/>
  <c r="AD58" i="46"/>
  <c r="T58" i="46"/>
  <c r="Z60" i="46"/>
  <c r="AC56" i="46"/>
  <c r="AB60" i="46"/>
  <c r="U56" i="46"/>
  <c r="W60" i="46"/>
  <c r="Y58" i="46"/>
  <c r="U57" i="46"/>
  <c r="AA56" i="46"/>
  <c r="X57" i="46"/>
  <c r="V57" i="46"/>
  <c r="Z57" i="46"/>
  <c r="AA57" i="46"/>
  <c r="AA60" i="46"/>
  <c r="Z58" i="46"/>
  <c r="T60" i="46"/>
  <c r="AB58" i="46"/>
  <c r="X59" i="46"/>
  <c r="Y60" i="46"/>
  <c r="Y56" i="46"/>
  <c r="Y57" i="46"/>
  <c r="T59" i="46"/>
  <c r="AC57" i="46"/>
  <c r="AB59" i="46"/>
  <c r="X60" i="46"/>
  <c r="V59" i="46"/>
  <c r="U58" i="46"/>
  <c r="S56" i="46"/>
  <c r="T57" i="46"/>
  <c r="X58" i="46"/>
  <c r="AB56" i="46"/>
  <c r="V60" i="46"/>
  <c r="AD57" i="46"/>
  <c r="Z59" i="46"/>
  <c r="S58" i="46"/>
  <c r="V58" i="46"/>
  <c r="U59" i="46"/>
  <c r="V56" i="46"/>
  <c r="N52" i="46"/>
  <c r="A53" i="46"/>
  <c r="Q53" i="45"/>
  <c r="N52" i="45"/>
  <c r="A53" i="45"/>
  <c r="N52" i="44"/>
  <c r="A53" i="44"/>
  <c r="Z60" i="44"/>
  <c r="X59" i="44"/>
  <c r="Y60" i="44"/>
  <c r="AA56" i="44"/>
  <c r="T58" i="44"/>
  <c r="AC59" i="44"/>
  <c r="W57" i="44"/>
  <c r="U56" i="44"/>
  <c r="U60" i="44"/>
  <c r="W56" i="44"/>
  <c r="AD60" i="44"/>
  <c r="AB59" i="44"/>
  <c r="X57" i="44"/>
  <c r="AC60" i="44"/>
  <c r="AA57" i="44"/>
  <c r="AA58" i="44"/>
  <c r="S57" i="44"/>
  <c r="AD59" i="44"/>
  <c r="W58" i="44"/>
  <c r="U57" i="44"/>
  <c r="AB57" i="44"/>
  <c r="Z57" i="44"/>
  <c r="AD56" i="44"/>
  <c r="AC58" i="44"/>
  <c r="V58" i="44"/>
  <c r="U58" i="44"/>
  <c r="AB58" i="44"/>
  <c r="Y56" i="44"/>
  <c r="W59" i="44"/>
  <c r="V56" i="44"/>
  <c r="X60" i="44"/>
  <c r="Z58" i="44"/>
  <c r="T57" i="44"/>
  <c r="S58" i="44"/>
  <c r="X56" i="44"/>
  <c r="V60" i="44"/>
  <c r="AA60" i="44"/>
  <c r="Y58" i="44"/>
  <c r="AD57" i="44"/>
  <c r="AA59" i="44"/>
  <c r="Y59" i="44"/>
  <c r="W60" i="44"/>
  <c r="V57" i="44"/>
  <c r="T56" i="44"/>
  <c r="T59" i="44"/>
  <c r="T60" i="44"/>
  <c r="AD58" i="44"/>
  <c r="AC57" i="44"/>
  <c r="AB60" i="44"/>
  <c r="AC56" i="44"/>
  <c r="U59" i="44"/>
  <c r="S60" i="44"/>
  <c r="V59" i="44"/>
  <c r="AB56" i="44"/>
  <c r="X58" i="44"/>
  <c r="S56" i="44"/>
  <c r="S59" i="44"/>
  <c r="Y57" i="44"/>
  <c r="Z59" i="44"/>
  <c r="Z56" i="44"/>
  <c r="N52" i="43"/>
  <c r="A53" i="43"/>
  <c r="Q47" i="4"/>
  <c r="N53" i="51" l="1"/>
  <c r="B58" i="51"/>
  <c r="B56" i="51"/>
  <c r="B60" i="51"/>
  <c r="B59" i="51"/>
  <c r="B57" i="51"/>
  <c r="Q53" i="51"/>
  <c r="AD60" i="50"/>
  <c r="W58" i="50"/>
  <c r="V60" i="50"/>
  <c r="Z59" i="50"/>
  <c r="AB56" i="50"/>
  <c r="X57" i="50"/>
  <c r="V57" i="50"/>
  <c r="U60" i="50"/>
  <c r="T56" i="50"/>
  <c r="S60" i="50"/>
  <c r="U58" i="50"/>
  <c r="Y58" i="50"/>
  <c r="T57" i="50"/>
  <c r="T60" i="50"/>
  <c r="U59" i="50"/>
  <c r="AA59" i="50"/>
  <c r="AD56" i="50"/>
  <c r="AA60" i="50"/>
  <c r="AC58" i="50"/>
  <c r="X58" i="50"/>
  <c r="W57" i="50"/>
  <c r="W59" i="50"/>
  <c r="AC59" i="50"/>
  <c r="AB57" i="50"/>
  <c r="Y57" i="50"/>
  <c r="S59" i="50"/>
  <c r="AA56" i="50"/>
  <c r="Z58" i="50"/>
  <c r="S57" i="50"/>
  <c r="X60" i="50"/>
  <c r="T59" i="50"/>
  <c r="S58" i="50"/>
  <c r="AC56" i="50"/>
  <c r="AD57" i="50"/>
  <c r="V59" i="50"/>
  <c r="AC57" i="50"/>
  <c r="X56" i="50"/>
  <c r="Z56" i="50"/>
  <c r="AB59" i="50"/>
  <c r="X59" i="50"/>
  <c r="T58" i="50"/>
  <c r="U57" i="50"/>
  <c r="AA58" i="50"/>
  <c r="AD58" i="50"/>
  <c r="Z57" i="50"/>
  <c r="AC60" i="50"/>
  <c r="AA57" i="50"/>
  <c r="U56" i="50"/>
  <c r="V58" i="50"/>
  <c r="V56" i="50"/>
  <c r="Y59" i="50"/>
  <c r="Z60" i="50"/>
  <c r="S56" i="50"/>
  <c r="Y56" i="50"/>
  <c r="AB58" i="50"/>
  <c r="AD59" i="50"/>
  <c r="W56" i="50"/>
  <c r="Y60" i="50"/>
  <c r="AB60" i="50"/>
  <c r="W60" i="50"/>
  <c r="L56" i="50"/>
  <c r="J58" i="50"/>
  <c r="K56" i="50"/>
  <c r="F58" i="50"/>
  <c r="K58" i="50"/>
  <c r="K57" i="50"/>
  <c r="M60" i="50"/>
  <c r="C59" i="50"/>
  <c r="M57" i="50"/>
  <c r="I57" i="50"/>
  <c r="E60" i="50"/>
  <c r="F59" i="50"/>
  <c r="I58" i="50"/>
  <c r="K59" i="50"/>
  <c r="H59" i="50"/>
  <c r="E56" i="50"/>
  <c r="J57" i="50"/>
  <c r="G60" i="50"/>
  <c r="F56" i="50"/>
  <c r="D58" i="50"/>
  <c r="C57" i="50"/>
  <c r="E59" i="50"/>
  <c r="J60" i="50"/>
  <c r="D57" i="50"/>
  <c r="K60" i="50"/>
  <c r="H56" i="50"/>
  <c r="L58" i="50"/>
  <c r="E57" i="50"/>
  <c r="H60" i="50"/>
  <c r="I60" i="50"/>
  <c r="G57" i="50"/>
  <c r="M56" i="50"/>
  <c r="C56" i="50"/>
  <c r="C58" i="50"/>
  <c r="J56" i="50"/>
  <c r="D60" i="50"/>
  <c r="J59" i="50"/>
  <c r="E58" i="50"/>
  <c r="D59" i="50"/>
  <c r="M59" i="50"/>
  <c r="H57" i="50"/>
  <c r="F57" i="50"/>
  <c r="D56" i="50"/>
  <c r="C60" i="50"/>
  <c r="G58" i="50"/>
  <c r="G56" i="50"/>
  <c r="G59" i="50"/>
  <c r="L60" i="50"/>
  <c r="I59" i="50"/>
  <c r="L59" i="50"/>
  <c r="M58" i="50"/>
  <c r="F60" i="50"/>
  <c r="L57" i="50"/>
  <c r="H58" i="50"/>
  <c r="I56" i="50"/>
  <c r="Q53" i="49"/>
  <c r="G58" i="49"/>
  <c r="D56" i="49"/>
  <c r="H57" i="49"/>
  <c r="F57" i="49"/>
  <c r="C58" i="49"/>
  <c r="G57" i="49"/>
  <c r="G56" i="49"/>
  <c r="I59" i="49"/>
  <c r="M57" i="49"/>
  <c r="I58" i="49"/>
  <c r="L57" i="49"/>
  <c r="D57" i="49"/>
  <c r="C56" i="49"/>
  <c r="H60" i="49"/>
  <c r="J58" i="49"/>
  <c r="C57" i="49"/>
  <c r="L56" i="49"/>
  <c r="E58" i="49"/>
  <c r="M58" i="49"/>
  <c r="M56" i="49"/>
  <c r="J56" i="49"/>
  <c r="L58" i="49"/>
  <c r="J60" i="49"/>
  <c r="J59" i="49"/>
  <c r="F56" i="49"/>
  <c r="G59" i="49"/>
  <c r="E56" i="49"/>
  <c r="G60" i="49"/>
  <c r="F60" i="49"/>
  <c r="E59" i="49"/>
  <c r="I56" i="49"/>
  <c r="M59" i="49"/>
  <c r="H58" i="49"/>
  <c r="K56" i="49"/>
  <c r="K59" i="49"/>
  <c r="F59" i="49"/>
  <c r="L60" i="49"/>
  <c r="M60" i="49"/>
  <c r="C59" i="49"/>
  <c r="C60" i="49"/>
  <c r="H56" i="49"/>
  <c r="E60" i="49"/>
  <c r="L59" i="49"/>
  <c r="J57" i="49"/>
  <c r="F58" i="49"/>
  <c r="K57" i="49"/>
  <c r="H59" i="49"/>
  <c r="E57" i="49"/>
  <c r="D60" i="49"/>
  <c r="D58" i="49"/>
  <c r="K60" i="49"/>
  <c r="I60" i="49"/>
  <c r="D59" i="49"/>
  <c r="I57" i="49"/>
  <c r="K58" i="49"/>
  <c r="R56" i="48"/>
  <c r="R57" i="48"/>
  <c r="R60" i="48"/>
  <c r="R59" i="48"/>
  <c r="R58" i="48"/>
  <c r="N53" i="48"/>
  <c r="B57" i="48"/>
  <c r="B58" i="48"/>
  <c r="B59" i="48"/>
  <c r="B56" i="48"/>
  <c r="B60" i="48"/>
  <c r="M59" i="47"/>
  <c r="I57" i="47"/>
  <c r="M58" i="47"/>
  <c r="J56" i="47"/>
  <c r="G56" i="47"/>
  <c r="I60" i="47"/>
  <c r="J58" i="47"/>
  <c r="G59" i="47"/>
  <c r="C58" i="47"/>
  <c r="F56" i="47"/>
  <c r="D60" i="47"/>
  <c r="E59" i="47"/>
  <c r="H57" i="47"/>
  <c r="C60" i="47"/>
  <c r="D58" i="47"/>
  <c r="I58" i="47"/>
  <c r="L57" i="47"/>
  <c r="L59" i="47"/>
  <c r="K57" i="47"/>
  <c r="C59" i="47"/>
  <c r="C57" i="47"/>
  <c r="E56" i="47"/>
  <c r="M57" i="47"/>
  <c r="C56" i="47"/>
  <c r="M56" i="47"/>
  <c r="G58" i="47"/>
  <c r="J57" i="47"/>
  <c r="F58" i="47"/>
  <c r="H60" i="47"/>
  <c r="E57" i="47"/>
  <c r="F59" i="47"/>
  <c r="J59" i="47"/>
  <c r="K59" i="47"/>
  <c r="H58" i="47"/>
  <c r="G60" i="47"/>
  <c r="D59" i="47"/>
  <c r="H59" i="47"/>
  <c r="D57" i="47"/>
  <c r="M60" i="47"/>
  <c r="E60" i="47"/>
  <c r="I59" i="47"/>
  <c r="F57" i="47"/>
  <c r="L60" i="47"/>
  <c r="J60" i="47"/>
  <c r="L56" i="47"/>
  <c r="L58" i="47"/>
  <c r="K56" i="47"/>
  <c r="K58" i="47"/>
  <c r="H56" i="47"/>
  <c r="E58" i="47"/>
  <c r="K60" i="47"/>
  <c r="G57" i="47"/>
  <c r="D56" i="47"/>
  <c r="I56" i="47"/>
  <c r="F60" i="47"/>
  <c r="AC57" i="47"/>
  <c r="X57" i="47"/>
  <c r="Y60" i="47"/>
  <c r="S57" i="47"/>
  <c r="Y59" i="47"/>
  <c r="AB60" i="47"/>
  <c r="AC58" i="47"/>
  <c r="U56" i="47"/>
  <c r="AC60" i="47"/>
  <c r="U59" i="47"/>
  <c r="T60" i="47"/>
  <c r="V60" i="47"/>
  <c r="AD58" i="47"/>
  <c r="Z59" i="47"/>
  <c r="AA59" i="47"/>
  <c r="V59" i="47"/>
  <c r="T58" i="47"/>
  <c r="Y57" i="47"/>
  <c r="AA57" i="47"/>
  <c r="X58" i="47"/>
  <c r="AD56" i="47"/>
  <c r="Z58" i="47"/>
  <c r="AB59" i="47"/>
  <c r="Z60" i="47"/>
  <c r="U58" i="47"/>
  <c r="U57" i="47"/>
  <c r="T56" i="47"/>
  <c r="AD57" i="47"/>
  <c r="W58" i="47"/>
  <c r="AA56" i="47"/>
  <c r="AA60" i="47"/>
  <c r="W56" i="47"/>
  <c r="T57" i="47"/>
  <c r="AB57" i="47"/>
  <c r="AB56" i="47"/>
  <c r="AD60" i="47"/>
  <c r="AB58" i="47"/>
  <c r="V57" i="47"/>
  <c r="S58" i="47"/>
  <c r="AC56" i="47"/>
  <c r="V56" i="47"/>
  <c r="Z56" i="47"/>
  <c r="W60" i="47"/>
  <c r="Y58" i="47"/>
  <c r="W57" i="47"/>
  <c r="X60" i="47"/>
  <c r="Z57" i="47"/>
  <c r="U60" i="47"/>
  <c r="T59" i="47"/>
  <c r="S60" i="47"/>
  <c r="W59" i="47"/>
  <c r="Y56" i="47"/>
  <c r="AC59" i="47"/>
  <c r="S56" i="47"/>
  <c r="S59" i="47"/>
  <c r="AD59" i="47"/>
  <c r="X56" i="47"/>
  <c r="V58" i="47"/>
  <c r="AA58" i="47"/>
  <c r="X59" i="47"/>
  <c r="M56" i="46"/>
  <c r="K60" i="46"/>
  <c r="J60" i="46"/>
  <c r="J59" i="46"/>
  <c r="G59" i="46"/>
  <c r="J56" i="46"/>
  <c r="I58" i="46"/>
  <c r="L59" i="46"/>
  <c r="M59" i="46"/>
  <c r="E60" i="46"/>
  <c r="I60" i="46"/>
  <c r="H57" i="46"/>
  <c r="C56" i="46"/>
  <c r="I56" i="46"/>
  <c r="K56" i="46"/>
  <c r="I57" i="46"/>
  <c r="F56" i="46"/>
  <c r="K59" i="46"/>
  <c r="G57" i="46"/>
  <c r="C59" i="46"/>
  <c r="M58" i="46"/>
  <c r="L57" i="46"/>
  <c r="L58" i="46"/>
  <c r="M60" i="46"/>
  <c r="G58" i="46"/>
  <c r="E59" i="46"/>
  <c r="C57" i="46"/>
  <c r="H56" i="46"/>
  <c r="J58" i="46"/>
  <c r="D58" i="46"/>
  <c r="E58" i="46"/>
  <c r="C60" i="46"/>
  <c r="H60" i="46"/>
  <c r="F60" i="46"/>
  <c r="F57" i="46"/>
  <c r="H59" i="46"/>
  <c r="F58" i="46"/>
  <c r="D57" i="46"/>
  <c r="D59" i="46"/>
  <c r="K57" i="46"/>
  <c r="E56" i="46"/>
  <c r="L60" i="46"/>
  <c r="M57" i="46"/>
  <c r="D60" i="46"/>
  <c r="D56" i="46"/>
  <c r="E57" i="46"/>
  <c r="K58" i="46"/>
  <c r="L56" i="46"/>
  <c r="G60" i="46"/>
  <c r="J57" i="46"/>
  <c r="H58" i="46"/>
  <c r="G56" i="46"/>
  <c r="C58" i="46"/>
  <c r="I59" i="46"/>
  <c r="F59" i="46"/>
  <c r="R58" i="46"/>
  <c r="R60" i="46"/>
  <c r="R56" i="46"/>
  <c r="R57" i="46"/>
  <c r="R59" i="46"/>
  <c r="C58" i="45"/>
  <c r="L58" i="45"/>
  <c r="D56" i="45"/>
  <c r="K56" i="45"/>
  <c r="D60" i="45"/>
  <c r="M57" i="45"/>
  <c r="D58" i="45"/>
  <c r="H56" i="45"/>
  <c r="M58" i="45"/>
  <c r="M59" i="45"/>
  <c r="G59" i="45"/>
  <c r="J58" i="45"/>
  <c r="C60" i="45"/>
  <c r="H58" i="45"/>
  <c r="K60" i="45"/>
  <c r="L57" i="45"/>
  <c r="M60" i="45"/>
  <c r="G57" i="45"/>
  <c r="E60" i="45"/>
  <c r="L56" i="45"/>
  <c r="E58" i="45"/>
  <c r="J56" i="45"/>
  <c r="H59" i="45"/>
  <c r="E59" i="45"/>
  <c r="D59" i="45"/>
  <c r="F57" i="45"/>
  <c r="C56" i="45"/>
  <c r="E56" i="45"/>
  <c r="I58" i="45"/>
  <c r="F56" i="45"/>
  <c r="C57" i="45"/>
  <c r="L60" i="45"/>
  <c r="M56" i="45"/>
  <c r="G58" i="45"/>
  <c r="C59" i="45"/>
  <c r="G56" i="45"/>
  <c r="I60" i="45"/>
  <c r="I56" i="45"/>
  <c r="L59" i="45"/>
  <c r="D57" i="45"/>
  <c r="F58" i="45"/>
  <c r="H60" i="45"/>
  <c r="K57" i="45"/>
  <c r="K58" i="45"/>
  <c r="J60" i="45"/>
  <c r="K59" i="45"/>
  <c r="J59" i="45"/>
  <c r="F59" i="45"/>
  <c r="F60" i="45"/>
  <c r="I57" i="45"/>
  <c r="H57" i="45"/>
  <c r="J57" i="45"/>
  <c r="G60" i="45"/>
  <c r="E57" i="45"/>
  <c r="I59" i="45"/>
  <c r="S58" i="45"/>
  <c r="Z60" i="45"/>
  <c r="AA57" i="45"/>
  <c r="AC60" i="45"/>
  <c r="AD58" i="45"/>
  <c r="U56" i="45"/>
  <c r="X58" i="45"/>
  <c r="T58" i="45"/>
  <c r="AB60" i="45"/>
  <c r="AA56" i="45"/>
  <c r="AD60" i="45"/>
  <c r="AC56" i="45"/>
  <c r="AA60" i="45"/>
  <c r="U60" i="45"/>
  <c r="X60" i="45"/>
  <c r="Z56" i="45"/>
  <c r="U59" i="45"/>
  <c r="X57" i="45"/>
  <c r="AB59" i="45"/>
  <c r="V57" i="45"/>
  <c r="Y57" i="45"/>
  <c r="X56" i="45"/>
  <c r="AB56" i="45"/>
  <c r="W60" i="45"/>
  <c r="S56" i="45"/>
  <c r="AA59" i="45"/>
  <c r="Y56" i="45"/>
  <c r="Y59" i="45"/>
  <c r="Y60" i="45"/>
  <c r="Y58" i="45"/>
  <c r="V56" i="45"/>
  <c r="T56" i="45"/>
  <c r="T60" i="45"/>
  <c r="T57" i="45"/>
  <c r="Z59" i="45"/>
  <c r="T59" i="45"/>
  <c r="Z58" i="45"/>
  <c r="AC59" i="45"/>
  <c r="V60" i="45"/>
  <c r="Z57" i="45"/>
  <c r="AC57" i="45"/>
  <c r="AD57" i="45"/>
  <c r="AD56" i="45"/>
  <c r="AC58" i="45"/>
  <c r="V59" i="45"/>
  <c r="W56" i="45"/>
  <c r="S59" i="45"/>
  <c r="U57" i="45"/>
  <c r="V58" i="45"/>
  <c r="W59" i="45"/>
  <c r="W58" i="45"/>
  <c r="S60" i="45"/>
  <c r="AB57" i="45"/>
  <c r="AA58" i="45"/>
  <c r="W57" i="45"/>
  <c r="S57" i="45"/>
  <c r="X59" i="45"/>
  <c r="AD59" i="45"/>
  <c r="AB58" i="45"/>
  <c r="U58" i="45"/>
  <c r="R56" i="44"/>
  <c r="R60" i="44"/>
  <c r="R57" i="44"/>
  <c r="R59" i="44"/>
  <c r="R58" i="44"/>
  <c r="K60" i="44"/>
  <c r="E57" i="44"/>
  <c r="H57" i="44"/>
  <c r="F60" i="44"/>
  <c r="F56" i="44"/>
  <c r="J58" i="44"/>
  <c r="I58" i="44"/>
  <c r="F57" i="44"/>
  <c r="M59" i="44"/>
  <c r="E60" i="44"/>
  <c r="C60" i="44"/>
  <c r="J59" i="44"/>
  <c r="H59" i="44"/>
  <c r="I56" i="44"/>
  <c r="L58" i="44"/>
  <c r="G58" i="44"/>
  <c r="H60" i="44"/>
  <c r="I60" i="44"/>
  <c r="M60" i="44"/>
  <c r="K59" i="44"/>
  <c r="E56" i="44"/>
  <c r="D59" i="44"/>
  <c r="C59" i="44"/>
  <c r="J60" i="44"/>
  <c r="C57" i="44"/>
  <c r="G57" i="44"/>
  <c r="H56" i="44"/>
  <c r="I57" i="44"/>
  <c r="J56" i="44"/>
  <c r="L59" i="44"/>
  <c r="K57" i="44"/>
  <c r="L57" i="44"/>
  <c r="C58" i="44"/>
  <c r="D60" i="44"/>
  <c r="H58" i="44"/>
  <c r="M57" i="44"/>
  <c r="E59" i="44"/>
  <c r="M56" i="44"/>
  <c r="G59" i="44"/>
  <c r="F58" i="44"/>
  <c r="G60" i="44"/>
  <c r="M58" i="44"/>
  <c r="K56" i="44"/>
  <c r="G56" i="44"/>
  <c r="E58" i="44"/>
  <c r="K58" i="44"/>
  <c r="D58" i="44"/>
  <c r="L60" i="44"/>
  <c r="F59" i="44"/>
  <c r="L56" i="44"/>
  <c r="J57" i="44"/>
  <c r="D57" i="44"/>
  <c r="I59" i="44"/>
  <c r="C56" i="44"/>
  <c r="D56" i="44"/>
  <c r="L59" i="43"/>
  <c r="D60" i="43"/>
  <c r="I59" i="43"/>
  <c r="G56" i="43"/>
  <c r="C58" i="43"/>
  <c r="E60" i="43"/>
  <c r="C57" i="43"/>
  <c r="M60" i="43"/>
  <c r="H58" i="43"/>
  <c r="J59" i="43"/>
  <c r="M57" i="43"/>
  <c r="G60" i="43"/>
  <c r="D58" i="43"/>
  <c r="E56" i="43"/>
  <c r="I58" i="43"/>
  <c r="F60" i="43"/>
  <c r="E57" i="43"/>
  <c r="J60" i="43"/>
  <c r="K58" i="43"/>
  <c r="G59" i="43"/>
  <c r="G58" i="43"/>
  <c r="F57" i="43"/>
  <c r="D57" i="43"/>
  <c r="F58" i="43"/>
  <c r="J56" i="43"/>
  <c r="I60" i="43"/>
  <c r="E58" i="43"/>
  <c r="I57" i="43"/>
  <c r="M58" i="43"/>
  <c r="G57" i="43"/>
  <c r="H59" i="43"/>
  <c r="F59" i="43"/>
  <c r="K60" i="43"/>
  <c r="D59" i="43"/>
  <c r="K57" i="43"/>
  <c r="H57" i="43"/>
  <c r="J58" i="43"/>
  <c r="H60" i="43"/>
  <c r="J57" i="43"/>
  <c r="I56" i="43"/>
  <c r="M59" i="43"/>
  <c r="K59" i="43"/>
  <c r="F56" i="43"/>
  <c r="M56" i="43"/>
  <c r="C56" i="43"/>
  <c r="C59" i="43"/>
  <c r="K56" i="43"/>
  <c r="C60" i="43"/>
  <c r="E59" i="43"/>
  <c r="L58" i="43"/>
  <c r="D56" i="43"/>
  <c r="L56" i="43"/>
  <c r="H56" i="43"/>
  <c r="L60" i="43"/>
  <c r="L57" i="43"/>
  <c r="Q48" i="4"/>
  <c r="R59" i="51" l="1"/>
  <c r="R57" i="51"/>
  <c r="R58" i="51"/>
  <c r="R56" i="51"/>
  <c r="R60" i="51"/>
  <c r="N58" i="51"/>
  <c r="N57" i="51"/>
  <c r="N60" i="51"/>
  <c r="N56" i="51"/>
  <c r="N59" i="51"/>
  <c r="N53" i="50"/>
  <c r="B58" i="50"/>
  <c r="B56" i="50"/>
  <c r="B57" i="50"/>
  <c r="B59" i="50"/>
  <c r="B60" i="50"/>
  <c r="R58" i="50"/>
  <c r="R59" i="50"/>
  <c r="R56" i="50"/>
  <c r="R57" i="50"/>
  <c r="R60" i="50"/>
  <c r="N53" i="49"/>
  <c r="B60" i="49"/>
  <c r="B56" i="49"/>
  <c r="B59" i="49"/>
  <c r="B57" i="49"/>
  <c r="B58" i="49"/>
  <c r="S57" i="49"/>
  <c r="V58" i="49"/>
  <c r="S59" i="49"/>
  <c r="AA60" i="49"/>
  <c r="U58" i="49"/>
  <c r="AD56" i="49"/>
  <c r="W59" i="49"/>
  <c r="S58" i="49"/>
  <c r="W56" i="49"/>
  <c r="Y57" i="49"/>
  <c r="Z60" i="49"/>
  <c r="X56" i="49"/>
  <c r="V60" i="49"/>
  <c r="U60" i="49"/>
  <c r="X59" i="49"/>
  <c r="Z59" i="49"/>
  <c r="AD57" i="49"/>
  <c r="Z58" i="49"/>
  <c r="AD59" i="49"/>
  <c r="Y58" i="49"/>
  <c r="X57" i="49"/>
  <c r="AD60" i="49"/>
  <c r="V57" i="49"/>
  <c r="W57" i="49"/>
  <c r="AC56" i="49"/>
  <c r="Y59" i="49"/>
  <c r="S56" i="49"/>
  <c r="T56" i="49"/>
  <c r="T59" i="49"/>
  <c r="Y60" i="49"/>
  <c r="Y56" i="49"/>
  <c r="T58" i="49"/>
  <c r="W58" i="49"/>
  <c r="Z57" i="49"/>
  <c r="V59" i="49"/>
  <c r="AC58" i="49"/>
  <c r="AA59" i="49"/>
  <c r="AB60" i="49"/>
  <c r="S60" i="49"/>
  <c r="AB57" i="49"/>
  <c r="W60" i="49"/>
  <c r="X60" i="49"/>
  <c r="Z56" i="49"/>
  <c r="U59" i="49"/>
  <c r="T57" i="49"/>
  <c r="U57" i="49"/>
  <c r="AC60" i="49"/>
  <c r="AA56" i="49"/>
  <c r="V56" i="49"/>
  <c r="AB56" i="49"/>
  <c r="X58" i="49"/>
  <c r="AB58" i="49"/>
  <c r="T60" i="49"/>
  <c r="AC59" i="49"/>
  <c r="AA58" i="49"/>
  <c r="AB59" i="49"/>
  <c r="AC57" i="49"/>
  <c r="AD58" i="49"/>
  <c r="AA57" i="49"/>
  <c r="U56" i="49"/>
  <c r="N58" i="48"/>
  <c r="N57" i="48"/>
  <c r="N59" i="48"/>
  <c r="N60" i="48"/>
  <c r="N56" i="48"/>
  <c r="R60" i="47"/>
  <c r="R57" i="47"/>
  <c r="R56" i="47"/>
  <c r="R58" i="47"/>
  <c r="R59" i="47"/>
  <c r="N53" i="47"/>
  <c r="B57" i="47"/>
  <c r="B58" i="47"/>
  <c r="B56" i="47"/>
  <c r="B60" i="47"/>
  <c r="B59" i="47"/>
  <c r="N53" i="46"/>
  <c r="B56" i="46"/>
  <c r="B57" i="46"/>
  <c r="B60" i="46"/>
  <c r="B58" i="46"/>
  <c r="B59" i="46"/>
  <c r="R56" i="45"/>
  <c r="R58" i="45"/>
  <c r="R60" i="45"/>
  <c r="R57" i="45"/>
  <c r="R59" i="45"/>
  <c r="N53" i="45"/>
  <c r="B60" i="45"/>
  <c r="B56" i="45"/>
  <c r="B59" i="45"/>
  <c r="B58" i="45"/>
  <c r="B57" i="45"/>
  <c r="N53" i="44"/>
  <c r="B57" i="44"/>
  <c r="B58" i="44"/>
  <c r="B60" i="44"/>
  <c r="B56" i="44"/>
  <c r="B59" i="44"/>
  <c r="N53" i="43"/>
  <c r="B60" i="43"/>
  <c r="B57" i="43"/>
  <c r="B56" i="43"/>
  <c r="B58" i="43"/>
  <c r="B59" i="43"/>
  <c r="Q49" i="4"/>
  <c r="N58" i="50" l="1"/>
  <c r="N57" i="50"/>
  <c r="N60" i="50"/>
  <c r="N56" i="50"/>
  <c r="N59" i="50"/>
  <c r="R58" i="49"/>
  <c r="R60" i="49"/>
  <c r="R56" i="49"/>
  <c r="R57" i="49"/>
  <c r="R59" i="49"/>
  <c r="N58" i="49"/>
  <c r="N57" i="49"/>
  <c r="N56" i="49"/>
  <c r="N60" i="49"/>
  <c r="N59" i="49"/>
  <c r="N56" i="47"/>
  <c r="N60" i="47"/>
  <c r="N59" i="47"/>
  <c r="N57" i="47"/>
  <c r="N58" i="47"/>
  <c r="N60" i="46"/>
  <c r="N56" i="46"/>
  <c r="N57" i="46"/>
  <c r="N58" i="46"/>
  <c r="N59" i="46"/>
  <c r="N59" i="45"/>
  <c r="N56" i="45"/>
  <c r="N58" i="45"/>
  <c r="N57" i="45"/>
  <c r="N60" i="45"/>
  <c r="N58" i="44"/>
  <c r="N60" i="44"/>
  <c r="N59" i="44"/>
  <c r="N57" i="44"/>
  <c r="N56" i="44"/>
  <c r="N57" i="43"/>
  <c r="N58" i="43"/>
  <c r="N60" i="43"/>
  <c r="N56" i="43"/>
  <c r="N59" i="43"/>
  <c r="Q50" i="4"/>
  <c r="Q51" i="4" l="1"/>
  <c r="Q52" i="4" l="1"/>
  <c r="Q53" i="4" l="1"/>
</calcChain>
</file>

<file path=xl/sharedStrings.xml><?xml version="1.0" encoding="utf-8"?>
<sst xmlns="http://schemas.openxmlformats.org/spreadsheetml/2006/main" count="2137" uniqueCount="68">
  <si>
    <t>PRECIPITACIÓN TOTAL MENSUAL (mm)</t>
  </si>
  <si>
    <t>PRECIPITACIÓN MÁXIMA EN 24 HORAS (mm)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</si>
  <si>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</si>
  <si>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</si>
  <si>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</si>
  <si>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</si>
  <si>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</si>
  <si>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</si>
  <si>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</si>
  <si>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</si>
  <si>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</si>
  <si>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OCTUBRE </t>
  </si>
  <si>
    <t>NOVIEMBRE</t>
  </si>
  <si>
    <t>DICIEMBRE</t>
  </si>
  <si>
    <t>Total</t>
  </si>
  <si>
    <t>Máximo</t>
  </si>
  <si>
    <t>MED</t>
  </si>
  <si>
    <t>MAX</t>
  </si>
  <si>
    <t>MIN</t>
  </si>
  <si>
    <t>DESV</t>
  </si>
  <si>
    <t>AÑOS INFO</t>
  </si>
  <si>
    <t/>
  </si>
  <si>
    <t xml:space="preserve"> </t>
  </si>
  <si>
    <t>25020230</t>
  </si>
  <si>
    <t>25020240</t>
  </si>
  <si>
    <t>25020250</t>
  </si>
  <si>
    <t>25020260</t>
  </si>
  <si>
    <t>25020280</t>
  </si>
  <si>
    <t>25020690</t>
  </si>
  <si>
    <t>25020920</t>
  </si>
  <si>
    <t>25021240</t>
  </si>
  <si>
    <t>25021650</t>
  </si>
  <si>
    <t>25025250</t>
  </si>
  <si>
    <t>28010070</t>
  </si>
  <si>
    <t>28020080</t>
  </si>
  <si>
    <t>28020150</t>
  </si>
  <si>
    <t>28020230</t>
  </si>
  <si>
    <t>28020310</t>
  </si>
  <si>
    <t>28020420</t>
  </si>
  <si>
    <t>28020440</t>
  </si>
  <si>
    <t>28020460</t>
  </si>
  <si>
    <t>28020600</t>
  </si>
  <si>
    <t>28025070</t>
  </si>
  <si>
    <t>28025080</t>
  </si>
  <si>
    <t>28025090</t>
  </si>
  <si>
    <t>28035010</t>
  </si>
  <si>
    <t>28040310</t>
  </si>
  <si>
    <t>28040350</t>
  </si>
  <si>
    <t>Comportamiento Lluvia Total Media Mensual - Multianual</t>
  </si>
  <si>
    <t>Ene</t>
  </si>
  <si>
    <t>Feb</t>
  </si>
  <si>
    <t>Mar</t>
  </si>
  <si>
    <t>Abr</t>
  </si>
  <si>
    <t>May</t>
  </si>
  <si>
    <t>Jun</t>
  </si>
  <si>
    <t>Jul</t>
  </si>
  <si>
    <t>Agt</t>
  </si>
  <si>
    <t>Sept</t>
  </si>
  <si>
    <t>Oct</t>
  </si>
  <si>
    <t>Nov</t>
  </si>
  <si>
    <t>Dic</t>
  </si>
  <si>
    <t>Promedio</t>
  </si>
  <si>
    <t>Porcentaje con respecto a la lluvia total</t>
  </si>
  <si>
    <t>Comportamiento Lluvia Total Máxima Mensual - Multianual</t>
  </si>
  <si>
    <t>Comportamiento Lluvia Total Mínima Mensual - Multianual</t>
  </si>
  <si>
    <t>%</t>
  </si>
  <si>
    <t>Parámetros estadísticos hasta 2021</t>
  </si>
  <si>
    <t>Variación de la información al agregarle un año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</si>
</sst>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0" fillId="0" borderId="0" xfId="0" applyNumberFormat="1"/>
    <xf numFmtId="0" fontId="2" fillId="0" borderId="6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6" borderId="16" xfId="0" applyNumberFormat="1" applyFont="1" applyFill="1" applyBorder="1" applyAlignment="1">
      <alignment horizontal="center"/>
    </xf>
    <xf numFmtId="49" fontId="1" fillId="6" borderId="17" xfId="0" applyNumberFormat="1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2" fontId="1" fillId="5" borderId="22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64" fontId="1" fillId="6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15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[1]PTm!$B$2:$M$2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[1]PTm!$B$15:$M$15</c:f>
              <c:numCache>
                <c:formatCode>General</c:formatCode>
                <c:ptCount val="12"/>
                <c:pt idx="0">
                  <c:v>46.671709342808377</c:v>
                </c:pt>
                <c:pt idx="1">
                  <c:v>31.667224623998759</c:v>
                </c:pt>
                <c:pt idx="2">
                  <c:v>71.465012598997191</c:v>
                </c:pt>
                <c:pt idx="3">
                  <c:v>146.10581445624709</c:v>
                </c:pt>
                <c:pt idx="4">
                  <c:v>202.89207204803685</c:v>
                </c:pt>
                <c:pt idx="5">
                  <c:v>134.96083408274345</c:v>
                </c:pt>
                <c:pt idx="6">
                  <c:v>112.34528135086505</c:v>
                </c:pt>
                <c:pt idx="7">
                  <c:v>162.3194092480916</c:v>
                </c:pt>
                <c:pt idx="8">
                  <c:v>185.09933306073518</c:v>
                </c:pt>
                <c:pt idx="9">
                  <c:v>238.73525619724842</c:v>
                </c:pt>
                <c:pt idx="10">
                  <c:v>167.00640288730764</c:v>
                </c:pt>
                <c:pt idx="11">
                  <c:v>48.225276337516675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6-4A26-8EAA-23156BE433BE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[1]PTm!$B$18:$M$18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[1]PTm!$B$31:$M$31</c:f>
              <c:numCache>
                <c:formatCode>General</c:formatCode>
                <c:ptCount val="12"/>
                <c:pt idx="0">
                  <c:v>148.33333333333334</c:v>
                </c:pt>
                <c:pt idx="1">
                  <c:v>155.13333333333335</c:v>
                </c:pt>
                <c:pt idx="2">
                  <c:v>264.38333333333333</c:v>
                </c:pt>
                <c:pt idx="3">
                  <c:v>347.16666666666669</c:v>
                </c:pt>
                <c:pt idx="4">
                  <c:v>482.38333333333338</c:v>
                </c:pt>
                <c:pt idx="5">
                  <c:v>370.05833333333334</c:v>
                </c:pt>
                <c:pt idx="6">
                  <c:v>338.62499999999994</c:v>
                </c:pt>
                <c:pt idx="7">
                  <c:v>460.90000000000009</c:v>
                </c:pt>
                <c:pt idx="8">
                  <c:v>400.07500000000005</c:v>
                </c:pt>
                <c:pt idx="9">
                  <c:v>537.22500000000002</c:v>
                </c:pt>
                <c:pt idx="10">
                  <c:v>456.625</c:v>
                </c:pt>
                <c:pt idx="11">
                  <c:v>220.07499999999996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6-4A26-8EAA-23156BE433BE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[1]PTm!$B$34:$M$34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[1]PTm!$B$47:$M$47</c:f>
              <c:numCache>
                <c:formatCode>General</c:formatCode>
                <c:ptCount val="12"/>
                <c:pt idx="0">
                  <c:v>19.666666666666668</c:v>
                </c:pt>
                <c:pt idx="1">
                  <c:v>0</c:v>
                </c:pt>
                <c:pt idx="2">
                  <c:v>1.0250000000000001</c:v>
                </c:pt>
                <c:pt idx="3">
                  <c:v>12.450000000000001</c:v>
                </c:pt>
                <c:pt idx="4">
                  <c:v>49.766666666666673</c:v>
                </c:pt>
                <c:pt idx="5">
                  <c:v>14.416666666666666</c:v>
                </c:pt>
                <c:pt idx="6">
                  <c:v>11.325000000000001</c:v>
                </c:pt>
                <c:pt idx="7">
                  <c:v>24.008333333333336</c:v>
                </c:pt>
                <c:pt idx="8">
                  <c:v>43.683333333333337</c:v>
                </c:pt>
                <c:pt idx="9">
                  <c:v>52.724999999999994</c:v>
                </c:pt>
                <c:pt idx="10">
                  <c:v>15.666666666666666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6-4A26-8EAA-23156BE433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1863455"/>
        <c:axId val="1121865535"/>
      </c:scatterChart>
      <c:valAx>
        <c:axId val="1121863455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865535"/>
        <c:crosses val="autoZero"/>
        <c:crossBetween val="midCat"/>
      </c:valAx>
      <c:valAx>
        <c:axId val="1121865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Precipitación Total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8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[1]PTm!$A$15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[1]PTm!$B$2:$M$2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[1]PTm!$B$15:$M$15</c:f>
              <c:numCache>
                <c:formatCode>General</c:formatCode>
                <c:ptCount val="12"/>
                <c:pt idx="0">
                  <c:v>46.671709342808377</c:v>
                </c:pt>
                <c:pt idx="1">
                  <c:v>31.667224623998759</c:v>
                </c:pt>
                <c:pt idx="2">
                  <c:v>71.465012598997191</c:v>
                </c:pt>
                <c:pt idx="3">
                  <c:v>146.10581445624709</c:v>
                </c:pt>
                <c:pt idx="4">
                  <c:v>202.89207204803685</c:v>
                </c:pt>
                <c:pt idx="5">
                  <c:v>134.96083408274345</c:v>
                </c:pt>
                <c:pt idx="6">
                  <c:v>112.34528135086505</c:v>
                </c:pt>
                <c:pt idx="7">
                  <c:v>162.3194092480916</c:v>
                </c:pt>
                <c:pt idx="8">
                  <c:v>185.09933306073518</c:v>
                </c:pt>
                <c:pt idx="9">
                  <c:v>238.73525619724842</c:v>
                </c:pt>
                <c:pt idx="10">
                  <c:v>167.00640288730764</c:v>
                </c:pt>
                <c:pt idx="11">
                  <c:v>48.225276337516675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F4A-8BFD-58DBBB8BBC94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[1]PTm!$B$18:$M$18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[1]PTm!$B$31:$M$31</c:f>
              <c:numCache>
                <c:formatCode>General</c:formatCode>
                <c:ptCount val="12"/>
                <c:pt idx="0">
                  <c:v>148.33333333333334</c:v>
                </c:pt>
                <c:pt idx="1">
                  <c:v>155.13333333333335</c:v>
                </c:pt>
                <c:pt idx="2">
                  <c:v>264.38333333333333</c:v>
                </c:pt>
                <c:pt idx="3">
                  <c:v>347.16666666666669</c:v>
                </c:pt>
                <c:pt idx="4">
                  <c:v>482.38333333333338</c:v>
                </c:pt>
                <c:pt idx="5">
                  <c:v>370.05833333333334</c:v>
                </c:pt>
                <c:pt idx="6">
                  <c:v>338.62499999999994</c:v>
                </c:pt>
                <c:pt idx="7">
                  <c:v>460.90000000000009</c:v>
                </c:pt>
                <c:pt idx="8">
                  <c:v>400.07500000000005</c:v>
                </c:pt>
                <c:pt idx="9">
                  <c:v>537.22500000000002</c:v>
                </c:pt>
                <c:pt idx="10">
                  <c:v>456.625</c:v>
                </c:pt>
                <c:pt idx="11">
                  <c:v>220.07499999999996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F4A-8BFD-58DBBB8BBC94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[1]PTm!$B$34:$M$34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[1]PTm!$B$47:$M$47</c:f>
              <c:numCache>
                <c:formatCode>General</c:formatCode>
                <c:ptCount val="12"/>
                <c:pt idx="0">
                  <c:v>19.666666666666668</c:v>
                </c:pt>
                <c:pt idx="1">
                  <c:v>0</c:v>
                </c:pt>
                <c:pt idx="2">
                  <c:v>1.0250000000000001</c:v>
                </c:pt>
                <c:pt idx="3">
                  <c:v>12.450000000000001</c:v>
                </c:pt>
                <c:pt idx="4">
                  <c:v>49.766666666666673</c:v>
                </c:pt>
                <c:pt idx="5">
                  <c:v>14.416666666666666</c:v>
                </c:pt>
                <c:pt idx="6">
                  <c:v>11.325000000000001</c:v>
                </c:pt>
                <c:pt idx="7">
                  <c:v>24.008333333333336</c:v>
                </c:pt>
                <c:pt idx="8">
                  <c:v>43.683333333333337</c:v>
                </c:pt>
                <c:pt idx="9">
                  <c:v>52.724999999999994</c:v>
                </c:pt>
                <c:pt idx="10">
                  <c:v>15.666666666666666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F4A-8BFD-58DBBB8B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63455"/>
        <c:axId val="1121865535"/>
      </c:radarChart>
      <c:catAx>
        <c:axId val="11218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865535"/>
        <c:crosses val="autoZero"/>
        <c:auto val="1"/>
        <c:lblAlgn val="ctr"/>
        <c:lblOffset val="100"/>
        <c:noMultiLvlLbl val="0"/>
      </c:catAx>
      <c:valAx>
        <c:axId val="1121865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8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CICLO MENSUAL DE</a:t>
            </a:r>
            <a:r>
              <a:rPr lang="es-CO" baseline="0"/>
              <a:t> PRECIPÍTACIÓN TOTAL MULTIANUAL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'Analisis PTotal Mensual'!$B$1</c:f>
              <c:strCache>
                <c:ptCount val="1"/>
                <c:pt idx="0">
                  <c:v>Comportamiento Lluvia Total Media Mensual - Multianual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'Analisis PTotal Mensual'!$B$2:$M$2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'Analisis PTotal Mensual'!$B$29:$M$29</c:f>
              <c:numCache>
                <c:formatCode>0.0</c:formatCode>
                <c:ptCount val="12"/>
                <c:pt idx="0">
                  <c:v>2.0016634372857007</c:v>
                </c:pt>
                <c:pt idx="1">
                  <c:v>1.9911079458176255</c:v>
                </c:pt>
                <c:pt idx="2">
                  <c:v>4.6965730429888195</c:v>
                </c:pt>
                <c:pt idx="3">
                  <c:v>9.1035077660945962</c:v>
                </c:pt>
                <c:pt idx="4">
                  <c:v>12.749183857156565</c:v>
                </c:pt>
                <c:pt idx="5">
                  <c:v>8.6155594037607806</c:v>
                </c:pt>
                <c:pt idx="6">
                  <c:v>7.4000020001860332</c:v>
                </c:pt>
                <c:pt idx="7">
                  <c:v>10.49091691222708</c:v>
                </c:pt>
                <c:pt idx="8">
                  <c:v>12.580612903357244</c:v>
                </c:pt>
                <c:pt idx="9">
                  <c:v>15.755360565868804</c:v>
                </c:pt>
                <c:pt idx="10">
                  <c:v>11.396781741012292</c:v>
                </c:pt>
                <c:pt idx="11">
                  <c:v>3.2187304242444745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240-9A50-5C121D759C74}"/>
            </c:ext>
          </c:extLst>
        </c:ser>
        <c:ser>
          <c:idx val="1"/>
          <c:order val="1"/>
          <c:tx>
            <c:strRef>
              <c:f>'Analisis PTotal Mensual'!$B$30</c:f>
              <c:strCache>
                <c:ptCount val="1"/>
                <c:pt idx="0">
                  <c:v>Comportamiento Lluvia Total Máxima Mensual - Multianual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'Analisis PTotal Mensual'!$B$31:$M$31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'Analisis PTotal Mensual'!$B$58:$M$58</c:f>
              <c:numCache>
                <c:formatCode>0.0</c:formatCode>
                <c:ptCount val="12"/>
                <c:pt idx="0">
                  <c:v>11.204012111663879</c:v>
                </c:pt>
                <c:pt idx="1">
                  <c:v>10.010901509802592</c:v>
                </c:pt>
                <c:pt idx="2">
                  <c:v>17.156572546098985</c:v>
                </c:pt>
                <c:pt idx="3">
                  <c:v>22.933365505388309</c:v>
                </c:pt>
                <c:pt idx="4">
                  <c:v>32.364013718579919</c:v>
                </c:pt>
                <c:pt idx="5">
                  <c:v>26.718617365536257</c:v>
                </c:pt>
                <c:pt idx="6">
                  <c:v>24.362548741232008</c:v>
                </c:pt>
                <c:pt idx="7">
                  <c:v>29.905965638682019</c:v>
                </c:pt>
                <c:pt idx="8">
                  <c:v>28.618475011812183</c:v>
                </c:pt>
                <c:pt idx="9">
                  <c:v>39.587149918259954</c:v>
                </c:pt>
                <c:pt idx="10">
                  <c:v>34.633546891382835</c:v>
                </c:pt>
                <c:pt idx="11">
                  <c:v>17.259532573381037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9-4240-9A50-5C121D759C74}"/>
            </c:ext>
          </c:extLst>
        </c:ser>
        <c:ser>
          <c:idx val="2"/>
          <c:order val="2"/>
          <c:tx>
            <c:strRef>
              <c:f>'Analisis PTotal Mensual'!$B$59</c:f>
              <c:strCache>
                <c:ptCount val="1"/>
                <c:pt idx="0">
                  <c:v>Comportamiento Lluvia Total Mínima Mensual - Multianual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'Analisis PTotal Mensual'!$B$60:$M$60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xVal>
          <c:yVal>
            <c:numRef>
              <c:f>'Analisis PTotal Mensual'!$B$87:$M$87</c:f>
              <c:numCache>
                <c:formatCode>0.0</c:formatCode>
                <c:ptCount val="12"/>
                <c:pt idx="0">
                  <c:v>0.57853729615628269</c:v>
                </c:pt>
                <c:pt idx="1">
                  <c:v>0</c:v>
                </c:pt>
                <c:pt idx="2">
                  <c:v>3.7506867081318333E-2</c:v>
                </c:pt>
                <c:pt idx="3">
                  <c:v>0.67144646363222815</c:v>
                </c:pt>
                <c:pt idx="4">
                  <c:v>2.53747438665834</c:v>
                </c:pt>
                <c:pt idx="5">
                  <c:v>0.6437453134349147</c:v>
                </c:pt>
                <c:pt idx="6">
                  <c:v>0.48979555835603944</c:v>
                </c:pt>
                <c:pt idx="7">
                  <c:v>1.1533974484810634</c:v>
                </c:pt>
                <c:pt idx="8">
                  <c:v>2.4421137899613936</c:v>
                </c:pt>
                <c:pt idx="9">
                  <c:v>3.4016031870612631</c:v>
                </c:pt>
                <c:pt idx="10">
                  <c:v>0.73542876630035947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09-4240-9A50-5C121D75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86607"/>
        <c:axId val="972187855"/>
      </c:scatterChart>
      <c:valAx>
        <c:axId val="9721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187855"/>
        <c:crosses val="autoZero"/>
        <c:crossBetween val="midCat"/>
      </c:valAx>
      <c:valAx>
        <c:axId val="9721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la lluvia Total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218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21</xdr:row>
      <xdr:rowOff>147636</xdr:rowOff>
    </xdr:from>
    <xdr:to>
      <xdr:col>21</xdr:col>
      <xdr:colOff>304800</xdr:colOff>
      <xdr:row>54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90A638-A17C-496E-8A89-04B534E1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638175</xdr:colOff>
      <xdr:row>55</xdr:row>
      <xdr:rowOff>38100</xdr:rowOff>
    </xdr:from>
    <xdr:to>
      <xdr:col>21</xdr:col>
      <xdr:colOff>257175</xdr:colOff>
      <xdr:row>87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8BC2FC-034E-4760-9B43-E9184981B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76201</xdr:colOff>
      <xdr:row>0</xdr:row>
      <xdr:rowOff>125506</xdr:rowOff>
    </xdr:from>
    <xdr:to>
      <xdr:col>21</xdr:col>
      <xdr:colOff>251012</xdr:colOff>
      <xdr:row>18</xdr:row>
      <xdr:rowOff>161364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771845-3D20-41A0-A6AD-E5C439E24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andres_otalora_escuelaing_edu_co/Documents/5.%20DRUMMOND/9.%20San%20Antonio%20Def%202021/0.%20ANEXOS_05-07-2022/ANEXO3.AnalisisCaracterizacionHidroClimatologica/Precipitaci&#243;n_2%20(1).xlsx?6E42FD71" TargetMode="External"/><Relationship Id="rId1" Type="http://schemas.openxmlformats.org/officeDocument/2006/relationships/externalLinkPath" Target="file:///\\6E42FD71\Precipitaci&#243;n_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os"/>
      <sheetName val="TD(1)"/>
      <sheetName val="PTD(m)"/>
      <sheetName val="TD(2)"/>
      <sheetName val="PTM(m)"/>
      <sheetName val="TD(3)"/>
      <sheetName val="PTm"/>
      <sheetName val="PTm2"/>
      <sheetName val="PTa"/>
      <sheetName val="PTmx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Ene</v>
          </cell>
          <cell r="C2" t="str">
            <v>Feb</v>
          </cell>
          <cell r="D2" t="str">
            <v>Mar</v>
          </cell>
          <cell r="E2" t="str">
            <v>Abr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Agt</v>
          </cell>
          <cell r="J2" t="str">
            <v>Sept</v>
          </cell>
          <cell r="K2" t="str">
            <v>Oct</v>
          </cell>
          <cell r="L2" t="str">
            <v>Nov</v>
          </cell>
          <cell r="M2" t="str">
            <v>Dic</v>
          </cell>
        </row>
        <row r="15">
          <cell r="A15" t="str">
            <v>MED</v>
          </cell>
          <cell r="B15">
            <v>46.671709342808377</v>
          </cell>
          <cell r="C15">
            <v>31.667224623998759</v>
          </cell>
          <cell r="D15">
            <v>71.465012598997191</v>
          </cell>
          <cell r="E15">
            <v>146.10581445624709</v>
          </cell>
          <cell r="F15">
            <v>202.89207204803685</v>
          </cell>
          <cell r="G15">
            <v>134.96083408274345</v>
          </cell>
          <cell r="H15">
            <v>112.34528135086505</v>
          </cell>
          <cell r="I15">
            <v>162.3194092480916</v>
          </cell>
          <cell r="J15">
            <v>185.09933306073518</v>
          </cell>
          <cell r="K15">
            <v>238.73525619724842</v>
          </cell>
          <cell r="L15">
            <v>167.00640288730764</v>
          </cell>
          <cell r="M15">
            <v>48.225276337516675</v>
          </cell>
        </row>
        <row r="18">
          <cell r="B18" t="str">
            <v>Ene</v>
          </cell>
          <cell r="C18" t="str">
            <v>Feb</v>
          </cell>
          <cell r="D18" t="str">
            <v>Mar</v>
          </cell>
          <cell r="E18" t="str">
            <v>Abr</v>
          </cell>
          <cell r="F18" t="str">
            <v>May</v>
          </cell>
          <cell r="G18" t="str">
            <v>Jun</v>
          </cell>
          <cell r="H18" t="str">
            <v>Jul</v>
          </cell>
          <cell r="I18" t="str">
            <v>Agt</v>
          </cell>
          <cell r="J18" t="str">
            <v>Sept</v>
          </cell>
          <cell r="K18" t="str">
            <v>Oct</v>
          </cell>
          <cell r="L18" t="str">
            <v>Nov</v>
          </cell>
          <cell r="M18" t="str">
            <v>Dic</v>
          </cell>
        </row>
        <row r="31">
          <cell r="B31">
            <v>148.33333333333334</v>
          </cell>
          <cell r="C31">
            <v>155.13333333333335</v>
          </cell>
          <cell r="D31">
            <v>264.38333333333333</v>
          </cell>
          <cell r="E31">
            <v>347.16666666666669</v>
          </cell>
          <cell r="F31">
            <v>482.38333333333338</v>
          </cell>
          <cell r="G31">
            <v>370.05833333333334</v>
          </cell>
          <cell r="H31">
            <v>338.62499999999994</v>
          </cell>
          <cell r="I31">
            <v>460.90000000000009</v>
          </cell>
          <cell r="J31">
            <v>400.07500000000005</v>
          </cell>
          <cell r="K31">
            <v>537.22500000000002</v>
          </cell>
          <cell r="L31">
            <v>456.625</v>
          </cell>
          <cell r="M31">
            <v>220.07499999999996</v>
          </cell>
        </row>
        <row r="34">
          <cell r="B34" t="str">
            <v>Ene</v>
          </cell>
          <cell r="C34" t="str">
            <v>Feb</v>
          </cell>
          <cell r="D34" t="str">
            <v>Mar</v>
          </cell>
          <cell r="E34" t="str">
            <v>Abr</v>
          </cell>
          <cell r="F34" t="str">
            <v>May</v>
          </cell>
          <cell r="G34" t="str">
            <v>Jun</v>
          </cell>
          <cell r="H34" t="str">
            <v>Jul</v>
          </cell>
          <cell r="I34" t="str">
            <v>Agt</v>
          </cell>
          <cell r="J34" t="str">
            <v>Sept</v>
          </cell>
          <cell r="K34" t="str">
            <v>Oct</v>
          </cell>
          <cell r="L34" t="str">
            <v>Nov</v>
          </cell>
          <cell r="M34" t="str">
            <v>Dic</v>
          </cell>
        </row>
        <row r="47">
          <cell r="B47">
            <v>19.666666666666668</v>
          </cell>
          <cell r="C47">
            <v>0</v>
          </cell>
          <cell r="D47">
            <v>1.0250000000000001</v>
          </cell>
          <cell r="E47">
            <v>12.450000000000001</v>
          </cell>
          <cell r="F47">
            <v>49.766666666666673</v>
          </cell>
          <cell r="G47">
            <v>14.416666666666666</v>
          </cell>
          <cell r="H47">
            <v>11.325000000000001</v>
          </cell>
          <cell r="I47">
            <v>24.008333333333336</v>
          </cell>
          <cell r="J47">
            <v>43.683333333333337</v>
          </cell>
          <cell r="K47">
            <v>52.724999999999994</v>
          </cell>
          <cell r="L47">
            <v>15.666666666666666</v>
          </cell>
          <cell r="M47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46D-174A-4737-9376-77B73F1A1D07}">
  <dimension ref="A1:AD60"/>
  <sheetViews>
    <sheetView zoomScale="70" zoomScaleNormal="70" workbookViewId="0">
      <selection activeCell="X43" sqref="X43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R1" s="63" t="s">
        <v>1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" ht="15" thickBot="1" x14ac:dyDescent="0.35">
      <c r="A2" s="13"/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 t="s">
        <v>12</v>
      </c>
      <c r="M2" s="52" t="s">
        <v>13</v>
      </c>
      <c r="N2" s="25" t="s">
        <v>14</v>
      </c>
      <c r="Q2" s="13"/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9</v>
      </c>
      <c r="Z2" s="51" t="s">
        <v>10</v>
      </c>
      <c r="AA2" s="51" t="s">
        <v>11</v>
      </c>
      <c r="AB2" s="51" t="s">
        <v>12</v>
      </c>
      <c r="AC2" s="52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>
        <v>0</v>
      </c>
      <c r="H3" s="11">
        <v>83.5</v>
      </c>
      <c r="I3" s="11">
        <v>205</v>
      </c>
      <c r="J3" s="11">
        <v>259</v>
      </c>
      <c r="K3" s="11">
        <v>230</v>
      </c>
      <c r="L3" s="11">
        <v>248</v>
      </c>
      <c r="M3" s="18">
        <v>204</v>
      </c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>
        <v>0</v>
      </c>
      <c r="X3" s="11">
        <v>22</v>
      </c>
      <c r="Y3" s="11">
        <v>37</v>
      </c>
      <c r="Z3" s="11">
        <v>46</v>
      </c>
      <c r="AA3" s="11">
        <v>82</v>
      </c>
      <c r="AB3" s="11">
        <v>58</v>
      </c>
      <c r="AC3" s="18">
        <v>80</v>
      </c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>
        <v>120</v>
      </c>
      <c r="C4" s="11">
        <v>11</v>
      </c>
      <c r="D4" s="11">
        <v>77.599999999999994</v>
      </c>
      <c r="E4" s="11">
        <v>270</v>
      </c>
      <c r="F4" s="11">
        <v>394.3</v>
      </c>
      <c r="G4" s="11">
        <v>168</v>
      </c>
      <c r="H4" s="11">
        <v>76</v>
      </c>
      <c r="I4" s="11">
        <v>176.5</v>
      </c>
      <c r="J4" s="11">
        <v>235.6</v>
      </c>
      <c r="K4" s="11">
        <v>335</v>
      </c>
      <c r="L4" s="11">
        <v>210</v>
      </c>
      <c r="M4" s="18">
        <v>4</v>
      </c>
      <c r="N4" s="21">
        <f t="shared" ref="N4:N52" si="0">+IF(COUNT(B4:M4)&lt;12," ",SUM(B4:M4))</f>
        <v>2078</v>
      </c>
      <c r="Q4" s="10">
        <f>+Q3+1</f>
        <v>1971</v>
      </c>
      <c r="R4" s="11">
        <v>84</v>
      </c>
      <c r="S4" s="11">
        <v>7</v>
      </c>
      <c r="T4" s="11">
        <v>42</v>
      </c>
      <c r="U4" s="11">
        <v>49</v>
      </c>
      <c r="V4" s="11">
        <v>125</v>
      </c>
      <c r="W4" s="11">
        <v>64</v>
      </c>
      <c r="X4" s="11">
        <v>20</v>
      </c>
      <c r="Y4" s="11">
        <v>29</v>
      </c>
      <c r="Z4" s="11">
        <v>80</v>
      </c>
      <c r="AA4" s="11">
        <v>72</v>
      </c>
      <c r="AB4" s="11">
        <v>69</v>
      </c>
      <c r="AC4" s="18">
        <v>4</v>
      </c>
      <c r="AD4" s="21">
        <f t="shared" ref="AD4:AD52" si="1">+IF(COUNT(R4:AC4)&lt;12," ",MAX(R4:AC4))</f>
        <v>125</v>
      </c>
    </row>
    <row r="5" spans="1:30" x14ac:dyDescent="0.3">
      <c r="A5" s="10">
        <f t="shared" ref="A5:A53" si="2">+A4+1</f>
        <v>1972</v>
      </c>
      <c r="B5" s="11">
        <v>63</v>
      </c>
      <c r="C5" s="11">
        <v>157</v>
      </c>
      <c r="D5" s="11">
        <v>98</v>
      </c>
      <c r="E5" s="11">
        <v>288</v>
      </c>
      <c r="F5" s="11">
        <v>201</v>
      </c>
      <c r="G5" s="11">
        <v>84</v>
      </c>
      <c r="H5" s="11">
        <v>50</v>
      </c>
      <c r="I5" s="11">
        <v>252</v>
      </c>
      <c r="J5" s="11">
        <v>223</v>
      </c>
      <c r="K5" s="11">
        <v>201</v>
      </c>
      <c r="L5" s="11">
        <v>118</v>
      </c>
      <c r="M5" s="18">
        <v>11</v>
      </c>
      <c r="N5" s="21">
        <f t="shared" si="0"/>
        <v>1746</v>
      </c>
      <c r="Q5" s="10">
        <f t="shared" ref="Q5:Q44" si="3">+Q4+1</f>
        <v>1972</v>
      </c>
      <c r="R5" s="11">
        <v>48</v>
      </c>
      <c r="S5" s="11">
        <v>57</v>
      </c>
      <c r="T5" s="11">
        <v>35</v>
      </c>
      <c r="U5" s="11">
        <v>65</v>
      </c>
      <c r="V5" s="11">
        <v>33</v>
      </c>
      <c r="W5" s="11">
        <v>25</v>
      </c>
      <c r="X5" s="11">
        <v>22</v>
      </c>
      <c r="Y5" s="11">
        <v>64</v>
      </c>
      <c r="Z5" s="11">
        <v>80</v>
      </c>
      <c r="AA5" s="11">
        <v>44</v>
      </c>
      <c r="AB5" s="11">
        <v>25</v>
      </c>
      <c r="AC5" s="18">
        <v>8</v>
      </c>
      <c r="AD5" s="21">
        <f t="shared" si="1"/>
        <v>80</v>
      </c>
    </row>
    <row r="6" spans="1:30" x14ac:dyDescent="0.3">
      <c r="A6" s="10">
        <f t="shared" si="2"/>
        <v>1973</v>
      </c>
      <c r="B6" s="11">
        <v>44</v>
      </c>
      <c r="C6" s="11">
        <v>10</v>
      </c>
      <c r="D6" s="11">
        <v>17</v>
      </c>
      <c r="E6" s="11">
        <v>189</v>
      </c>
      <c r="F6" s="11">
        <v>26</v>
      </c>
      <c r="G6" s="11">
        <v>314</v>
      </c>
      <c r="H6" s="11">
        <v>204</v>
      </c>
      <c r="I6" s="11">
        <v>280</v>
      </c>
      <c r="J6" s="11">
        <v>386</v>
      </c>
      <c r="K6" s="11">
        <v>307</v>
      </c>
      <c r="L6" s="11">
        <v>500</v>
      </c>
      <c r="M6" s="18">
        <v>225</v>
      </c>
      <c r="N6" s="21">
        <f t="shared" si="0"/>
        <v>2502</v>
      </c>
      <c r="Q6" s="10">
        <f t="shared" si="3"/>
        <v>1973</v>
      </c>
      <c r="R6" s="11">
        <v>29</v>
      </c>
      <c r="S6" s="11">
        <v>10</v>
      </c>
      <c r="T6" s="11">
        <v>9</v>
      </c>
      <c r="U6" s="11">
        <v>66</v>
      </c>
      <c r="V6" s="11">
        <v>26</v>
      </c>
      <c r="W6" s="11">
        <v>52</v>
      </c>
      <c r="X6" s="11">
        <v>58</v>
      </c>
      <c r="Y6" s="11">
        <v>59</v>
      </c>
      <c r="Z6" s="11">
        <v>109</v>
      </c>
      <c r="AA6" s="11">
        <v>66</v>
      </c>
      <c r="AB6" s="11">
        <v>130</v>
      </c>
      <c r="AC6" s="18">
        <v>70</v>
      </c>
      <c r="AD6" s="21">
        <f t="shared" si="1"/>
        <v>130</v>
      </c>
    </row>
    <row r="7" spans="1:30" x14ac:dyDescent="0.3">
      <c r="A7" s="10">
        <f t="shared" si="2"/>
        <v>1974</v>
      </c>
      <c r="B7" s="11">
        <v>0</v>
      </c>
      <c r="C7" s="11">
        <v>70</v>
      </c>
      <c r="D7" s="11">
        <v>130</v>
      </c>
      <c r="E7" s="11">
        <v>105</v>
      </c>
      <c r="F7" s="11">
        <v>400</v>
      </c>
      <c r="G7" s="11">
        <v>158</v>
      </c>
      <c r="H7" s="11"/>
      <c r="I7" s="11"/>
      <c r="J7" s="11"/>
      <c r="K7" s="11"/>
      <c r="L7" s="11">
        <v>247</v>
      </c>
      <c r="M7" s="18">
        <v>135</v>
      </c>
      <c r="N7" s="21" t="str">
        <f t="shared" si="0"/>
        <v xml:space="preserve"> </v>
      </c>
      <c r="Q7" s="10">
        <f t="shared" si="3"/>
        <v>1974</v>
      </c>
      <c r="R7" s="11">
        <v>0</v>
      </c>
      <c r="S7" s="11">
        <v>40</v>
      </c>
      <c r="T7" s="11">
        <v>85</v>
      </c>
      <c r="U7" s="11">
        <v>40</v>
      </c>
      <c r="V7" s="11">
        <v>60</v>
      </c>
      <c r="W7" s="11">
        <v>53</v>
      </c>
      <c r="X7" s="11"/>
      <c r="Y7" s="11"/>
      <c r="Z7" s="11"/>
      <c r="AA7" s="11"/>
      <c r="AB7" s="11">
        <v>75</v>
      </c>
      <c r="AC7" s="18">
        <v>135</v>
      </c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>
        <v>0</v>
      </c>
      <c r="C8" s="11">
        <v>13</v>
      </c>
      <c r="D8" s="11">
        <v>58</v>
      </c>
      <c r="E8" s="11">
        <v>46</v>
      </c>
      <c r="F8" s="11">
        <v>129</v>
      </c>
      <c r="G8" s="11">
        <v>148</v>
      </c>
      <c r="H8" s="11">
        <v>350</v>
      </c>
      <c r="I8" s="11">
        <v>267</v>
      </c>
      <c r="J8" s="11">
        <v>382</v>
      </c>
      <c r="K8" s="11">
        <v>510</v>
      </c>
      <c r="L8" s="11">
        <v>287</v>
      </c>
      <c r="M8" s="18">
        <v>116</v>
      </c>
      <c r="N8" s="21">
        <f t="shared" si="0"/>
        <v>2306</v>
      </c>
      <c r="Q8" s="10">
        <f t="shared" si="3"/>
        <v>1975</v>
      </c>
      <c r="R8" s="11">
        <v>0</v>
      </c>
      <c r="S8" s="11">
        <v>13</v>
      </c>
      <c r="T8" s="11">
        <v>50</v>
      </c>
      <c r="U8" s="11">
        <v>22</v>
      </c>
      <c r="V8" s="11">
        <v>33</v>
      </c>
      <c r="W8" s="11">
        <v>67</v>
      </c>
      <c r="X8" s="11">
        <v>78</v>
      </c>
      <c r="Y8" s="11">
        <v>50</v>
      </c>
      <c r="Z8" s="11">
        <v>70</v>
      </c>
      <c r="AA8" s="11">
        <v>139</v>
      </c>
      <c r="AB8" s="11">
        <v>63</v>
      </c>
      <c r="AC8" s="18">
        <v>38</v>
      </c>
      <c r="AD8" s="21">
        <f t="shared" si="1"/>
        <v>139</v>
      </c>
    </row>
    <row r="9" spans="1:30" x14ac:dyDescent="0.3">
      <c r="A9" s="10">
        <f t="shared" si="2"/>
        <v>1976</v>
      </c>
      <c r="B9" s="11">
        <v>0</v>
      </c>
      <c r="C9" s="11">
        <v>32</v>
      </c>
      <c r="D9" s="11">
        <v>48</v>
      </c>
      <c r="E9" s="11">
        <v>201</v>
      </c>
      <c r="F9" s="11">
        <v>101</v>
      </c>
      <c r="G9" s="11">
        <v>142</v>
      </c>
      <c r="H9" s="11">
        <v>16</v>
      </c>
      <c r="I9" s="11">
        <v>157</v>
      </c>
      <c r="J9" s="11">
        <v>204</v>
      </c>
      <c r="K9" s="11">
        <v>331</v>
      </c>
      <c r="L9" s="11">
        <v>110</v>
      </c>
      <c r="M9" s="18"/>
      <c r="N9" s="21" t="str">
        <f t="shared" si="0"/>
        <v xml:space="preserve"> </v>
      </c>
      <c r="Q9" s="10">
        <f t="shared" si="3"/>
        <v>1976</v>
      </c>
      <c r="R9" s="11">
        <v>0</v>
      </c>
      <c r="S9" s="11">
        <v>29</v>
      </c>
      <c r="T9" s="11">
        <v>30</v>
      </c>
      <c r="U9" s="11">
        <v>60</v>
      </c>
      <c r="V9" s="11">
        <v>58</v>
      </c>
      <c r="W9" s="11">
        <v>60</v>
      </c>
      <c r="X9" s="11">
        <v>10</v>
      </c>
      <c r="Y9" s="11">
        <v>70</v>
      </c>
      <c r="Z9" s="11">
        <v>76</v>
      </c>
      <c r="AA9" s="11">
        <v>80</v>
      </c>
      <c r="AB9" s="11">
        <v>20</v>
      </c>
      <c r="AC9" s="18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/>
      <c r="C10" s="11"/>
      <c r="D10" s="11">
        <v>57</v>
      </c>
      <c r="E10" s="11">
        <v>98</v>
      </c>
      <c r="F10" s="11">
        <v>189</v>
      </c>
      <c r="G10" s="11">
        <v>87</v>
      </c>
      <c r="H10" s="11">
        <v>135</v>
      </c>
      <c r="I10" s="11">
        <v>89</v>
      </c>
      <c r="J10" s="11">
        <v>239</v>
      </c>
      <c r="K10" s="11">
        <v>332</v>
      </c>
      <c r="L10" s="11">
        <v>181</v>
      </c>
      <c r="M10" s="18">
        <v>41</v>
      </c>
      <c r="N10" s="21" t="str">
        <f t="shared" si="0"/>
        <v xml:space="preserve"> </v>
      </c>
      <c r="Q10" s="10">
        <f t="shared" si="3"/>
        <v>1977</v>
      </c>
      <c r="R10" s="11"/>
      <c r="S10" s="11"/>
      <c r="T10" s="11">
        <v>28</v>
      </c>
      <c r="U10" s="11">
        <v>66</v>
      </c>
      <c r="V10" s="11">
        <v>28</v>
      </c>
      <c r="W10" s="11">
        <v>30</v>
      </c>
      <c r="X10" s="11">
        <v>40</v>
      </c>
      <c r="Y10" s="11">
        <v>25</v>
      </c>
      <c r="Z10" s="11">
        <v>135</v>
      </c>
      <c r="AA10" s="11">
        <v>108</v>
      </c>
      <c r="AB10" s="11">
        <v>69</v>
      </c>
      <c r="AC10" s="18">
        <v>21</v>
      </c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>
        <v>74</v>
      </c>
      <c r="C11" s="11">
        <v>81</v>
      </c>
      <c r="D11" s="11">
        <v>223</v>
      </c>
      <c r="E11" s="11">
        <v>247</v>
      </c>
      <c r="F11" s="11">
        <v>369</v>
      </c>
      <c r="G11" s="11">
        <v>163</v>
      </c>
      <c r="H11" s="11">
        <v>99</v>
      </c>
      <c r="I11" s="11">
        <v>186</v>
      </c>
      <c r="J11" s="11">
        <v>207</v>
      </c>
      <c r="K11" s="11">
        <v>267</v>
      </c>
      <c r="L11" s="11">
        <v>240</v>
      </c>
      <c r="M11" s="18">
        <v>51</v>
      </c>
      <c r="N11" s="21">
        <f t="shared" si="0"/>
        <v>2207</v>
      </c>
      <c r="Q11" s="10">
        <f t="shared" si="3"/>
        <v>1978</v>
      </c>
      <c r="R11" s="11">
        <v>42</v>
      </c>
      <c r="S11" s="11">
        <v>30</v>
      </c>
      <c r="T11" s="11">
        <v>78</v>
      </c>
      <c r="U11" s="11">
        <v>88</v>
      </c>
      <c r="V11" s="11">
        <v>56</v>
      </c>
      <c r="W11" s="11">
        <v>47</v>
      </c>
      <c r="X11" s="11">
        <v>51</v>
      </c>
      <c r="Y11" s="11">
        <v>53</v>
      </c>
      <c r="Z11" s="11">
        <v>52</v>
      </c>
      <c r="AA11" s="11">
        <v>56</v>
      </c>
      <c r="AB11" s="11">
        <v>142</v>
      </c>
      <c r="AC11" s="18">
        <v>45</v>
      </c>
      <c r="AD11" s="21">
        <f t="shared" si="1"/>
        <v>142</v>
      </c>
    </row>
    <row r="12" spans="1:30" x14ac:dyDescent="0.3">
      <c r="A12" s="10">
        <f t="shared" si="2"/>
        <v>1979</v>
      </c>
      <c r="B12" s="11">
        <v>0</v>
      </c>
      <c r="C12" s="11">
        <v>107</v>
      </c>
      <c r="D12" s="11">
        <v>29</v>
      </c>
      <c r="E12" s="11">
        <v>190</v>
      </c>
      <c r="F12" s="11">
        <v>380</v>
      </c>
      <c r="G12" s="11">
        <v>319</v>
      </c>
      <c r="H12" s="11">
        <v>100</v>
      </c>
      <c r="I12" s="11">
        <v>314</v>
      </c>
      <c r="J12" s="11">
        <v>252</v>
      </c>
      <c r="K12" s="11">
        <v>437</v>
      </c>
      <c r="L12" s="11">
        <v>217</v>
      </c>
      <c r="M12" s="18">
        <v>21</v>
      </c>
      <c r="N12" s="21">
        <f t="shared" si="0"/>
        <v>2366</v>
      </c>
      <c r="Q12" s="10">
        <f t="shared" si="3"/>
        <v>1979</v>
      </c>
      <c r="R12" s="11">
        <v>0</v>
      </c>
      <c r="S12" s="11">
        <v>107</v>
      </c>
      <c r="T12" s="11">
        <v>15</v>
      </c>
      <c r="U12" s="11">
        <v>89</v>
      </c>
      <c r="V12" s="11">
        <v>88</v>
      </c>
      <c r="W12" s="11">
        <v>80</v>
      </c>
      <c r="X12" s="11">
        <v>39</v>
      </c>
      <c r="Y12" s="11">
        <v>92</v>
      </c>
      <c r="Z12" s="11">
        <v>54</v>
      </c>
      <c r="AA12" s="11">
        <v>65</v>
      </c>
      <c r="AB12" s="11">
        <v>151</v>
      </c>
      <c r="AC12" s="18">
        <v>11</v>
      </c>
      <c r="AD12" s="21">
        <f t="shared" si="1"/>
        <v>151</v>
      </c>
    </row>
    <row r="13" spans="1:30" x14ac:dyDescent="0.3">
      <c r="A13" s="10">
        <f t="shared" si="2"/>
        <v>1980</v>
      </c>
      <c r="B13" s="11">
        <v>2</v>
      </c>
      <c r="C13" s="11">
        <v>44</v>
      </c>
      <c r="D13" s="11">
        <v>13</v>
      </c>
      <c r="E13" s="11">
        <v>85</v>
      </c>
      <c r="F13" s="11">
        <v>287</v>
      </c>
      <c r="G13" s="11">
        <v>117</v>
      </c>
      <c r="H13" s="11">
        <v>111</v>
      </c>
      <c r="I13" s="11">
        <v>207</v>
      </c>
      <c r="J13" s="11">
        <v>165</v>
      </c>
      <c r="K13" s="11">
        <v>232</v>
      </c>
      <c r="L13" s="11">
        <v>293</v>
      </c>
      <c r="M13" s="18">
        <v>95</v>
      </c>
      <c r="N13" s="21">
        <f t="shared" si="0"/>
        <v>1651</v>
      </c>
      <c r="Q13" s="10">
        <f t="shared" si="3"/>
        <v>1980</v>
      </c>
      <c r="R13" s="11">
        <v>2</v>
      </c>
      <c r="S13" s="11">
        <v>28</v>
      </c>
      <c r="T13" s="11">
        <v>10</v>
      </c>
      <c r="U13" s="11">
        <v>31</v>
      </c>
      <c r="V13" s="11">
        <v>66</v>
      </c>
      <c r="W13" s="11">
        <v>21</v>
      </c>
      <c r="X13" s="11">
        <v>31</v>
      </c>
      <c r="Y13" s="11">
        <v>61</v>
      </c>
      <c r="Z13" s="11">
        <v>56</v>
      </c>
      <c r="AA13" s="11">
        <v>49</v>
      </c>
      <c r="AB13" s="11">
        <v>108</v>
      </c>
      <c r="AC13" s="18">
        <v>69</v>
      </c>
      <c r="AD13" s="21">
        <f t="shared" si="1"/>
        <v>108</v>
      </c>
    </row>
    <row r="14" spans="1:30" x14ac:dyDescent="0.3">
      <c r="A14" s="10">
        <f t="shared" si="2"/>
        <v>1981</v>
      </c>
      <c r="B14" s="11">
        <v>55</v>
      </c>
      <c r="C14" s="11">
        <v>99</v>
      </c>
      <c r="D14" s="11">
        <v>91</v>
      </c>
      <c r="E14" s="11">
        <v>227</v>
      </c>
      <c r="F14" s="11">
        <v>368</v>
      </c>
      <c r="G14" s="11">
        <v>507</v>
      </c>
      <c r="H14" s="11">
        <v>120</v>
      </c>
      <c r="I14" s="11">
        <v>267</v>
      </c>
      <c r="J14" s="11">
        <v>118</v>
      </c>
      <c r="K14" s="11">
        <v>551</v>
      </c>
      <c r="L14" s="11"/>
      <c r="M14" s="18"/>
      <c r="N14" s="21" t="str">
        <f t="shared" si="0"/>
        <v xml:space="preserve"> </v>
      </c>
      <c r="Q14" s="10">
        <f t="shared" si="3"/>
        <v>1981</v>
      </c>
      <c r="R14" s="11">
        <v>55</v>
      </c>
      <c r="S14" s="11">
        <v>46</v>
      </c>
      <c r="T14" s="11">
        <v>47</v>
      </c>
      <c r="U14" s="11">
        <v>102</v>
      </c>
      <c r="V14" s="11">
        <v>105</v>
      </c>
      <c r="W14" s="11">
        <v>80</v>
      </c>
      <c r="X14" s="11">
        <v>30</v>
      </c>
      <c r="Y14" s="11">
        <v>60</v>
      </c>
      <c r="Z14" s="11">
        <v>36</v>
      </c>
      <c r="AA14" s="11">
        <v>150</v>
      </c>
      <c r="AB14" s="11"/>
      <c r="AC14" s="18"/>
      <c r="AD14" s="21" t="str">
        <f t="shared" si="1"/>
        <v xml:space="preserve"> </v>
      </c>
    </row>
    <row r="15" spans="1:30" x14ac:dyDescent="0.3">
      <c r="A15" s="10">
        <f t="shared" si="2"/>
        <v>1982</v>
      </c>
      <c r="B15" s="11">
        <v>22</v>
      </c>
      <c r="C15" s="11">
        <v>65</v>
      </c>
      <c r="D15" s="11">
        <v>112</v>
      </c>
      <c r="E15" s="11">
        <v>325</v>
      </c>
      <c r="F15" s="11">
        <v>560</v>
      </c>
      <c r="G15" s="11">
        <v>284</v>
      </c>
      <c r="H15" s="11">
        <v>93</v>
      </c>
      <c r="I15" s="11">
        <v>86</v>
      </c>
      <c r="J15" s="11">
        <v>146</v>
      </c>
      <c r="K15" s="11">
        <v>176</v>
      </c>
      <c r="L15" s="11">
        <v>47</v>
      </c>
      <c r="M15" s="18">
        <v>0</v>
      </c>
      <c r="N15" s="21">
        <f t="shared" si="0"/>
        <v>1916</v>
      </c>
      <c r="Q15" s="10">
        <f t="shared" si="3"/>
        <v>1982</v>
      </c>
      <c r="R15" s="11">
        <v>12</v>
      </c>
      <c r="S15" s="11">
        <v>21</v>
      </c>
      <c r="T15" s="11">
        <v>60</v>
      </c>
      <c r="U15" s="11">
        <v>70</v>
      </c>
      <c r="V15" s="11">
        <v>84</v>
      </c>
      <c r="W15" s="11">
        <v>148</v>
      </c>
      <c r="X15" s="11">
        <v>30</v>
      </c>
      <c r="Y15" s="11">
        <v>36</v>
      </c>
      <c r="Z15" s="11">
        <v>78</v>
      </c>
      <c r="AA15" s="11">
        <v>120</v>
      </c>
      <c r="AB15" s="11">
        <v>40</v>
      </c>
      <c r="AC15" s="18">
        <v>0</v>
      </c>
      <c r="AD15" s="21">
        <f t="shared" si="1"/>
        <v>148</v>
      </c>
    </row>
    <row r="16" spans="1:30" x14ac:dyDescent="0.3">
      <c r="A16" s="10">
        <f t="shared" si="2"/>
        <v>1983</v>
      </c>
      <c r="B16" s="11">
        <v>84</v>
      </c>
      <c r="C16" s="11">
        <v>15</v>
      </c>
      <c r="D16" s="11">
        <v>125.8</v>
      </c>
      <c r="E16" s="11">
        <v>124.7</v>
      </c>
      <c r="F16" s="11">
        <v>390.8</v>
      </c>
      <c r="G16" s="11">
        <v>295.90000000000003</v>
      </c>
      <c r="H16" s="11">
        <v>174.49999999999997</v>
      </c>
      <c r="I16" s="11">
        <v>105.69999999999999</v>
      </c>
      <c r="J16" s="11">
        <v>216.29999999999998</v>
      </c>
      <c r="K16" s="11">
        <v>313.90000000000009</v>
      </c>
      <c r="L16" s="11">
        <v>60.5</v>
      </c>
      <c r="M16" s="18">
        <v>2.1</v>
      </c>
      <c r="N16" s="21">
        <f t="shared" si="0"/>
        <v>1909.2</v>
      </c>
      <c r="Q16" s="10">
        <f t="shared" si="3"/>
        <v>1983</v>
      </c>
      <c r="R16" s="11">
        <v>84</v>
      </c>
      <c r="S16" s="11">
        <v>8</v>
      </c>
      <c r="T16" s="11">
        <v>46</v>
      </c>
      <c r="U16" s="11">
        <v>42</v>
      </c>
      <c r="V16" s="11">
        <v>120</v>
      </c>
      <c r="W16" s="11">
        <v>88.2</v>
      </c>
      <c r="X16" s="11">
        <v>40.5</v>
      </c>
      <c r="Y16" s="11">
        <v>46</v>
      </c>
      <c r="Z16" s="11">
        <v>82</v>
      </c>
      <c r="AA16" s="11">
        <v>82</v>
      </c>
      <c r="AB16" s="11">
        <v>40</v>
      </c>
      <c r="AC16" s="18">
        <v>2.1</v>
      </c>
      <c r="AD16" s="21">
        <f t="shared" si="1"/>
        <v>120</v>
      </c>
    </row>
    <row r="17" spans="1:30" x14ac:dyDescent="0.3">
      <c r="A17" s="10">
        <f t="shared" si="2"/>
        <v>1984</v>
      </c>
      <c r="B17" s="11">
        <v>21.5</v>
      </c>
      <c r="C17" s="11">
        <v>209</v>
      </c>
      <c r="D17" s="11">
        <v>23.4</v>
      </c>
      <c r="E17" s="11">
        <v>166.3</v>
      </c>
      <c r="F17" s="11">
        <v>224.5</v>
      </c>
      <c r="G17" s="11">
        <v>181.79999999999998</v>
      </c>
      <c r="H17" s="11">
        <v>193.39999999999998</v>
      </c>
      <c r="I17" s="11">
        <v>337.4</v>
      </c>
      <c r="J17" s="11">
        <v>214</v>
      </c>
      <c r="K17" s="11">
        <v>383.1</v>
      </c>
      <c r="L17" s="11">
        <v>238.79999999999998</v>
      </c>
      <c r="M17" s="18">
        <v>0</v>
      </c>
      <c r="N17" s="21">
        <f t="shared" si="0"/>
        <v>2193.2000000000003</v>
      </c>
      <c r="Q17" s="10">
        <f t="shared" si="3"/>
        <v>1984</v>
      </c>
      <c r="R17" s="11">
        <v>9.3000000000000007</v>
      </c>
      <c r="S17" s="11">
        <v>115</v>
      </c>
      <c r="T17" s="11">
        <v>13.2</v>
      </c>
      <c r="U17" s="11">
        <v>65</v>
      </c>
      <c r="V17" s="11">
        <v>76.2</v>
      </c>
      <c r="W17" s="11">
        <v>28</v>
      </c>
      <c r="X17" s="11">
        <v>90</v>
      </c>
      <c r="Y17" s="11">
        <v>155</v>
      </c>
      <c r="Z17" s="11">
        <v>45</v>
      </c>
      <c r="AA17" s="11">
        <v>70.2</v>
      </c>
      <c r="AB17" s="11">
        <v>80</v>
      </c>
      <c r="AC17" s="18">
        <v>0</v>
      </c>
      <c r="AD17" s="21">
        <f t="shared" si="1"/>
        <v>155</v>
      </c>
    </row>
    <row r="18" spans="1:30" x14ac:dyDescent="0.3">
      <c r="A18" s="10">
        <f t="shared" si="2"/>
        <v>1985</v>
      </c>
      <c r="B18" s="11">
        <v>10.1</v>
      </c>
      <c r="C18" s="11">
        <v>0</v>
      </c>
      <c r="D18" s="11">
        <v>104.60000000000001</v>
      </c>
      <c r="E18" s="11">
        <v>128.20000000000002</v>
      </c>
      <c r="F18" s="11"/>
      <c r="G18" s="11">
        <v>139.39999999999998</v>
      </c>
      <c r="H18" s="11">
        <v>58</v>
      </c>
      <c r="I18" s="11">
        <v>151</v>
      </c>
      <c r="J18" s="11">
        <v>334.8</v>
      </c>
      <c r="K18" s="11">
        <v>293</v>
      </c>
      <c r="L18" s="11">
        <v>230.8</v>
      </c>
      <c r="M18" s="18">
        <v>70</v>
      </c>
      <c r="N18" s="21" t="str">
        <f t="shared" si="0"/>
        <v xml:space="preserve"> </v>
      </c>
      <c r="Q18" s="10">
        <f t="shared" si="3"/>
        <v>1985</v>
      </c>
      <c r="R18" s="11">
        <v>10.1</v>
      </c>
      <c r="S18" s="11">
        <v>0</v>
      </c>
      <c r="T18" s="11">
        <v>28.1</v>
      </c>
      <c r="U18" s="11">
        <v>38.5</v>
      </c>
      <c r="V18" s="11"/>
      <c r="W18" s="11">
        <v>90</v>
      </c>
      <c r="X18" s="11">
        <v>28</v>
      </c>
      <c r="Y18" s="11">
        <v>70</v>
      </c>
      <c r="Z18" s="11">
        <v>82</v>
      </c>
      <c r="AA18" s="11">
        <v>60</v>
      </c>
      <c r="AB18" s="11">
        <v>122</v>
      </c>
      <c r="AC18" s="18">
        <v>65</v>
      </c>
      <c r="AD18" s="21" t="str">
        <f t="shared" si="1"/>
        <v xml:space="preserve"> </v>
      </c>
    </row>
    <row r="19" spans="1:30" x14ac:dyDescent="0.3">
      <c r="A19" s="10">
        <f t="shared" si="2"/>
        <v>1986</v>
      </c>
      <c r="B19" s="11">
        <v>111.3</v>
      </c>
      <c r="C19" s="11">
        <v>68.599999999999994</v>
      </c>
      <c r="D19" s="11">
        <v>112.1</v>
      </c>
      <c r="E19" s="11">
        <v>208</v>
      </c>
      <c r="F19" s="11">
        <v>335.8</v>
      </c>
      <c r="G19" s="11">
        <v>56.9</v>
      </c>
      <c r="H19" s="11">
        <v>6.7</v>
      </c>
      <c r="I19" s="11">
        <v>189.8</v>
      </c>
      <c r="J19" s="11">
        <v>282</v>
      </c>
      <c r="K19" s="11">
        <v>159</v>
      </c>
      <c r="L19" s="11">
        <v>90.399999999999991</v>
      </c>
      <c r="M19" s="18">
        <v>36.200000000000003</v>
      </c>
      <c r="N19" s="21">
        <f t="shared" si="0"/>
        <v>1656.8000000000002</v>
      </c>
      <c r="Q19" s="10">
        <f t="shared" si="3"/>
        <v>1986</v>
      </c>
      <c r="R19" s="11">
        <v>81</v>
      </c>
      <c r="S19" s="11">
        <v>25</v>
      </c>
      <c r="T19" s="11">
        <v>85</v>
      </c>
      <c r="U19" s="11">
        <v>60</v>
      </c>
      <c r="V19" s="11">
        <v>75</v>
      </c>
      <c r="W19" s="11">
        <v>24</v>
      </c>
      <c r="X19" s="11">
        <v>3.5</v>
      </c>
      <c r="Y19" s="11">
        <v>136</v>
      </c>
      <c r="Z19" s="11">
        <v>85</v>
      </c>
      <c r="AA19" s="11">
        <v>90</v>
      </c>
      <c r="AB19" s="11">
        <v>34.6</v>
      </c>
      <c r="AC19" s="18">
        <v>36.200000000000003</v>
      </c>
      <c r="AD19" s="21">
        <f t="shared" si="1"/>
        <v>136</v>
      </c>
    </row>
    <row r="20" spans="1:30" x14ac:dyDescent="0.3">
      <c r="A20" s="10">
        <f t="shared" si="2"/>
        <v>1987</v>
      </c>
      <c r="B20" s="11">
        <v>55.800000000000004</v>
      </c>
      <c r="C20" s="11">
        <v>68.599999999999994</v>
      </c>
      <c r="D20" s="11">
        <v>0</v>
      </c>
      <c r="E20" s="11">
        <v>110</v>
      </c>
      <c r="F20" s="11">
        <v>156</v>
      </c>
      <c r="G20" s="11"/>
      <c r="H20" s="11"/>
      <c r="I20" s="11"/>
      <c r="J20" s="11"/>
      <c r="K20" s="11"/>
      <c r="L20" s="11">
        <v>60</v>
      </c>
      <c r="M20" s="18">
        <v>0</v>
      </c>
      <c r="N20" s="21" t="str">
        <f t="shared" si="0"/>
        <v xml:space="preserve"> </v>
      </c>
      <c r="Q20" s="10">
        <f t="shared" si="3"/>
        <v>1987</v>
      </c>
      <c r="R20" s="11">
        <v>43.6</v>
      </c>
      <c r="S20" s="11">
        <v>32.4</v>
      </c>
      <c r="T20" s="11">
        <v>0</v>
      </c>
      <c r="U20" s="11">
        <v>34.6</v>
      </c>
      <c r="V20" s="11">
        <v>46</v>
      </c>
      <c r="W20" s="11"/>
      <c r="X20" s="11"/>
      <c r="Y20" s="11"/>
      <c r="Z20" s="11"/>
      <c r="AA20" s="11"/>
      <c r="AB20" s="11">
        <v>26</v>
      </c>
      <c r="AC20" s="18">
        <v>0</v>
      </c>
      <c r="AD20" s="21" t="str">
        <f t="shared" si="1"/>
        <v xml:space="preserve"> </v>
      </c>
    </row>
    <row r="21" spans="1:30" x14ac:dyDescent="0.3">
      <c r="A21" s="10">
        <f t="shared" si="2"/>
        <v>1988</v>
      </c>
      <c r="B21" s="11">
        <v>0</v>
      </c>
      <c r="C21" s="11">
        <v>0</v>
      </c>
      <c r="D21" s="11">
        <v>22</v>
      </c>
      <c r="E21" s="11">
        <v>109</v>
      </c>
      <c r="F21" s="11">
        <v>133.5</v>
      </c>
      <c r="G21" s="11">
        <v>278</v>
      </c>
      <c r="H21" s="11">
        <v>82</v>
      </c>
      <c r="I21" s="11">
        <v>372</v>
      </c>
      <c r="J21" s="11">
        <v>297</v>
      </c>
      <c r="K21" s="11">
        <v>216</v>
      </c>
      <c r="L21" s="11">
        <v>342</v>
      </c>
      <c r="M21" s="18">
        <v>0</v>
      </c>
      <c r="N21" s="21">
        <f t="shared" si="0"/>
        <v>1851.5</v>
      </c>
      <c r="Q21" s="10">
        <f t="shared" si="3"/>
        <v>1988</v>
      </c>
      <c r="R21" s="11">
        <v>0</v>
      </c>
      <c r="S21" s="11">
        <v>0</v>
      </c>
      <c r="T21" s="11">
        <v>12</v>
      </c>
      <c r="U21" s="11">
        <v>46</v>
      </c>
      <c r="V21" s="11">
        <v>85</v>
      </c>
      <c r="W21" s="11">
        <v>40</v>
      </c>
      <c r="X21" s="11">
        <v>18</v>
      </c>
      <c r="Y21" s="11">
        <v>50</v>
      </c>
      <c r="Z21" s="11">
        <v>95</v>
      </c>
      <c r="AA21" s="11">
        <v>45</v>
      </c>
      <c r="AB21" s="11">
        <v>48</v>
      </c>
      <c r="AC21" s="18">
        <v>0</v>
      </c>
      <c r="AD21" s="21">
        <f t="shared" si="1"/>
        <v>95</v>
      </c>
    </row>
    <row r="22" spans="1:30" x14ac:dyDescent="0.3">
      <c r="A22" s="10">
        <f t="shared" si="2"/>
        <v>1989</v>
      </c>
      <c r="B22" s="11">
        <v>1</v>
      </c>
      <c r="C22" s="11">
        <v>4</v>
      </c>
      <c r="D22" s="11">
        <v>209</v>
      </c>
      <c r="E22" s="11">
        <v>86</v>
      </c>
      <c r="F22" s="11">
        <v>298</v>
      </c>
      <c r="G22" s="11">
        <v>195</v>
      </c>
      <c r="H22" s="11">
        <v>147</v>
      </c>
      <c r="I22" s="11">
        <v>406</v>
      </c>
      <c r="J22" s="11">
        <v>515</v>
      </c>
      <c r="K22" s="11">
        <v>89</v>
      </c>
      <c r="L22" s="11">
        <v>260</v>
      </c>
      <c r="M22" s="18">
        <v>43</v>
      </c>
      <c r="N22" s="21">
        <f t="shared" si="0"/>
        <v>2253</v>
      </c>
      <c r="Q22" s="10">
        <f t="shared" si="3"/>
        <v>1989</v>
      </c>
      <c r="R22" s="11">
        <v>1</v>
      </c>
      <c r="S22" s="11">
        <v>4</v>
      </c>
      <c r="T22" s="11">
        <v>45</v>
      </c>
      <c r="U22" s="11">
        <v>50</v>
      </c>
      <c r="V22" s="11">
        <v>72</v>
      </c>
      <c r="W22" s="11">
        <v>56</v>
      </c>
      <c r="X22" s="11">
        <v>36</v>
      </c>
      <c r="Y22" s="11">
        <v>82</v>
      </c>
      <c r="Z22" s="11">
        <v>80</v>
      </c>
      <c r="AA22" s="11">
        <v>30</v>
      </c>
      <c r="AB22" s="11">
        <v>85</v>
      </c>
      <c r="AC22" s="18">
        <v>25</v>
      </c>
      <c r="AD22" s="21">
        <f t="shared" si="1"/>
        <v>85</v>
      </c>
    </row>
    <row r="23" spans="1:30" x14ac:dyDescent="0.3">
      <c r="A23" s="10">
        <f t="shared" si="2"/>
        <v>1990</v>
      </c>
      <c r="B23" s="11">
        <v>0</v>
      </c>
      <c r="C23" s="11">
        <v>20</v>
      </c>
      <c r="D23" s="11">
        <v>95</v>
      </c>
      <c r="E23" s="11">
        <v>284</v>
      </c>
      <c r="F23" s="11">
        <v>185</v>
      </c>
      <c r="G23" s="11">
        <v>296</v>
      </c>
      <c r="H23" s="11">
        <v>150</v>
      </c>
      <c r="I23" s="11">
        <v>236</v>
      </c>
      <c r="J23" s="11">
        <v>97</v>
      </c>
      <c r="K23" s="11">
        <v>514</v>
      </c>
      <c r="L23" s="11">
        <v>196</v>
      </c>
      <c r="M23" s="18">
        <v>142</v>
      </c>
      <c r="N23" s="21">
        <f t="shared" si="0"/>
        <v>2215</v>
      </c>
      <c r="Q23" s="10">
        <f t="shared" si="3"/>
        <v>1990</v>
      </c>
      <c r="R23" s="11">
        <v>0</v>
      </c>
      <c r="S23" s="11">
        <v>20</v>
      </c>
      <c r="T23" s="11">
        <v>80</v>
      </c>
      <c r="U23" s="11">
        <v>80</v>
      </c>
      <c r="V23" s="11">
        <v>50</v>
      </c>
      <c r="W23" s="11">
        <v>89</v>
      </c>
      <c r="X23" s="11">
        <v>62</v>
      </c>
      <c r="Y23" s="11">
        <v>78</v>
      </c>
      <c r="Z23" s="11">
        <v>21</v>
      </c>
      <c r="AA23" s="11">
        <v>67</v>
      </c>
      <c r="AB23" s="11">
        <v>72</v>
      </c>
      <c r="AC23" s="18">
        <v>80</v>
      </c>
      <c r="AD23" s="21">
        <f t="shared" si="1"/>
        <v>89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141</v>
      </c>
      <c r="E24" s="11">
        <v>139</v>
      </c>
      <c r="F24" s="11">
        <v>96</v>
      </c>
      <c r="G24" s="11">
        <v>50</v>
      </c>
      <c r="H24" s="11">
        <v>92</v>
      </c>
      <c r="I24" s="11">
        <v>106</v>
      </c>
      <c r="J24" s="11">
        <v>157</v>
      </c>
      <c r="K24" s="11">
        <v>224</v>
      </c>
      <c r="L24" s="11">
        <v>192</v>
      </c>
      <c r="M24" s="18">
        <v>0</v>
      </c>
      <c r="N24" s="21">
        <f t="shared" si="0"/>
        <v>1197</v>
      </c>
      <c r="Q24" s="10">
        <f t="shared" si="3"/>
        <v>1991</v>
      </c>
      <c r="R24" s="11">
        <v>0</v>
      </c>
      <c r="S24" s="11">
        <v>0</v>
      </c>
      <c r="T24" s="11">
        <v>31</v>
      </c>
      <c r="U24" s="11">
        <v>48</v>
      </c>
      <c r="V24" s="11">
        <v>35</v>
      </c>
      <c r="W24" s="11">
        <v>35</v>
      </c>
      <c r="X24" s="11">
        <v>41</v>
      </c>
      <c r="Y24" s="11">
        <v>35</v>
      </c>
      <c r="Z24" s="11">
        <v>47</v>
      </c>
      <c r="AA24" s="11">
        <v>52</v>
      </c>
      <c r="AB24" s="11">
        <v>65</v>
      </c>
      <c r="AC24" s="18">
        <v>0</v>
      </c>
      <c r="AD24" s="21">
        <f t="shared" si="1"/>
        <v>65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40</v>
      </c>
      <c r="E25" s="11">
        <v>91</v>
      </c>
      <c r="F25" s="11">
        <v>244</v>
      </c>
      <c r="G25" s="11">
        <v>215</v>
      </c>
      <c r="H25" s="11">
        <v>146</v>
      </c>
      <c r="I25" s="11">
        <v>182</v>
      </c>
      <c r="J25" s="11">
        <v>421</v>
      </c>
      <c r="K25" s="11">
        <v>107</v>
      </c>
      <c r="L25" s="11">
        <v>234</v>
      </c>
      <c r="M25" s="18">
        <v>0</v>
      </c>
      <c r="N25" s="21">
        <f t="shared" si="0"/>
        <v>1680</v>
      </c>
      <c r="Q25" s="10">
        <f t="shared" si="3"/>
        <v>1992</v>
      </c>
      <c r="R25" s="11">
        <v>0</v>
      </c>
      <c r="S25" s="11">
        <v>0</v>
      </c>
      <c r="T25" s="11">
        <v>25</v>
      </c>
      <c r="U25" s="11">
        <v>38</v>
      </c>
      <c r="V25" s="11">
        <v>53</v>
      </c>
      <c r="W25" s="11">
        <v>56</v>
      </c>
      <c r="X25" s="11">
        <v>46</v>
      </c>
      <c r="Y25" s="11">
        <v>53</v>
      </c>
      <c r="Z25" s="11">
        <v>58</v>
      </c>
      <c r="AA25" s="11">
        <v>42</v>
      </c>
      <c r="AB25" s="11">
        <v>62</v>
      </c>
      <c r="AC25" s="18">
        <v>0</v>
      </c>
      <c r="AD25" s="21">
        <f t="shared" si="1"/>
        <v>62</v>
      </c>
    </row>
    <row r="26" spans="1:30" x14ac:dyDescent="0.3">
      <c r="A26" s="10">
        <f t="shared" si="2"/>
        <v>1993</v>
      </c>
      <c r="B26" s="11">
        <v>0</v>
      </c>
      <c r="C26" s="11">
        <v>49</v>
      </c>
      <c r="D26" s="11">
        <v>132</v>
      </c>
      <c r="E26" s="11">
        <v>248</v>
      </c>
      <c r="F26" s="11">
        <v>561</v>
      </c>
      <c r="G26" s="11">
        <v>87</v>
      </c>
      <c r="H26" s="11">
        <v>103</v>
      </c>
      <c r="I26" s="11">
        <v>232</v>
      </c>
      <c r="J26" s="11">
        <v>347</v>
      </c>
      <c r="K26" s="11">
        <v>161</v>
      </c>
      <c r="L26" s="11">
        <v>242</v>
      </c>
      <c r="M26" s="18">
        <v>60</v>
      </c>
      <c r="N26" s="21">
        <f t="shared" si="0"/>
        <v>2222</v>
      </c>
      <c r="Q26" s="10">
        <f t="shared" si="3"/>
        <v>1993</v>
      </c>
      <c r="R26" s="11">
        <v>0</v>
      </c>
      <c r="S26" s="11">
        <v>33</v>
      </c>
      <c r="T26" s="11">
        <v>36</v>
      </c>
      <c r="U26" s="11">
        <v>83</v>
      </c>
      <c r="V26" s="11">
        <v>80</v>
      </c>
      <c r="W26" s="11">
        <v>40</v>
      </c>
      <c r="X26" s="11">
        <v>55</v>
      </c>
      <c r="Y26" s="11">
        <v>83</v>
      </c>
      <c r="Z26" s="11">
        <v>90</v>
      </c>
      <c r="AA26" s="11">
        <v>66</v>
      </c>
      <c r="AB26" s="11">
        <v>76</v>
      </c>
      <c r="AC26" s="18">
        <v>47</v>
      </c>
      <c r="AD26" s="21">
        <f t="shared" si="1"/>
        <v>90</v>
      </c>
    </row>
    <row r="27" spans="1:30" x14ac:dyDescent="0.3">
      <c r="A27" s="10">
        <f t="shared" si="2"/>
        <v>1994</v>
      </c>
      <c r="B27" s="11">
        <v>10</v>
      </c>
      <c r="C27" s="11">
        <v>70</v>
      </c>
      <c r="D27" s="11">
        <v>211</v>
      </c>
      <c r="E27" s="11">
        <v>226</v>
      </c>
      <c r="F27" s="11">
        <v>451</v>
      </c>
      <c r="G27" s="11">
        <v>115</v>
      </c>
      <c r="H27" s="11">
        <v>41</v>
      </c>
      <c r="I27" s="11">
        <v>190</v>
      </c>
      <c r="J27" s="11">
        <v>318</v>
      </c>
      <c r="K27" s="11">
        <v>259</v>
      </c>
      <c r="L27" s="11">
        <v>114</v>
      </c>
      <c r="M27" s="18">
        <v>0</v>
      </c>
      <c r="N27" s="21">
        <f t="shared" si="0"/>
        <v>2005</v>
      </c>
      <c r="Q27" s="10">
        <f t="shared" si="3"/>
        <v>1994</v>
      </c>
      <c r="R27" s="11">
        <v>10</v>
      </c>
      <c r="S27" s="11">
        <v>55</v>
      </c>
      <c r="T27" s="11">
        <v>87</v>
      </c>
      <c r="U27" s="11">
        <v>65</v>
      </c>
      <c r="V27" s="11">
        <v>135</v>
      </c>
      <c r="W27" s="11">
        <v>50</v>
      </c>
      <c r="X27" s="11">
        <v>25</v>
      </c>
      <c r="Y27" s="11">
        <v>30</v>
      </c>
      <c r="Z27" s="11">
        <v>56</v>
      </c>
      <c r="AA27" s="11">
        <v>46</v>
      </c>
      <c r="AB27" s="11">
        <v>38</v>
      </c>
      <c r="AC27" s="18">
        <v>0</v>
      </c>
      <c r="AD27" s="21">
        <f t="shared" si="1"/>
        <v>135</v>
      </c>
    </row>
    <row r="28" spans="1:30" x14ac:dyDescent="0.3">
      <c r="A28" s="10">
        <f t="shared" si="2"/>
        <v>1995</v>
      </c>
      <c r="B28" s="11">
        <v>38</v>
      </c>
      <c r="C28" s="11">
        <v>20</v>
      </c>
      <c r="D28" s="11">
        <v>95.1</v>
      </c>
      <c r="E28" s="11">
        <v>141</v>
      </c>
      <c r="F28" s="11">
        <v>279</v>
      </c>
      <c r="G28" s="11">
        <v>295</v>
      </c>
      <c r="H28" s="11">
        <v>414</v>
      </c>
      <c r="I28" s="11">
        <v>490</v>
      </c>
      <c r="J28" s="11">
        <v>284</v>
      </c>
      <c r="K28" s="11">
        <v>313</v>
      </c>
      <c r="L28" s="11">
        <v>49</v>
      </c>
      <c r="M28" s="18"/>
      <c r="N28" s="21" t="str">
        <f t="shared" si="0"/>
        <v xml:space="preserve"> </v>
      </c>
      <c r="Q28" s="10">
        <f t="shared" si="3"/>
        <v>1995</v>
      </c>
      <c r="R28" s="11">
        <v>26</v>
      </c>
      <c r="S28" s="11">
        <v>20</v>
      </c>
      <c r="T28" s="11">
        <v>55</v>
      </c>
      <c r="U28" s="11">
        <v>53</v>
      </c>
      <c r="V28" s="11">
        <v>90</v>
      </c>
      <c r="W28" s="11">
        <v>48</v>
      </c>
      <c r="X28" s="11">
        <v>52</v>
      </c>
      <c r="Y28" s="11">
        <v>72</v>
      </c>
      <c r="Z28" s="11">
        <v>69</v>
      </c>
      <c r="AA28" s="11">
        <v>49</v>
      </c>
      <c r="AB28" s="11">
        <v>15</v>
      </c>
      <c r="AC28" s="18"/>
      <c r="AD28" s="21" t="str">
        <f t="shared" si="1"/>
        <v xml:space="preserve"> </v>
      </c>
    </row>
    <row r="29" spans="1:30" x14ac:dyDescent="0.3">
      <c r="A29" s="10">
        <f t="shared" si="2"/>
        <v>1996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>
        <v>96</v>
      </c>
      <c r="M29" s="18">
        <v>0</v>
      </c>
      <c r="N29" s="21" t="str">
        <f t="shared" si="0"/>
        <v xml:space="preserve"> </v>
      </c>
      <c r="Q29" s="10">
        <f t="shared" si="3"/>
        <v>1996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>
        <v>41</v>
      </c>
      <c r="AC29" s="18">
        <v>0</v>
      </c>
      <c r="AD29" s="21" t="str">
        <f t="shared" si="1"/>
        <v xml:space="preserve"> </v>
      </c>
    </row>
    <row r="30" spans="1:30" x14ac:dyDescent="0.3">
      <c r="A30" s="10">
        <f t="shared" si="2"/>
        <v>1997</v>
      </c>
      <c r="B30" s="11">
        <v>0</v>
      </c>
      <c r="C30" s="11">
        <v>0</v>
      </c>
      <c r="D30" s="11">
        <v>10</v>
      </c>
      <c r="E30" s="11">
        <v>142</v>
      </c>
      <c r="F30" s="11">
        <v>229</v>
      </c>
      <c r="G30" s="11">
        <v>160</v>
      </c>
      <c r="H30" s="11">
        <v>126</v>
      </c>
      <c r="I30" s="11">
        <v>22</v>
      </c>
      <c r="J30" s="11">
        <v>60</v>
      </c>
      <c r="K30" s="11">
        <v>128</v>
      </c>
      <c r="L30" s="11">
        <v>0</v>
      </c>
      <c r="M30" s="18">
        <v>0</v>
      </c>
      <c r="N30" s="21">
        <f t="shared" si="0"/>
        <v>877</v>
      </c>
      <c r="Q30" s="10">
        <f t="shared" si="3"/>
        <v>1997</v>
      </c>
      <c r="R30" s="11">
        <v>0</v>
      </c>
      <c r="S30" s="11">
        <v>0</v>
      </c>
      <c r="T30" s="11">
        <v>10</v>
      </c>
      <c r="U30" s="11">
        <v>55</v>
      </c>
      <c r="V30" s="11">
        <v>85</v>
      </c>
      <c r="W30" s="11">
        <v>60</v>
      </c>
      <c r="X30" s="11">
        <v>45</v>
      </c>
      <c r="Y30" s="11">
        <v>12</v>
      </c>
      <c r="Z30" s="11">
        <v>24</v>
      </c>
      <c r="AA30" s="11">
        <v>79</v>
      </c>
      <c r="AB30" s="11">
        <v>0</v>
      </c>
      <c r="AC30" s="18">
        <v>0</v>
      </c>
      <c r="AD30" s="21">
        <f t="shared" si="1"/>
        <v>85</v>
      </c>
    </row>
    <row r="31" spans="1:30" x14ac:dyDescent="0.3">
      <c r="A31" s="10">
        <f t="shared" si="2"/>
        <v>1998</v>
      </c>
      <c r="B31" s="11">
        <v>0</v>
      </c>
      <c r="C31" s="11">
        <v>0</v>
      </c>
      <c r="D31" s="11">
        <v>87</v>
      </c>
      <c r="E31" s="11">
        <v>83</v>
      </c>
      <c r="F31" s="11">
        <v>400</v>
      </c>
      <c r="G31" s="11">
        <v>201</v>
      </c>
      <c r="H31" s="11">
        <v>154</v>
      </c>
      <c r="I31" s="11">
        <v>220</v>
      </c>
      <c r="J31" s="11">
        <v>312</v>
      </c>
      <c r="K31" s="11">
        <v>199</v>
      </c>
      <c r="L31" s="11">
        <v>223</v>
      </c>
      <c r="M31" s="18">
        <v>270</v>
      </c>
      <c r="N31" s="21">
        <f t="shared" si="0"/>
        <v>2149</v>
      </c>
      <c r="Q31" s="10">
        <f t="shared" si="3"/>
        <v>1998</v>
      </c>
      <c r="R31" s="11">
        <v>0</v>
      </c>
      <c r="S31" s="11">
        <v>0</v>
      </c>
      <c r="T31" s="11">
        <v>47</v>
      </c>
      <c r="U31" s="11">
        <v>56</v>
      </c>
      <c r="V31" s="11">
        <v>62</v>
      </c>
      <c r="W31" s="11">
        <v>33</v>
      </c>
      <c r="X31" s="11">
        <v>33</v>
      </c>
      <c r="Y31" s="11">
        <v>43</v>
      </c>
      <c r="Z31" s="11">
        <v>31</v>
      </c>
      <c r="AA31" s="11">
        <v>30</v>
      </c>
      <c r="AB31" s="11">
        <v>35</v>
      </c>
      <c r="AC31" s="18">
        <v>71</v>
      </c>
      <c r="AD31" s="21">
        <f t="shared" si="1"/>
        <v>71</v>
      </c>
    </row>
    <row r="32" spans="1:30" x14ac:dyDescent="0.3">
      <c r="A32" s="10">
        <f t="shared" si="2"/>
        <v>1999</v>
      </c>
      <c r="B32" s="11">
        <v>21</v>
      </c>
      <c r="C32" s="11">
        <v>95</v>
      </c>
      <c r="D32" s="11">
        <v>170</v>
      </c>
      <c r="E32" s="11">
        <v>178.9</v>
      </c>
      <c r="F32" s="11">
        <v>155</v>
      </c>
      <c r="G32" s="11">
        <v>226</v>
      </c>
      <c r="H32" s="11">
        <v>256</v>
      </c>
      <c r="I32" s="11">
        <v>105</v>
      </c>
      <c r="J32" s="11">
        <v>501</v>
      </c>
      <c r="K32" s="11">
        <v>273</v>
      </c>
      <c r="L32" s="11">
        <v>370</v>
      </c>
      <c r="M32" s="18">
        <v>29</v>
      </c>
      <c r="N32" s="21">
        <f t="shared" si="0"/>
        <v>2379.9</v>
      </c>
      <c r="Q32" s="10">
        <f t="shared" si="3"/>
        <v>1999</v>
      </c>
      <c r="R32" s="11">
        <v>16</v>
      </c>
      <c r="S32" s="11">
        <v>21</v>
      </c>
      <c r="T32" s="11">
        <v>45</v>
      </c>
      <c r="U32" s="11">
        <v>41</v>
      </c>
      <c r="V32" s="11">
        <v>30</v>
      </c>
      <c r="W32" s="11">
        <v>36</v>
      </c>
      <c r="X32" s="11">
        <v>92</v>
      </c>
      <c r="Y32" s="11">
        <v>21</v>
      </c>
      <c r="Z32" s="11">
        <v>80</v>
      </c>
      <c r="AA32" s="11">
        <v>24</v>
      </c>
      <c r="AB32" s="11">
        <v>110</v>
      </c>
      <c r="AC32" s="18">
        <v>10</v>
      </c>
      <c r="AD32" s="21">
        <f t="shared" si="1"/>
        <v>110</v>
      </c>
    </row>
    <row r="33" spans="1:30" x14ac:dyDescent="0.3">
      <c r="A33" s="10">
        <f t="shared" si="2"/>
        <v>2000</v>
      </c>
      <c r="B33" s="11">
        <v>0</v>
      </c>
      <c r="C33" s="11">
        <v>56</v>
      </c>
      <c r="D33" s="11">
        <v>61</v>
      </c>
      <c r="E33" s="11">
        <v>85</v>
      </c>
      <c r="F33" s="11">
        <v>193</v>
      </c>
      <c r="G33" s="11">
        <v>280</v>
      </c>
      <c r="H33" s="11">
        <v>95</v>
      </c>
      <c r="I33" s="11">
        <v>244</v>
      </c>
      <c r="J33" s="11">
        <v>605</v>
      </c>
      <c r="K33" s="11">
        <v>292</v>
      </c>
      <c r="L33" s="11">
        <v>460</v>
      </c>
      <c r="M33" s="18">
        <v>150</v>
      </c>
      <c r="N33" s="21">
        <f t="shared" si="0"/>
        <v>2521</v>
      </c>
      <c r="Q33" s="10">
        <f t="shared" si="3"/>
        <v>2000</v>
      </c>
      <c r="R33" s="11">
        <v>0</v>
      </c>
      <c r="S33" s="11">
        <v>40</v>
      </c>
      <c r="T33" s="11">
        <v>30</v>
      </c>
      <c r="U33" s="11">
        <v>16</v>
      </c>
      <c r="V33" s="11">
        <v>30</v>
      </c>
      <c r="W33" s="11">
        <v>90</v>
      </c>
      <c r="X33" s="11">
        <v>20</v>
      </c>
      <c r="Y33" s="11">
        <v>63</v>
      </c>
      <c r="Z33" s="11">
        <v>122</v>
      </c>
      <c r="AA33" s="11">
        <v>80</v>
      </c>
      <c r="AB33" s="11">
        <v>90</v>
      </c>
      <c r="AC33" s="18">
        <v>80</v>
      </c>
      <c r="AD33" s="21">
        <f t="shared" si="1"/>
        <v>122</v>
      </c>
    </row>
    <row r="34" spans="1:30" x14ac:dyDescent="0.3">
      <c r="A34" s="10">
        <f t="shared" si="2"/>
        <v>2001</v>
      </c>
      <c r="B34" s="11">
        <v>21</v>
      </c>
      <c r="C34" s="11">
        <v>0</v>
      </c>
      <c r="D34" s="11">
        <v>128</v>
      </c>
      <c r="E34" s="11">
        <v>10</v>
      </c>
      <c r="F34" s="11">
        <v>234</v>
      </c>
      <c r="G34" s="11">
        <v>86</v>
      </c>
      <c r="H34" s="11">
        <v>194</v>
      </c>
      <c r="I34" s="11">
        <v>238</v>
      </c>
      <c r="J34" s="11">
        <v>134</v>
      </c>
      <c r="K34" s="11">
        <v>619</v>
      </c>
      <c r="L34" s="11">
        <v>599</v>
      </c>
      <c r="M34" s="18">
        <v>93</v>
      </c>
      <c r="N34" s="21">
        <f t="shared" si="0"/>
        <v>2356</v>
      </c>
      <c r="Q34" s="10">
        <f t="shared" si="3"/>
        <v>2001</v>
      </c>
      <c r="R34" s="11">
        <v>12</v>
      </c>
      <c r="S34" s="11">
        <v>0</v>
      </c>
      <c r="T34" s="11">
        <v>55</v>
      </c>
      <c r="U34" s="11">
        <v>10</v>
      </c>
      <c r="V34" s="11">
        <v>50</v>
      </c>
      <c r="W34" s="11">
        <v>60</v>
      </c>
      <c r="X34" s="11">
        <v>60</v>
      </c>
      <c r="Y34" s="11">
        <v>80</v>
      </c>
      <c r="Z34" s="11">
        <v>74</v>
      </c>
      <c r="AA34" s="11">
        <v>126</v>
      </c>
      <c r="AB34" s="11">
        <v>134.5</v>
      </c>
      <c r="AC34" s="18">
        <v>27</v>
      </c>
      <c r="AD34" s="21">
        <f t="shared" si="1"/>
        <v>134.5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0</v>
      </c>
      <c r="E35" s="11">
        <v>133</v>
      </c>
      <c r="F35" s="11">
        <v>186</v>
      </c>
      <c r="G35" s="11">
        <v>90</v>
      </c>
      <c r="H35" s="11">
        <v>15</v>
      </c>
      <c r="I35" s="11">
        <v>60</v>
      </c>
      <c r="J35" s="11">
        <v>55</v>
      </c>
      <c r="K35" s="11"/>
      <c r="L35" s="11"/>
      <c r="M35" s="18"/>
      <c r="N35" s="21" t="str">
        <f t="shared" si="0"/>
        <v xml:space="preserve"> </v>
      </c>
      <c r="Q35" s="10">
        <f t="shared" si="3"/>
        <v>2002</v>
      </c>
      <c r="R35" s="11">
        <v>0</v>
      </c>
      <c r="S35" s="11">
        <v>0</v>
      </c>
      <c r="T35" s="11">
        <v>0</v>
      </c>
      <c r="U35" s="11">
        <v>40</v>
      </c>
      <c r="V35" s="11">
        <v>109</v>
      </c>
      <c r="W35" s="11">
        <v>40</v>
      </c>
      <c r="X35" s="11">
        <v>10</v>
      </c>
      <c r="Y35" s="11">
        <v>30</v>
      </c>
      <c r="Z35" s="11">
        <v>45</v>
      </c>
      <c r="AA35" s="11"/>
      <c r="AB35" s="11"/>
      <c r="AC35" s="18"/>
      <c r="AD35" s="21" t="str">
        <f t="shared" si="1"/>
        <v xml:space="preserve"> </v>
      </c>
    </row>
    <row r="36" spans="1:30" x14ac:dyDescent="0.3">
      <c r="A36" s="10">
        <f t="shared" si="2"/>
        <v>2003</v>
      </c>
      <c r="B36" s="11"/>
      <c r="C36" s="11"/>
      <c r="D36" s="11"/>
      <c r="E36" s="11">
        <v>0</v>
      </c>
      <c r="F36" s="11">
        <v>30</v>
      </c>
      <c r="G36" s="11">
        <v>201</v>
      </c>
      <c r="H36" s="11">
        <v>140</v>
      </c>
      <c r="I36" s="11">
        <v>0</v>
      </c>
      <c r="J36" s="11">
        <v>246</v>
      </c>
      <c r="K36" s="11">
        <v>191</v>
      </c>
      <c r="L36" s="11">
        <v>362</v>
      </c>
      <c r="M36" s="18">
        <v>88</v>
      </c>
      <c r="N36" s="21" t="str">
        <f t="shared" si="0"/>
        <v xml:space="preserve"> </v>
      </c>
      <c r="Q36" s="10">
        <f t="shared" si="3"/>
        <v>2003</v>
      </c>
      <c r="R36" s="11"/>
      <c r="S36" s="11"/>
      <c r="T36" s="11"/>
      <c r="U36" s="11">
        <v>0</v>
      </c>
      <c r="V36" s="11">
        <v>20</v>
      </c>
      <c r="W36" s="11">
        <v>50</v>
      </c>
      <c r="X36" s="11">
        <v>50</v>
      </c>
      <c r="Y36" s="11">
        <v>0</v>
      </c>
      <c r="Z36" s="11">
        <v>80</v>
      </c>
      <c r="AA36" s="11">
        <v>80</v>
      </c>
      <c r="AB36" s="11">
        <v>53</v>
      </c>
      <c r="AC36" s="18">
        <v>35</v>
      </c>
      <c r="AD36" s="21" t="str">
        <f t="shared" si="1"/>
        <v xml:space="preserve"> </v>
      </c>
    </row>
    <row r="37" spans="1:30" x14ac:dyDescent="0.3">
      <c r="A37" s="10">
        <f t="shared" si="2"/>
        <v>2004</v>
      </c>
      <c r="B37" s="11">
        <v>15</v>
      </c>
      <c r="C37" s="11">
        <v>91</v>
      </c>
      <c r="D37" s="11">
        <v>0</v>
      </c>
      <c r="E37" s="11">
        <v>30</v>
      </c>
      <c r="F37" s="11">
        <v>25</v>
      </c>
      <c r="G37" s="11">
        <v>78</v>
      </c>
      <c r="H37" s="11">
        <v>74</v>
      </c>
      <c r="I37" s="11">
        <v>80</v>
      </c>
      <c r="J37" s="11">
        <v>275</v>
      </c>
      <c r="K37" s="11">
        <v>136</v>
      </c>
      <c r="L37" s="11">
        <v>90</v>
      </c>
      <c r="M37" s="18">
        <v>32</v>
      </c>
      <c r="N37" s="21">
        <f t="shared" si="0"/>
        <v>926</v>
      </c>
      <c r="Q37" s="10">
        <f t="shared" si="3"/>
        <v>2004</v>
      </c>
      <c r="R37" s="11">
        <v>10</v>
      </c>
      <c r="S37" s="11">
        <v>50</v>
      </c>
      <c r="T37" s="11">
        <v>0</v>
      </c>
      <c r="U37" s="11">
        <v>16</v>
      </c>
      <c r="V37" s="11">
        <v>20</v>
      </c>
      <c r="W37" s="11">
        <v>40</v>
      </c>
      <c r="X37" s="11">
        <v>50</v>
      </c>
      <c r="Y37" s="11">
        <v>50</v>
      </c>
      <c r="Z37" s="11">
        <v>80</v>
      </c>
      <c r="AA37" s="11">
        <v>40</v>
      </c>
      <c r="AB37" s="11">
        <v>40</v>
      </c>
      <c r="AC37" s="18">
        <v>20</v>
      </c>
      <c r="AD37" s="21">
        <f t="shared" si="1"/>
        <v>80</v>
      </c>
    </row>
    <row r="38" spans="1:30" x14ac:dyDescent="0.3">
      <c r="A38" s="10">
        <f t="shared" si="2"/>
        <v>2005</v>
      </c>
      <c r="B38" s="11">
        <v>60</v>
      </c>
      <c r="C38" s="11">
        <v>5</v>
      </c>
      <c r="D38" s="11">
        <v>130</v>
      </c>
      <c r="E38" s="11">
        <v>63.5</v>
      </c>
      <c r="F38" s="11"/>
      <c r="G38" s="11"/>
      <c r="H38" s="11"/>
      <c r="I38" s="11"/>
      <c r="J38" s="11"/>
      <c r="K38" s="11"/>
      <c r="L38" s="11"/>
      <c r="M38" s="18"/>
      <c r="N38" s="21" t="str">
        <f t="shared" si="0"/>
        <v xml:space="preserve"> </v>
      </c>
      <c r="Q38" s="10">
        <f t="shared" si="3"/>
        <v>2005</v>
      </c>
      <c r="R38" s="11">
        <v>40</v>
      </c>
      <c r="S38" s="11">
        <v>5</v>
      </c>
      <c r="T38" s="11">
        <v>40</v>
      </c>
      <c r="U38" s="11">
        <v>17</v>
      </c>
      <c r="V38" s="11"/>
      <c r="W38" s="11"/>
      <c r="X38" s="11"/>
      <c r="Y38" s="11"/>
      <c r="Z38" s="11"/>
      <c r="AA38" s="11"/>
      <c r="AB38" s="11"/>
      <c r="AC38" s="18"/>
      <c r="AD38" s="21" t="str">
        <f t="shared" si="1"/>
        <v xml:space="preserve"> </v>
      </c>
    </row>
    <row r="39" spans="1:30" x14ac:dyDescent="0.3">
      <c r="A39" s="10">
        <f t="shared" si="2"/>
        <v>2006</v>
      </c>
      <c r="B39" s="11"/>
      <c r="C39" s="11"/>
      <c r="D39" s="11">
        <v>73</v>
      </c>
      <c r="E39" s="11">
        <v>194</v>
      </c>
      <c r="F39" s="11">
        <v>243</v>
      </c>
      <c r="G39" s="11">
        <v>165</v>
      </c>
      <c r="H39" s="11">
        <v>65</v>
      </c>
      <c r="I39" s="11">
        <v>65</v>
      </c>
      <c r="J39" s="11">
        <v>120</v>
      </c>
      <c r="K39" s="11">
        <v>215</v>
      </c>
      <c r="L39" s="11"/>
      <c r="M39" s="18">
        <v>5</v>
      </c>
      <c r="N39" s="21" t="str">
        <f t="shared" si="0"/>
        <v xml:space="preserve"> </v>
      </c>
      <c r="Q39" s="10">
        <f t="shared" si="3"/>
        <v>2006</v>
      </c>
      <c r="R39" s="11"/>
      <c r="S39" s="11"/>
      <c r="T39" s="11">
        <v>30</v>
      </c>
      <c r="U39" s="11">
        <v>56</v>
      </c>
      <c r="V39" s="11">
        <v>90</v>
      </c>
      <c r="W39" s="11">
        <v>45</v>
      </c>
      <c r="X39" s="11">
        <v>25</v>
      </c>
      <c r="Y39" s="11">
        <v>40</v>
      </c>
      <c r="Z39" s="11">
        <v>25</v>
      </c>
      <c r="AA39" s="11">
        <v>65</v>
      </c>
      <c r="AB39" s="11"/>
      <c r="AC39" s="18">
        <v>3</v>
      </c>
      <c r="AD39" s="21" t="str">
        <f t="shared" si="1"/>
        <v xml:space="preserve"> </v>
      </c>
    </row>
    <row r="40" spans="1:30" x14ac:dyDescent="0.3">
      <c r="A40" s="10">
        <f t="shared" si="2"/>
        <v>2007</v>
      </c>
      <c r="B40" s="11">
        <v>5</v>
      </c>
      <c r="C40" s="11">
        <v>55</v>
      </c>
      <c r="D40" s="11">
        <v>190</v>
      </c>
      <c r="E40" s="11">
        <v>240</v>
      </c>
      <c r="F40" s="11">
        <v>550</v>
      </c>
      <c r="G40" s="11">
        <v>275</v>
      </c>
      <c r="H40" s="11">
        <v>238</v>
      </c>
      <c r="I40" s="11">
        <v>684</v>
      </c>
      <c r="J40" s="11">
        <v>314</v>
      </c>
      <c r="K40" s="11">
        <v>739</v>
      </c>
      <c r="L40" s="11">
        <v>160</v>
      </c>
      <c r="M40" s="18">
        <v>50</v>
      </c>
      <c r="N40" s="21">
        <f t="shared" si="0"/>
        <v>3500</v>
      </c>
      <c r="Q40" s="10">
        <f t="shared" si="3"/>
        <v>2007</v>
      </c>
      <c r="R40" s="11">
        <v>5</v>
      </c>
      <c r="S40" s="11">
        <v>30</v>
      </c>
      <c r="T40" s="11">
        <v>60</v>
      </c>
      <c r="U40" s="11">
        <v>60</v>
      </c>
      <c r="V40" s="11">
        <v>150</v>
      </c>
      <c r="W40" s="11">
        <v>80</v>
      </c>
      <c r="X40" s="11">
        <v>85</v>
      </c>
      <c r="Y40" s="11">
        <v>100</v>
      </c>
      <c r="Z40" s="11">
        <v>80</v>
      </c>
      <c r="AA40" s="11">
        <v>120</v>
      </c>
      <c r="AB40" s="11">
        <v>90</v>
      </c>
      <c r="AC40" s="18">
        <v>30</v>
      </c>
      <c r="AD40" s="21">
        <f t="shared" si="1"/>
        <v>150</v>
      </c>
    </row>
    <row r="41" spans="1:30" x14ac:dyDescent="0.3">
      <c r="A41" s="10">
        <f t="shared" si="2"/>
        <v>2008</v>
      </c>
      <c r="B41" s="11">
        <v>0</v>
      </c>
      <c r="C41" s="11">
        <v>110</v>
      </c>
      <c r="D41" s="11">
        <v>276</v>
      </c>
      <c r="E41" s="11">
        <v>173</v>
      </c>
      <c r="F41" s="11">
        <v>438</v>
      </c>
      <c r="G41" s="11">
        <v>139</v>
      </c>
      <c r="H41" s="11">
        <v>226</v>
      </c>
      <c r="I41" s="11">
        <v>375</v>
      </c>
      <c r="J41" s="11">
        <v>472</v>
      </c>
      <c r="K41" s="11">
        <v>83</v>
      </c>
      <c r="L41" s="11">
        <v>280</v>
      </c>
      <c r="M41" s="18">
        <v>11</v>
      </c>
      <c r="N41" s="21">
        <f t="shared" si="0"/>
        <v>2583</v>
      </c>
      <c r="Q41" s="10">
        <f t="shared" si="3"/>
        <v>2008</v>
      </c>
      <c r="R41" s="11">
        <v>0</v>
      </c>
      <c r="S41" s="11">
        <v>80</v>
      </c>
      <c r="T41" s="11">
        <v>70</v>
      </c>
      <c r="U41" s="11">
        <v>52</v>
      </c>
      <c r="V41" s="11">
        <v>160</v>
      </c>
      <c r="W41" s="11">
        <v>50</v>
      </c>
      <c r="X41" s="11">
        <v>50</v>
      </c>
      <c r="Y41" s="11">
        <v>75</v>
      </c>
      <c r="Z41" s="11">
        <v>80</v>
      </c>
      <c r="AA41" s="11">
        <v>20</v>
      </c>
      <c r="AB41" s="11">
        <v>84</v>
      </c>
      <c r="AC41" s="18">
        <v>10</v>
      </c>
      <c r="AD41" s="21">
        <f t="shared" si="1"/>
        <v>160</v>
      </c>
    </row>
    <row r="42" spans="1:30" x14ac:dyDescent="0.3">
      <c r="A42" s="10">
        <f t="shared" si="2"/>
        <v>2009</v>
      </c>
      <c r="B42" s="11">
        <v>92</v>
      </c>
      <c r="C42" s="11">
        <v>0</v>
      </c>
      <c r="D42" s="11">
        <v>176</v>
      </c>
      <c r="E42" s="11">
        <v>352</v>
      </c>
      <c r="F42" s="11">
        <v>262</v>
      </c>
      <c r="G42" s="11">
        <v>129</v>
      </c>
      <c r="H42" s="11">
        <v>101</v>
      </c>
      <c r="I42" s="11">
        <v>222</v>
      </c>
      <c r="J42" s="11">
        <v>126</v>
      </c>
      <c r="K42" s="11">
        <v>236</v>
      </c>
      <c r="L42" s="11">
        <v>301</v>
      </c>
      <c r="M42" s="18">
        <v>36</v>
      </c>
      <c r="N42" s="21">
        <f t="shared" si="0"/>
        <v>2033</v>
      </c>
      <c r="Q42" s="10">
        <f t="shared" si="3"/>
        <v>2009</v>
      </c>
      <c r="R42" s="11">
        <v>70</v>
      </c>
      <c r="S42" s="11">
        <v>0</v>
      </c>
      <c r="T42" s="11">
        <v>55</v>
      </c>
      <c r="U42" s="11">
        <v>150</v>
      </c>
      <c r="V42" s="11">
        <v>80</v>
      </c>
      <c r="W42" s="11">
        <v>40</v>
      </c>
      <c r="X42" s="11">
        <v>54</v>
      </c>
      <c r="Y42" s="11">
        <v>40</v>
      </c>
      <c r="Z42" s="11">
        <v>53</v>
      </c>
      <c r="AA42" s="11">
        <v>58</v>
      </c>
      <c r="AB42" s="11">
        <v>86</v>
      </c>
      <c r="AC42" s="18">
        <v>35</v>
      </c>
      <c r="AD42" s="21">
        <f t="shared" si="1"/>
        <v>150</v>
      </c>
    </row>
    <row r="43" spans="1:30" x14ac:dyDescent="0.3">
      <c r="A43" s="10">
        <f t="shared" si="2"/>
        <v>2010</v>
      </c>
      <c r="B43" s="11">
        <v>0</v>
      </c>
      <c r="C43" s="11">
        <v>75</v>
      </c>
      <c r="D43" s="11">
        <v>263</v>
      </c>
      <c r="E43" s="11">
        <v>76</v>
      </c>
      <c r="F43" s="11">
        <v>211</v>
      </c>
      <c r="G43" s="11">
        <v>318</v>
      </c>
      <c r="H43" s="11">
        <v>316</v>
      </c>
      <c r="I43" s="11">
        <v>372</v>
      </c>
      <c r="J43" s="11">
        <v>320</v>
      </c>
      <c r="K43" s="11">
        <v>316</v>
      </c>
      <c r="L43" s="11">
        <v>428</v>
      </c>
      <c r="M43" s="18">
        <v>229</v>
      </c>
      <c r="N43" s="21">
        <f t="shared" si="0"/>
        <v>2924</v>
      </c>
      <c r="Q43" s="10">
        <f t="shared" si="3"/>
        <v>2010</v>
      </c>
      <c r="R43" s="11">
        <v>0</v>
      </c>
      <c r="S43" s="11">
        <v>37</v>
      </c>
      <c r="T43" s="11">
        <v>68</v>
      </c>
      <c r="U43" s="11">
        <v>23</v>
      </c>
      <c r="V43" s="11">
        <v>83</v>
      </c>
      <c r="W43" s="11">
        <v>74</v>
      </c>
      <c r="X43" s="11">
        <v>91</v>
      </c>
      <c r="Y43" s="11">
        <v>68</v>
      </c>
      <c r="Z43" s="11">
        <v>47</v>
      </c>
      <c r="AA43" s="11">
        <v>46</v>
      </c>
      <c r="AB43" s="11">
        <v>80</v>
      </c>
      <c r="AC43" s="18">
        <v>90</v>
      </c>
      <c r="AD43" s="21">
        <f t="shared" si="1"/>
        <v>91</v>
      </c>
    </row>
    <row r="44" spans="1:30" x14ac:dyDescent="0.3">
      <c r="A44" s="10">
        <f t="shared" si="2"/>
        <v>2011</v>
      </c>
      <c r="B44" s="11">
        <v>3</v>
      </c>
      <c r="C44" s="11">
        <v>61</v>
      </c>
      <c r="D44" s="11">
        <v>27</v>
      </c>
      <c r="E44" s="11">
        <v>189</v>
      </c>
      <c r="F44" s="11">
        <v>587</v>
      </c>
      <c r="G44" s="11">
        <v>117</v>
      </c>
      <c r="H44" s="11">
        <v>229</v>
      </c>
      <c r="I44" s="11">
        <v>236</v>
      </c>
      <c r="J44" s="11">
        <v>258</v>
      </c>
      <c r="K44" s="11">
        <v>523</v>
      </c>
      <c r="L44" s="11">
        <v>273</v>
      </c>
      <c r="M44" s="18">
        <v>185</v>
      </c>
      <c r="N44" s="21">
        <f t="shared" si="0"/>
        <v>2688</v>
      </c>
      <c r="Q44" s="10">
        <f t="shared" si="3"/>
        <v>2011</v>
      </c>
      <c r="R44" s="11">
        <v>3</v>
      </c>
      <c r="S44" s="11">
        <v>35</v>
      </c>
      <c r="T44" s="11">
        <v>7</v>
      </c>
      <c r="U44" s="11">
        <v>45</v>
      </c>
      <c r="V44" s="11">
        <v>110</v>
      </c>
      <c r="W44" s="11">
        <v>30</v>
      </c>
      <c r="X44" s="11">
        <v>50</v>
      </c>
      <c r="Y44" s="11">
        <v>67</v>
      </c>
      <c r="Z44" s="11">
        <v>70</v>
      </c>
      <c r="AA44" s="11">
        <v>75</v>
      </c>
      <c r="AB44" s="11">
        <v>64</v>
      </c>
      <c r="AC44" s="18">
        <v>60</v>
      </c>
      <c r="AD44" s="21">
        <f t="shared" si="1"/>
        <v>110</v>
      </c>
    </row>
    <row r="45" spans="1:30" x14ac:dyDescent="0.3">
      <c r="A45" s="10">
        <f>+A44+1</f>
        <v>2012</v>
      </c>
      <c r="B45" s="11">
        <v>20</v>
      </c>
      <c r="C45" s="11">
        <v>3</v>
      </c>
      <c r="D45" s="11"/>
      <c r="E45" s="11">
        <v>261</v>
      </c>
      <c r="F45" s="11">
        <v>260</v>
      </c>
      <c r="G45" s="11">
        <v>97</v>
      </c>
      <c r="H45" s="11">
        <v>38</v>
      </c>
      <c r="I45" s="11">
        <v>182</v>
      </c>
      <c r="J45" s="11">
        <v>101</v>
      </c>
      <c r="K45" s="11">
        <v>462</v>
      </c>
      <c r="L45" s="11">
        <v>159</v>
      </c>
      <c r="M45" s="18">
        <v>35</v>
      </c>
      <c r="N45" s="21" t="str">
        <f t="shared" si="0"/>
        <v xml:space="preserve"> </v>
      </c>
      <c r="Q45" s="10">
        <f>+Q44+1</f>
        <v>2012</v>
      </c>
      <c r="R45" s="11">
        <v>20</v>
      </c>
      <c r="S45" s="11">
        <v>2</v>
      </c>
      <c r="T45" s="11"/>
      <c r="U45" s="11">
        <v>40</v>
      </c>
      <c r="V45" s="11">
        <v>60</v>
      </c>
      <c r="W45" s="11">
        <v>58</v>
      </c>
      <c r="X45" s="11">
        <v>14</v>
      </c>
      <c r="Y45" s="11">
        <v>38</v>
      </c>
      <c r="Z45" s="11">
        <v>20</v>
      </c>
      <c r="AA45" s="11">
        <v>73</v>
      </c>
      <c r="AB45" s="11">
        <v>60</v>
      </c>
      <c r="AC45" s="18">
        <v>18</v>
      </c>
      <c r="AD45" s="21" t="str">
        <f t="shared" si="1"/>
        <v xml:space="preserve"> </v>
      </c>
    </row>
    <row r="46" spans="1:30" x14ac:dyDescent="0.3">
      <c r="A46" s="10">
        <f t="shared" si="2"/>
        <v>2013</v>
      </c>
      <c r="B46" s="11">
        <v>0</v>
      </c>
      <c r="C46" s="11">
        <v>79</v>
      </c>
      <c r="D46" s="11">
        <v>111</v>
      </c>
      <c r="E46" s="11">
        <v>178</v>
      </c>
      <c r="F46" s="11">
        <v>303</v>
      </c>
      <c r="G46" s="11">
        <v>167</v>
      </c>
      <c r="H46" s="11">
        <v>37</v>
      </c>
      <c r="I46" s="11">
        <v>247</v>
      </c>
      <c r="J46" s="11">
        <v>217</v>
      </c>
      <c r="K46" s="11">
        <v>298</v>
      </c>
      <c r="L46" s="11">
        <v>22</v>
      </c>
      <c r="M46" s="18">
        <v>19</v>
      </c>
      <c r="N46" s="21">
        <f t="shared" si="0"/>
        <v>1678</v>
      </c>
      <c r="Q46" s="10">
        <f t="shared" ref="Q46:Q50" si="4">+Q45+1</f>
        <v>2013</v>
      </c>
      <c r="R46" s="11">
        <v>0</v>
      </c>
      <c r="S46" s="11">
        <v>38</v>
      </c>
      <c r="T46" s="11">
        <v>40</v>
      </c>
      <c r="U46" s="11">
        <v>60</v>
      </c>
      <c r="V46" s="11">
        <v>75</v>
      </c>
      <c r="W46" s="11">
        <v>50</v>
      </c>
      <c r="X46" s="11">
        <v>12</v>
      </c>
      <c r="Y46" s="11">
        <v>82</v>
      </c>
      <c r="Z46" s="11">
        <v>48</v>
      </c>
      <c r="AA46" s="11">
        <v>70</v>
      </c>
      <c r="AB46" s="11">
        <v>8</v>
      </c>
      <c r="AC46" s="18">
        <v>14</v>
      </c>
      <c r="AD46" s="21">
        <f t="shared" si="1"/>
        <v>82</v>
      </c>
    </row>
    <row r="47" spans="1:30" x14ac:dyDescent="0.3">
      <c r="A47" s="10">
        <f t="shared" si="2"/>
        <v>2014</v>
      </c>
      <c r="B47" s="11">
        <v>43</v>
      </c>
      <c r="C47" s="11">
        <v>108</v>
      </c>
      <c r="D47" s="11">
        <v>39</v>
      </c>
      <c r="E47" s="11">
        <v>162</v>
      </c>
      <c r="F47" s="11">
        <v>111</v>
      </c>
      <c r="G47" s="11">
        <v>99</v>
      </c>
      <c r="H47" s="11">
        <v>45</v>
      </c>
      <c r="I47" s="11">
        <v>130</v>
      </c>
      <c r="J47" s="11">
        <v>267</v>
      </c>
      <c r="K47" s="11">
        <v>396</v>
      </c>
      <c r="L47" s="11">
        <v>282</v>
      </c>
      <c r="M47" s="18">
        <v>10</v>
      </c>
      <c r="N47" s="21">
        <f t="shared" si="0"/>
        <v>1692</v>
      </c>
      <c r="Q47" s="10">
        <f t="shared" si="4"/>
        <v>2014</v>
      </c>
      <c r="R47" s="11">
        <v>43</v>
      </c>
      <c r="S47" s="11">
        <v>96</v>
      </c>
      <c r="T47" s="11">
        <v>17</v>
      </c>
      <c r="U47" s="11">
        <v>60</v>
      </c>
      <c r="V47" s="11">
        <v>47</v>
      </c>
      <c r="W47" s="11">
        <v>41</v>
      </c>
      <c r="X47" s="11">
        <v>30</v>
      </c>
      <c r="Y47" s="11">
        <v>42</v>
      </c>
      <c r="Z47" s="11">
        <v>47</v>
      </c>
      <c r="AA47" s="11">
        <v>80</v>
      </c>
      <c r="AB47" s="11">
        <v>70</v>
      </c>
      <c r="AC47" s="18">
        <v>7</v>
      </c>
      <c r="AD47" s="21">
        <f t="shared" si="1"/>
        <v>96</v>
      </c>
    </row>
    <row r="48" spans="1:30" x14ac:dyDescent="0.3">
      <c r="A48" s="10">
        <f t="shared" si="2"/>
        <v>2015</v>
      </c>
      <c r="B48" s="11">
        <v>19</v>
      </c>
      <c r="C48" s="11">
        <v>65</v>
      </c>
      <c r="D48" s="11">
        <v>32</v>
      </c>
      <c r="E48" s="11">
        <v>81</v>
      </c>
      <c r="F48" s="11"/>
      <c r="G48" s="11">
        <v>107</v>
      </c>
      <c r="H48" s="11">
        <v>129</v>
      </c>
      <c r="I48" s="11">
        <v>110</v>
      </c>
      <c r="J48" s="11">
        <v>230</v>
      </c>
      <c r="K48" s="11">
        <v>165</v>
      </c>
      <c r="L48" s="11">
        <v>200</v>
      </c>
      <c r="M48" s="18"/>
      <c r="N48" s="21" t="str">
        <f t="shared" si="0"/>
        <v xml:space="preserve"> </v>
      </c>
      <c r="Q48" s="10">
        <f t="shared" si="4"/>
        <v>2015</v>
      </c>
      <c r="R48" s="11">
        <v>12</v>
      </c>
      <c r="S48" s="11">
        <v>33</v>
      </c>
      <c r="T48" s="11">
        <v>15</v>
      </c>
      <c r="U48" s="11">
        <v>40</v>
      </c>
      <c r="V48" s="11"/>
      <c r="W48" s="11">
        <v>46</v>
      </c>
      <c r="X48" s="11">
        <v>85</v>
      </c>
      <c r="Y48" s="11">
        <v>40</v>
      </c>
      <c r="Z48" s="11">
        <v>150</v>
      </c>
      <c r="AA48" s="11">
        <v>40</v>
      </c>
      <c r="AB48" s="11">
        <v>70</v>
      </c>
      <c r="AC48" s="18"/>
      <c r="AD48" s="21" t="str">
        <f t="shared" si="1"/>
        <v xml:space="preserve"> </v>
      </c>
    </row>
    <row r="49" spans="1:30" x14ac:dyDescent="0.3">
      <c r="A49" s="10">
        <f t="shared" si="2"/>
        <v>2016</v>
      </c>
      <c r="B49" s="11">
        <v>0</v>
      </c>
      <c r="C49" s="11">
        <v>0</v>
      </c>
      <c r="D49" s="11">
        <v>10</v>
      </c>
      <c r="E49" s="11">
        <v>295</v>
      </c>
      <c r="F49" s="11">
        <v>172</v>
      </c>
      <c r="G49" s="11">
        <v>86</v>
      </c>
      <c r="H49" s="11">
        <v>190</v>
      </c>
      <c r="I49" s="11">
        <v>304</v>
      </c>
      <c r="J49" s="11"/>
      <c r="K49" s="11"/>
      <c r="L49" s="11">
        <v>275.70000000000005</v>
      </c>
      <c r="M49" s="18">
        <v>120.5</v>
      </c>
      <c r="N49" s="21" t="str">
        <f t="shared" si="0"/>
        <v xml:space="preserve"> </v>
      </c>
      <c r="Q49" s="10">
        <f t="shared" si="4"/>
        <v>2016</v>
      </c>
      <c r="R49" s="11">
        <v>0</v>
      </c>
      <c r="S49" s="11">
        <v>0</v>
      </c>
      <c r="T49" s="11">
        <v>10</v>
      </c>
      <c r="U49" s="11">
        <v>100</v>
      </c>
      <c r="V49" s="11">
        <v>50</v>
      </c>
      <c r="W49" s="11">
        <v>30</v>
      </c>
      <c r="X49" s="11">
        <v>70</v>
      </c>
      <c r="Y49" s="11">
        <v>80</v>
      </c>
      <c r="Z49" s="11"/>
      <c r="AA49" s="11"/>
      <c r="AB49" s="11">
        <v>50.7</v>
      </c>
      <c r="AC49" s="18">
        <v>80.3</v>
      </c>
      <c r="AD49" s="21" t="str">
        <f t="shared" si="1"/>
        <v xml:space="preserve"> </v>
      </c>
    </row>
    <row r="50" spans="1:30" x14ac:dyDescent="0.3">
      <c r="A50" s="10">
        <f t="shared" si="2"/>
        <v>2017</v>
      </c>
      <c r="B50" s="11">
        <v>24.1</v>
      </c>
      <c r="C50" s="11">
        <v>7.3</v>
      </c>
      <c r="D50" s="11">
        <v>235.8</v>
      </c>
      <c r="E50" s="11">
        <v>145.4</v>
      </c>
      <c r="F50" s="11">
        <v>249.89999999999998</v>
      </c>
      <c r="G50" s="11">
        <v>343.2</v>
      </c>
      <c r="H50" s="11">
        <v>193.89999999999998</v>
      </c>
      <c r="I50" s="11">
        <v>97.1</v>
      </c>
      <c r="J50" s="11">
        <v>257.59999999999997</v>
      </c>
      <c r="K50" s="11">
        <v>173.49999999999997</v>
      </c>
      <c r="L50" s="11">
        <v>197.6</v>
      </c>
      <c r="M50" s="18">
        <v>83.2</v>
      </c>
      <c r="N50" s="21">
        <f t="shared" si="0"/>
        <v>2008.5999999999997</v>
      </c>
      <c r="Q50" s="10">
        <f t="shared" si="4"/>
        <v>2017</v>
      </c>
      <c r="R50" s="11">
        <v>24.1</v>
      </c>
      <c r="S50" s="11">
        <v>7.3</v>
      </c>
      <c r="T50" s="11">
        <v>63.5</v>
      </c>
      <c r="U50" s="11">
        <v>73.400000000000006</v>
      </c>
      <c r="V50" s="11">
        <v>73.099999999999994</v>
      </c>
      <c r="W50" s="11">
        <v>120.1</v>
      </c>
      <c r="X50" s="11">
        <v>75.5</v>
      </c>
      <c r="Y50" s="11">
        <v>61.1</v>
      </c>
      <c r="Z50" s="11">
        <v>40.1</v>
      </c>
      <c r="AA50" s="11">
        <v>73.099999999999994</v>
      </c>
      <c r="AB50" s="11">
        <v>100.2</v>
      </c>
      <c r="AC50" s="18">
        <v>63.1</v>
      </c>
      <c r="AD50" s="21">
        <f t="shared" si="1"/>
        <v>120.1</v>
      </c>
    </row>
    <row r="51" spans="1:30" x14ac:dyDescent="0.3">
      <c r="A51" s="10">
        <f>+A50+1</f>
        <v>2018</v>
      </c>
      <c r="B51" s="11">
        <v>110.8</v>
      </c>
      <c r="C51" s="11">
        <v>0</v>
      </c>
      <c r="D51" s="11">
        <v>55</v>
      </c>
      <c r="E51" s="11">
        <v>246.49999999999997</v>
      </c>
      <c r="F51" s="11">
        <v>499.00000000000006</v>
      </c>
      <c r="G51" s="11">
        <v>51.2</v>
      </c>
      <c r="H51" s="11">
        <v>94</v>
      </c>
      <c r="I51" s="11">
        <v>180.1</v>
      </c>
      <c r="J51" s="11">
        <v>510.50000000000006</v>
      </c>
      <c r="K51" s="11">
        <v>926</v>
      </c>
      <c r="L51" s="11">
        <v>185</v>
      </c>
      <c r="M51" s="18">
        <v>0</v>
      </c>
      <c r="N51" s="21">
        <f t="shared" si="0"/>
        <v>2858.1</v>
      </c>
      <c r="Q51" s="10">
        <f>+Q50+1</f>
        <v>2018</v>
      </c>
      <c r="R51" s="11">
        <v>50.1</v>
      </c>
      <c r="S51" s="11">
        <v>0</v>
      </c>
      <c r="T51" s="11">
        <v>40.299999999999997</v>
      </c>
      <c r="U51" s="11">
        <v>60.2</v>
      </c>
      <c r="V51" s="11">
        <v>81.099999999999994</v>
      </c>
      <c r="W51" s="11">
        <v>15</v>
      </c>
      <c r="X51" s="11">
        <v>60</v>
      </c>
      <c r="Y51" s="11">
        <v>60</v>
      </c>
      <c r="Z51" s="11">
        <v>80.5</v>
      </c>
      <c r="AA51" s="11">
        <v>130</v>
      </c>
      <c r="AB51" s="11">
        <v>60</v>
      </c>
      <c r="AC51" s="18">
        <v>0</v>
      </c>
      <c r="AD51" s="21">
        <f t="shared" si="1"/>
        <v>130</v>
      </c>
    </row>
    <row r="52" spans="1:30" x14ac:dyDescent="0.3">
      <c r="A52" s="10">
        <f t="shared" si="2"/>
        <v>2019</v>
      </c>
      <c r="B52" s="11">
        <v>0</v>
      </c>
      <c r="C52" s="11">
        <v>10</v>
      </c>
      <c r="D52" s="11">
        <v>82</v>
      </c>
      <c r="E52" s="11">
        <v>208</v>
      </c>
      <c r="F52" s="11">
        <v>302</v>
      </c>
      <c r="G52" s="11">
        <v>114</v>
      </c>
      <c r="H52" s="11">
        <v>116</v>
      </c>
      <c r="I52" s="11">
        <v>194</v>
      </c>
      <c r="J52" s="11">
        <v>378</v>
      </c>
      <c r="K52" s="11">
        <v>287</v>
      </c>
      <c r="L52" s="11">
        <v>126</v>
      </c>
      <c r="M52" s="18">
        <v>13</v>
      </c>
      <c r="N52" s="21">
        <f t="shared" si="0"/>
        <v>1830</v>
      </c>
      <c r="Q52" s="10">
        <f t="shared" ref="Q52:Q53" si="5">+Q51+1</f>
        <v>2019</v>
      </c>
      <c r="R52" s="11">
        <v>0</v>
      </c>
      <c r="S52" s="11">
        <v>10</v>
      </c>
      <c r="T52" s="11">
        <v>20</v>
      </c>
      <c r="U52" s="11">
        <v>35</v>
      </c>
      <c r="V52" s="11">
        <v>70</v>
      </c>
      <c r="W52" s="11">
        <v>35</v>
      </c>
      <c r="X52" s="11">
        <v>28</v>
      </c>
      <c r="Y52" s="11">
        <v>49</v>
      </c>
      <c r="Z52" s="11">
        <v>66</v>
      </c>
      <c r="AA52" s="11">
        <v>40</v>
      </c>
      <c r="AB52" s="11">
        <v>62</v>
      </c>
      <c r="AC52" s="18">
        <v>7</v>
      </c>
      <c r="AD52" s="21">
        <f t="shared" si="1"/>
        <v>70</v>
      </c>
    </row>
    <row r="53" spans="1:30" x14ac:dyDescent="0.3">
      <c r="A53" s="14">
        <f t="shared" si="2"/>
        <v>2020</v>
      </c>
      <c r="B53" s="15">
        <v>4</v>
      </c>
      <c r="C53" s="15">
        <v>7</v>
      </c>
      <c r="D53" s="15">
        <v>39</v>
      </c>
      <c r="E53" s="15">
        <v>195</v>
      </c>
      <c r="F53" s="15">
        <v>232</v>
      </c>
      <c r="G53" s="15">
        <v>148</v>
      </c>
      <c r="H53" s="15">
        <v>194</v>
      </c>
      <c r="I53" s="15">
        <v>264</v>
      </c>
      <c r="J53" s="15">
        <v>280</v>
      </c>
      <c r="K53" s="15">
        <v>554</v>
      </c>
      <c r="L53" s="15">
        <v>146</v>
      </c>
      <c r="M53" s="19">
        <v>97</v>
      </c>
      <c r="N53" s="21">
        <f>+IF(COUNT(B53:M53)&lt;12," ",SUM(B53:M53))</f>
        <v>2160</v>
      </c>
      <c r="Q53" s="10">
        <f t="shared" si="5"/>
        <v>2020</v>
      </c>
      <c r="R53" s="11">
        <v>2</v>
      </c>
      <c r="S53" s="11">
        <v>3</v>
      </c>
      <c r="T53" s="11">
        <v>30</v>
      </c>
      <c r="U53" s="11">
        <v>82</v>
      </c>
      <c r="V53" s="11">
        <v>107</v>
      </c>
      <c r="W53" s="11">
        <v>50</v>
      </c>
      <c r="X53" s="11">
        <v>40</v>
      </c>
      <c r="Y53" s="11">
        <v>51</v>
      </c>
      <c r="Z53" s="11">
        <v>58</v>
      </c>
      <c r="AA53" s="11">
        <v>70</v>
      </c>
      <c r="AB53" s="11">
        <v>111</v>
      </c>
      <c r="AC53" s="18">
        <v>90</v>
      </c>
      <c r="AD53" s="21">
        <f>+IF(COUNT(R53:AC53)&lt;12," ",MAX(R53:AC53))</f>
        <v>111</v>
      </c>
    </row>
    <row r="54" spans="1:30" x14ac:dyDescent="0.3">
      <c r="A54" s="14">
        <v>2021</v>
      </c>
      <c r="B54" s="15">
        <v>4</v>
      </c>
      <c r="C54" s="15">
        <v>24</v>
      </c>
      <c r="D54" s="15">
        <v>94</v>
      </c>
      <c r="E54" s="15">
        <v>326</v>
      </c>
      <c r="F54" s="15">
        <v>269</v>
      </c>
      <c r="G54" s="15">
        <v>138</v>
      </c>
      <c r="H54" s="15">
        <v>260</v>
      </c>
      <c r="I54" s="15">
        <v>368</v>
      </c>
      <c r="J54" s="15">
        <v>167</v>
      </c>
      <c r="K54" s="15">
        <v>293</v>
      </c>
      <c r="L54" s="15">
        <v>131</v>
      </c>
      <c r="M54" s="19">
        <v>53</v>
      </c>
      <c r="N54" s="21">
        <f t="shared" ref="N54:N55" si="6">+IF(COUNT(B54:M54)&lt;12," ",SUM(B54:M54))</f>
        <v>2127</v>
      </c>
      <c r="Q54" s="14">
        <v>2021</v>
      </c>
      <c r="R54" s="11">
        <v>1</v>
      </c>
      <c r="S54" s="11">
        <v>20</v>
      </c>
      <c r="T54" s="11">
        <v>56</v>
      </c>
      <c r="U54" s="11">
        <v>70</v>
      </c>
      <c r="V54" s="11">
        <v>85</v>
      </c>
      <c r="W54" s="11">
        <v>33</v>
      </c>
      <c r="X54" s="11">
        <v>78</v>
      </c>
      <c r="Y54" s="11">
        <v>89</v>
      </c>
      <c r="Z54" s="11">
        <v>48</v>
      </c>
      <c r="AA54" s="11">
        <v>62</v>
      </c>
      <c r="AB54" s="11">
        <v>45</v>
      </c>
      <c r="AC54" s="18">
        <v>33</v>
      </c>
      <c r="AD54" s="21">
        <f>+IF(COUNT(R54:AC54)&lt;12," ",MAX(R54:AC54))</f>
        <v>89</v>
      </c>
    </row>
    <row r="55" spans="1:30" x14ac:dyDescent="0.3">
      <c r="A55" s="14">
        <v>2022</v>
      </c>
      <c r="B55" s="15">
        <v>113</v>
      </c>
      <c r="C55" s="15">
        <v>38</v>
      </c>
      <c r="D55" s="15">
        <v>71</v>
      </c>
      <c r="E55" s="15">
        <v>469</v>
      </c>
      <c r="F55" s="15">
        <v>204</v>
      </c>
      <c r="G55" s="15">
        <v>502</v>
      </c>
      <c r="H55" s="15">
        <v>104</v>
      </c>
      <c r="I55" s="15">
        <v>339</v>
      </c>
      <c r="J55" s="15">
        <v>430</v>
      </c>
      <c r="K55" s="15"/>
      <c r="L55" s="15"/>
      <c r="M55" s="19"/>
      <c r="N55" s="21" t="str">
        <f t="shared" si="6"/>
        <v xml:space="preserve"> </v>
      </c>
      <c r="Q55" s="14">
        <v>2022</v>
      </c>
      <c r="R55" s="11">
        <v>67</v>
      </c>
      <c r="S55" s="11">
        <v>23</v>
      </c>
      <c r="T55" s="11">
        <v>17</v>
      </c>
      <c r="U55" s="11">
        <v>78</v>
      </c>
      <c r="V55" s="11">
        <v>70</v>
      </c>
      <c r="W55" s="11">
        <v>80</v>
      </c>
      <c r="X55" s="11">
        <v>20</v>
      </c>
      <c r="Y55" s="11">
        <v>50</v>
      </c>
      <c r="Z55" s="11">
        <v>97</v>
      </c>
      <c r="AA55" s="11"/>
      <c r="AB55" s="11"/>
      <c r="AC55" s="18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26.387499999999999</v>
      </c>
      <c r="C56" s="7">
        <f>+AVERAGE(C3:C55)</f>
        <v>43.802083333333336</v>
      </c>
      <c r="D56" s="7">
        <f t="shared" ref="D56:L56" si="7">+AVERAGE(D3:D55)</f>
        <v>94.375510204081621</v>
      </c>
      <c r="E56" s="7">
        <f t="shared" si="7"/>
        <v>173.5</v>
      </c>
      <c r="F56" s="7">
        <f t="shared" si="7"/>
        <v>272.99583333333334</v>
      </c>
      <c r="G56" s="7">
        <f t="shared" si="7"/>
        <v>180.268</v>
      </c>
      <c r="H56" s="7">
        <f t="shared" si="7"/>
        <v>136.22448979591837</v>
      </c>
      <c r="I56" s="7">
        <f t="shared" si="7"/>
        <v>220.86938775510205</v>
      </c>
      <c r="J56" s="7">
        <f t="shared" si="7"/>
        <v>269.49583333333334</v>
      </c>
      <c r="K56" s="7">
        <f t="shared" si="7"/>
        <v>314.03260869565219</v>
      </c>
      <c r="L56" s="7">
        <f t="shared" si="7"/>
        <v>216.12083333333337</v>
      </c>
      <c r="M56" s="7">
        <f>+AVERAGE(M3:M55)</f>
        <v>62.282608695652172</v>
      </c>
      <c r="N56" s="22">
        <f>+AVERAGE(N3:N55)</f>
        <v>2090.1472222222224</v>
      </c>
      <c r="O56" s="12"/>
      <c r="P56" s="12"/>
      <c r="Q56" s="53" t="s">
        <v>16</v>
      </c>
      <c r="R56" s="7">
        <f>+AVERAGE(R3:R55)</f>
        <v>19.004166666666666</v>
      </c>
      <c r="S56" s="7">
        <f>+AVERAGE(S3:S55)</f>
        <v>25.639583333333334</v>
      </c>
      <c r="T56" s="7">
        <f t="shared" ref="T56" si="8">+AVERAGE(T3:T55)</f>
        <v>37.920408163265307</v>
      </c>
      <c r="U56" s="7">
        <f t="shared" ref="U56" si="9">+AVERAGE(U3:U55)</f>
        <v>54.641176470588235</v>
      </c>
      <c r="V56" s="7">
        <f t="shared" ref="V56" si="10">+AVERAGE(V3:V55)</f>
        <v>72.424999999999997</v>
      </c>
      <c r="W56" s="7">
        <f t="shared" ref="W56" si="11">+AVERAGE(W3:W55)</f>
        <v>53.145999999999994</v>
      </c>
      <c r="X56" s="7">
        <f t="shared" ref="X56" si="12">+AVERAGE(X3:X55)</f>
        <v>43.989795918367349</v>
      </c>
      <c r="Y56" s="7">
        <f t="shared" ref="Y56" si="13">+AVERAGE(Y3:Y55)</f>
        <v>58.308163265306121</v>
      </c>
      <c r="Z56" s="7">
        <f t="shared" ref="Z56" si="14">+AVERAGE(Z3:Z55)</f>
        <v>67.24166666666666</v>
      </c>
      <c r="AA56" s="7">
        <f t="shared" ref="AA56" si="15">+AVERAGE(AA3:AA55)</f>
        <v>69.810869565217388</v>
      </c>
      <c r="AB56" s="7">
        <f t="shared" ref="AB56" si="16">+AVERAGE(AB3:AB55)</f>
        <v>67.874999999999986</v>
      </c>
      <c r="AC56" s="7">
        <f>+AVERAGE(AC3:AC55)</f>
        <v>33.036956521739128</v>
      </c>
      <c r="AD56" s="22">
        <f>+AVERAGE(AD3:AD55)</f>
        <v>111.57222222222222</v>
      </c>
    </row>
    <row r="57" spans="1:30" customFormat="1" x14ac:dyDescent="0.3">
      <c r="A57" s="53" t="s">
        <v>17</v>
      </c>
      <c r="B57" s="7">
        <f>+MAX(B3:B55)</f>
        <v>120</v>
      </c>
      <c r="C57" s="7">
        <f t="shared" ref="C57:M57" si="17">+MAX(C3:C55)</f>
        <v>209</v>
      </c>
      <c r="D57" s="7">
        <f t="shared" si="17"/>
        <v>276</v>
      </c>
      <c r="E57" s="7">
        <f t="shared" si="17"/>
        <v>469</v>
      </c>
      <c r="F57" s="7">
        <f t="shared" si="17"/>
        <v>587</v>
      </c>
      <c r="G57" s="7">
        <f t="shared" si="17"/>
        <v>507</v>
      </c>
      <c r="H57" s="7">
        <f t="shared" si="17"/>
        <v>414</v>
      </c>
      <c r="I57" s="7">
        <f t="shared" si="17"/>
        <v>684</v>
      </c>
      <c r="J57" s="7">
        <f t="shared" si="17"/>
        <v>605</v>
      </c>
      <c r="K57" s="7">
        <f t="shared" si="17"/>
        <v>926</v>
      </c>
      <c r="L57" s="7">
        <f t="shared" si="17"/>
        <v>599</v>
      </c>
      <c r="M57" s="7">
        <f t="shared" si="17"/>
        <v>270</v>
      </c>
      <c r="N57" s="22">
        <f>+MAX(N3:N55)</f>
        <v>3500</v>
      </c>
      <c r="O57" s="12"/>
      <c r="P57" s="12"/>
      <c r="Q57" s="53" t="s">
        <v>17</v>
      </c>
      <c r="R57" s="7">
        <f>+MAX(R3:R55)</f>
        <v>84</v>
      </c>
      <c r="S57" s="7">
        <f t="shared" ref="S57:AC57" si="18">+MAX(S3:S55)</f>
        <v>115</v>
      </c>
      <c r="T57" s="7">
        <f t="shared" si="18"/>
        <v>87</v>
      </c>
      <c r="U57" s="7">
        <f t="shared" si="18"/>
        <v>150</v>
      </c>
      <c r="V57" s="7">
        <f t="shared" si="18"/>
        <v>160</v>
      </c>
      <c r="W57" s="7">
        <f t="shared" si="18"/>
        <v>148</v>
      </c>
      <c r="X57" s="7">
        <f t="shared" si="18"/>
        <v>92</v>
      </c>
      <c r="Y57" s="7">
        <f t="shared" si="18"/>
        <v>155</v>
      </c>
      <c r="Z57" s="7">
        <f t="shared" si="18"/>
        <v>150</v>
      </c>
      <c r="AA57" s="7">
        <f t="shared" si="18"/>
        <v>150</v>
      </c>
      <c r="AB57" s="7">
        <f t="shared" si="18"/>
        <v>151</v>
      </c>
      <c r="AC57" s="7">
        <f t="shared" si="18"/>
        <v>135</v>
      </c>
      <c r="AD57" s="22">
        <f>+MAX(AD3:AD55)</f>
        <v>160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9">+MIN(C3:C55)</f>
        <v>0</v>
      </c>
      <c r="D58" s="7">
        <f t="shared" si="19"/>
        <v>0</v>
      </c>
      <c r="E58" s="7">
        <f t="shared" si="19"/>
        <v>0</v>
      </c>
      <c r="F58" s="7">
        <f t="shared" si="19"/>
        <v>25</v>
      </c>
      <c r="G58" s="7">
        <f t="shared" si="19"/>
        <v>0</v>
      </c>
      <c r="H58" s="7">
        <f t="shared" si="19"/>
        <v>6.7</v>
      </c>
      <c r="I58" s="7">
        <f t="shared" si="19"/>
        <v>0</v>
      </c>
      <c r="J58" s="7">
        <f t="shared" si="19"/>
        <v>55</v>
      </c>
      <c r="K58" s="7">
        <f t="shared" si="19"/>
        <v>83</v>
      </c>
      <c r="L58" s="7">
        <f t="shared" si="19"/>
        <v>0</v>
      </c>
      <c r="M58" s="7">
        <f>+MIN(M3:M55)</f>
        <v>0</v>
      </c>
      <c r="N58" s="22">
        <f>+MIN(N3:N55)</f>
        <v>877</v>
      </c>
      <c r="O58" s="12"/>
      <c r="P58" s="12"/>
      <c r="Q58" s="53" t="s">
        <v>18</v>
      </c>
      <c r="R58" s="7">
        <f>+MIN(R3:R55)</f>
        <v>0</v>
      </c>
      <c r="S58" s="7">
        <f t="shared" ref="S58:AB58" si="20">+MIN(S3:S55)</f>
        <v>0</v>
      </c>
      <c r="T58" s="7">
        <f t="shared" si="20"/>
        <v>0</v>
      </c>
      <c r="U58" s="7">
        <f t="shared" si="20"/>
        <v>0</v>
      </c>
      <c r="V58" s="7">
        <f t="shared" si="20"/>
        <v>20</v>
      </c>
      <c r="W58" s="7">
        <f t="shared" si="20"/>
        <v>0</v>
      </c>
      <c r="X58" s="7">
        <f t="shared" si="20"/>
        <v>3.5</v>
      </c>
      <c r="Y58" s="7">
        <f t="shared" si="20"/>
        <v>0</v>
      </c>
      <c r="Z58" s="7">
        <f t="shared" si="20"/>
        <v>20</v>
      </c>
      <c r="AA58" s="7">
        <f t="shared" si="20"/>
        <v>20</v>
      </c>
      <c r="AB58" s="7">
        <f t="shared" si="20"/>
        <v>0</v>
      </c>
      <c r="AC58" s="7">
        <f>+MIN(AC3:AC55)</f>
        <v>0</v>
      </c>
      <c r="AD58" s="22">
        <f>+MIN(AD3:AD55)</f>
        <v>62</v>
      </c>
    </row>
    <row r="59" spans="1:30" customFormat="1" x14ac:dyDescent="0.3">
      <c r="A59" s="53" t="s">
        <v>19</v>
      </c>
      <c r="B59" s="7">
        <f>+_xlfn.STDEV.S(B3:B55)</f>
        <v>36.32349702561983</v>
      </c>
      <c r="C59" s="7">
        <f t="shared" ref="C59:M59" si="21">+_xlfn.STDEV.S(C3:C55)</f>
        <v>46.943907177601766</v>
      </c>
      <c r="D59" s="7">
        <f t="shared" si="21"/>
        <v>72.193904205422854</v>
      </c>
      <c r="E59" s="7">
        <f t="shared" si="21"/>
        <v>94.299537644677756</v>
      </c>
      <c r="F59" s="7">
        <f t="shared" si="21"/>
        <v>141.95155595339082</v>
      </c>
      <c r="G59" s="7">
        <f t="shared" si="21"/>
        <v>107.80775679184595</v>
      </c>
      <c r="H59" s="7">
        <f t="shared" si="21"/>
        <v>87.12212341165187</v>
      </c>
      <c r="I59" s="7">
        <f t="shared" si="21"/>
        <v>125.63761744942214</v>
      </c>
      <c r="J59" s="7">
        <f t="shared" si="21"/>
        <v>125.30803740218995</v>
      </c>
      <c r="K59" s="7">
        <f t="shared" si="21"/>
        <v>173.39691276804186</v>
      </c>
      <c r="L59" s="7">
        <f t="shared" si="21"/>
        <v>124.57881715764185</v>
      </c>
      <c r="M59" s="7">
        <f t="shared" si="21"/>
        <v>71.64366546968661</v>
      </c>
      <c r="N59" s="22">
        <f>+_xlfn.STDEV.S(N3:N55)</f>
        <v>518.91370517710766</v>
      </c>
      <c r="O59" s="12"/>
      <c r="P59" s="12"/>
      <c r="Q59" s="53" t="s">
        <v>19</v>
      </c>
      <c r="R59" s="7">
        <f>+_xlfn.STDEV.S(R3:R55)</f>
        <v>25.805194581244422</v>
      </c>
      <c r="S59" s="7">
        <f t="shared" ref="S59:AC59" si="22">+_xlfn.STDEV.S(S3:S55)</f>
        <v>28.186844219542166</v>
      </c>
      <c r="T59" s="7">
        <f t="shared" si="22"/>
        <v>24.212290091947075</v>
      </c>
      <c r="U59" s="7">
        <f t="shared" si="22"/>
        <v>26.389559878638295</v>
      </c>
      <c r="V59" s="7">
        <f t="shared" si="22"/>
        <v>33.053467323832479</v>
      </c>
      <c r="W59" s="7">
        <f t="shared" si="22"/>
        <v>26.620302287493875</v>
      </c>
      <c r="X59" s="7">
        <f t="shared" si="22"/>
        <v>23.712138636307838</v>
      </c>
      <c r="Y59" s="7">
        <f t="shared" si="22"/>
        <v>28.059073374569152</v>
      </c>
      <c r="Z59" s="7">
        <f t="shared" si="22"/>
        <v>27.805577531207145</v>
      </c>
      <c r="AA59" s="7">
        <f t="shared" si="22"/>
        <v>30.225083242314344</v>
      </c>
      <c r="AB59" s="7">
        <f t="shared" si="22"/>
        <v>34.824541969769783</v>
      </c>
      <c r="AC59" s="7">
        <f t="shared" si="22"/>
        <v>33.675011234482341</v>
      </c>
      <c r="AD59" s="22">
        <f>+_xlfn.STDEV.S(AD3:AD55)</f>
        <v>28.909352032182198</v>
      </c>
    </row>
    <row r="60" spans="1:30" customFormat="1" ht="15" thickBot="1" x14ac:dyDescent="0.35">
      <c r="A60" s="54" t="s">
        <v>20</v>
      </c>
      <c r="B60" s="55">
        <f>+COUNT(B3:B55)</f>
        <v>48</v>
      </c>
      <c r="C60" s="55">
        <f t="shared" ref="C60:M60" si="23">+COUNT(C3:C55)</f>
        <v>48</v>
      </c>
      <c r="D60" s="55">
        <f t="shared" si="23"/>
        <v>49</v>
      </c>
      <c r="E60" s="55">
        <f t="shared" si="23"/>
        <v>51</v>
      </c>
      <c r="F60" s="55">
        <f t="shared" si="23"/>
        <v>48</v>
      </c>
      <c r="G60" s="55">
        <f t="shared" si="23"/>
        <v>50</v>
      </c>
      <c r="H60" s="55">
        <f t="shared" si="23"/>
        <v>49</v>
      </c>
      <c r="I60" s="55">
        <f t="shared" si="23"/>
        <v>49</v>
      </c>
      <c r="J60" s="55">
        <f t="shared" si="23"/>
        <v>48</v>
      </c>
      <c r="K60" s="55">
        <f t="shared" si="23"/>
        <v>46</v>
      </c>
      <c r="L60" s="55">
        <f t="shared" si="23"/>
        <v>48</v>
      </c>
      <c r="M60" s="55">
        <f t="shared" si="23"/>
        <v>46</v>
      </c>
      <c r="N60" s="23">
        <f>+COUNT(N3:N55)</f>
        <v>36</v>
      </c>
      <c r="O60" s="12"/>
      <c r="P60" s="12"/>
      <c r="Q60" s="54" t="s">
        <v>20</v>
      </c>
      <c r="R60" s="55">
        <f>+COUNT(R3:R55)</f>
        <v>48</v>
      </c>
      <c r="S60" s="55">
        <f t="shared" ref="S60:AC60" si="24">+COUNT(S3:S55)</f>
        <v>48</v>
      </c>
      <c r="T60" s="55">
        <f t="shared" si="24"/>
        <v>49</v>
      </c>
      <c r="U60" s="55">
        <f t="shared" si="24"/>
        <v>51</v>
      </c>
      <c r="V60" s="55">
        <f t="shared" si="24"/>
        <v>48</v>
      </c>
      <c r="W60" s="55">
        <f t="shared" si="24"/>
        <v>50</v>
      </c>
      <c r="X60" s="55">
        <f t="shared" si="24"/>
        <v>49</v>
      </c>
      <c r="Y60" s="55">
        <f t="shared" si="24"/>
        <v>49</v>
      </c>
      <c r="Z60" s="55">
        <f t="shared" si="24"/>
        <v>48</v>
      </c>
      <c r="AA60" s="55">
        <f t="shared" si="24"/>
        <v>46</v>
      </c>
      <c r="AB60" s="55">
        <f t="shared" si="24"/>
        <v>48</v>
      </c>
      <c r="AC60" s="55">
        <f t="shared" si="24"/>
        <v>46</v>
      </c>
      <c r="AD60" s="23">
        <f>+COUNT(AD3:AD55)</f>
        <v>36</v>
      </c>
    </row>
  </sheetData>
  <mergeCells count="2">
    <mergeCell ref="B1:N1"/>
    <mergeCell ref="R1:AD1"/>
  </mergeCells>
  <conditionalFormatting sqref="A3:A60">
    <cfRule type="cellIs" dxfId="158" priority="15" operator="equal">
      <formula>"SR"</formula>
    </cfRule>
  </conditionalFormatting>
  <conditionalFormatting sqref="B3:M55">
    <cfRule type="cellIs" dxfId="157" priority="20" operator="equal">
      <formula>$B$3</formula>
    </cfRule>
  </conditionalFormatting>
  <conditionalFormatting sqref="B2:N2">
    <cfRule type="cellIs" dxfId="156" priority="8" operator="equal">
      <formula>"SR"</formula>
    </cfRule>
  </conditionalFormatting>
  <conditionalFormatting sqref="N3:N55">
    <cfRule type="cellIs" dxfId="155" priority="7" operator="equal">
      <formula>0</formula>
    </cfRule>
  </conditionalFormatting>
  <conditionalFormatting sqref="Q3:Q60">
    <cfRule type="cellIs" dxfId="154" priority="1" operator="equal">
      <formula>"SR"</formula>
    </cfRule>
  </conditionalFormatting>
  <conditionalFormatting sqref="R3:AC55">
    <cfRule type="cellIs" dxfId="153" priority="18" operator="equal">
      <formula>$B$3</formula>
    </cfRule>
  </conditionalFormatting>
  <conditionalFormatting sqref="R2:AD2">
    <cfRule type="cellIs" dxfId="152" priority="6" operator="equal">
      <formula>"SR"</formula>
    </cfRule>
  </conditionalFormatting>
  <conditionalFormatting sqref="AD3:AD55">
    <cfRule type="cellIs" dxfId="151" priority="5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6F3-6455-49C3-AC68-C7B544C7DAAF}">
  <dimension ref="A1:AD60"/>
  <sheetViews>
    <sheetView zoomScale="55" zoomScaleNormal="55" workbookViewId="0">
      <selection activeCell="Z69" sqref="Z69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262</v>
      </c>
      <c r="C3" s="11">
        <v>50</v>
      </c>
      <c r="D3" s="11">
        <v>42</v>
      </c>
      <c r="E3" s="11">
        <v>126</v>
      </c>
      <c r="F3" s="11">
        <v>432</v>
      </c>
      <c r="G3" s="11">
        <v>329</v>
      </c>
      <c r="H3" s="11">
        <v>211</v>
      </c>
      <c r="I3" s="11">
        <v>199</v>
      </c>
      <c r="J3" s="11">
        <v>330</v>
      </c>
      <c r="K3" s="11">
        <v>672</v>
      </c>
      <c r="L3" s="11">
        <v>455</v>
      </c>
      <c r="M3" s="18">
        <v>88</v>
      </c>
      <c r="N3" s="21">
        <f>+IF(COUNT(B3:M3)&lt;12," ",SUM(B3:M3))</f>
        <v>3196</v>
      </c>
      <c r="Q3" s="10">
        <v>1970</v>
      </c>
      <c r="R3" s="11">
        <v>152</v>
      </c>
      <c r="S3" s="11">
        <v>25</v>
      </c>
      <c r="T3" s="11">
        <v>25</v>
      </c>
      <c r="U3" s="11">
        <v>73</v>
      </c>
      <c r="V3" s="11">
        <v>100</v>
      </c>
      <c r="W3" s="11">
        <v>47</v>
      </c>
      <c r="X3" s="11">
        <v>85</v>
      </c>
      <c r="Y3" s="11">
        <v>50</v>
      </c>
      <c r="Z3" s="11">
        <v>75</v>
      </c>
      <c r="AA3" s="11">
        <v>75</v>
      </c>
      <c r="AB3" s="11">
        <v>60</v>
      </c>
      <c r="AC3" s="11">
        <v>20</v>
      </c>
      <c r="AD3" s="21">
        <f>+IF(COUNT(R3:AC3)&lt;12," ",MAX(R3:AC3))</f>
        <v>152</v>
      </c>
    </row>
    <row r="4" spans="1:30" x14ac:dyDescent="0.3">
      <c r="A4" s="10">
        <f>+A3+1</f>
        <v>1971</v>
      </c>
      <c r="B4" s="11">
        <v>27</v>
      </c>
      <c r="C4" s="11">
        <v>41</v>
      </c>
      <c r="D4" s="11">
        <v>81</v>
      </c>
      <c r="E4" s="11">
        <v>210</v>
      </c>
      <c r="F4" s="11">
        <v>213</v>
      </c>
      <c r="G4" s="11">
        <v>110</v>
      </c>
      <c r="H4" s="11">
        <v>173</v>
      </c>
      <c r="I4" s="11">
        <v>214</v>
      </c>
      <c r="J4" s="11">
        <v>266</v>
      </c>
      <c r="K4" s="11">
        <v>372.5</v>
      </c>
      <c r="L4" s="11">
        <v>308</v>
      </c>
      <c r="M4" s="18">
        <v>0</v>
      </c>
      <c r="N4" s="21">
        <f t="shared" ref="N4:N53" si="0">+IF(COUNT(B4:M4)&lt;12," ",SUM(B4:M4))</f>
        <v>2015.5</v>
      </c>
      <c r="Q4" s="10">
        <f>+Q3+1</f>
        <v>1971</v>
      </c>
      <c r="R4" s="11">
        <v>15</v>
      </c>
      <c r="S4" s="11">
        <v>26</v>
      </c>
      <c r="T4" s="11">
        <v>30</v>
      </c>
      <c r="U4" s="11">
        <v>70</v>
      </c>
      <c r="V4" s="11">
        <v>57</v>
      </c>
      <c r="W4" s="11">
        <v>55</v>
      </c>
      <c r="X4" s="11">
        <v>65</v>
      </c>
      <c r="Y4" s="11">
        <v>73</v>
      </c>
      <c r="Z4" s="11">
        <v>60</v>
      </c>
      <c r="AA4" s="11">
        <v>75</v>
      </c>
      <c r="AB4" s="11">
        <v>50</v>
      </c>
      <c r="AC4" s="11">
        <v>0</v>
      </c>
      <c r="AD4" s="21">
        <f t="shared" ref="AD4:AD53" si="1">+IF(COUNT(R4:AC4)&lt;12," ",MAX(R4:AC4))</f>
        <v>75</v>
      </c>
    </row>
    <row r="5" spans="1:30" x14ac:dyDescent="0.3">
      <c r="A5" s="10">
        <f t="shared" ref="A5:A53" si="2">+A4+1</f>
        <v>1972</v>
      </c>
      <c r="B5" s="11">
        <v>6</v>
      </c>
      <c r="C5" s="11">
        <v>77</v>
      </c>
      <c r="D5" s="11">
        <v>90</v>
      </c>
      <c r="E5" s="11">
        <v>85</v>
      </c>
      <c r="F5" s="11">
        <v>65</v>
      </c>
      <c r="G5" s="11">
        <v>78</v>
      </c>
      <c r="H5" s="11">
        <v>13</v>
      </c>
      <c r="I5" s="11">
        <v>201.5</v>
      </c>
      <c r="J5" s="11">
        <v>71</v>
      </c>
      <c r="K5" s="11">
        <v>208</v>
      </c>
      <c r="L5" s="11">
        <v>148</v>
      </c>
      <c r="M5" s="18">
        <v>14</v>
      </c>
      <c r="N5" s="21">
        <f t="shared" si="0"/>
        <v>1056.5</v>
      </c>
      <c r="Q5" s="10">
        <f t="shared" ref="Q5:Q44" si="3">+Q4+1</f>
        <v>1972</v>
      </c>
      <c r="R5" s="11">
        <v>4</v>
      </c>
      <c r="S5" s="11">
        <v>62</v>
      </c>
      <c r="T5" s="11">
        <v>42</v>
      </c>
      <c r="U5" s="11">
        <v>36</v>
      </c>
      <c r="V5" s="11">
        <v>15</v>
      </c>
      <c r="W5" s="11">
        <v>31</v>
      </c>
      <c r="X5" s="11">
        <v>4</v>
      </c>
      <c r="Y5" s="11">
        <v>84</v>
      </c>
      <c r="Z5" s="11">
        <v>32</v>
      </c>
      <c r="AA5" s="11">
        <v>42</v>
      </c>
      <c r="AB5" s="11">
        <v>52</v>
      </c>
      <c r="AC5" s="11">
        <v>8</v>
      </c>
      <c r="AD5" s="21">
        <f t="shared" si="1"/>
        <v>84</v>
      </c>
    </row>
    <row r="6" spans="1:30" x14ac:dyDescent="0.3">
      <c r="A6" s="10">
        <f t="shared" si="2"/>
        <v>1973</v>
      </c>
      <c r="B6" s="11">
        <v>2</v>
      </c>
      <c r="C6" s="11">
        <v>2</v>
      </c>
      <c r="D6" s="11">
        <v>30</v>
      </c>
      <c r="E6" s="11">
        <v>258</v>
      </c>
      <c r="F6" s="11">
        <v>97</v>
      </c>
      <c r="G6" s="11">
        <v>215.90000000000003</v>
      </c>
      <c r="H6" s="11">
        <v>199.59999999999997</v>
      </c>
      <c r="I6" s="11">
        <v>354.09999999999997</v>
      </c>
      <c r="J6" s="11">
        <v>373.59999999999997</v>
      </c>
      <c r="K6" s="11">
        <v>325.00000000000006</v>
      </c>
      <c r="L6" s="11">
        <v>237.9</v>
      </c>
      <c r="M6" s="18">
        <v>53.000000000000007</v>
      </c>
      <c r="N6" s="21">
        <f t="shared" si="0"/>
        <v>2148.1</v>
      </c>
      <c r="Q6" s="10">
        <f t="shared" si="3"/>
        <v>1973</v>
      </c>
      <c r="R6" s="11">
        <v>2</v>
      </c>
      <c r="S6" s="11">
        <v>2</v>
      </c>
      <c r="T6" s="11">
        <v>10</v>
      </c>
      <c r="U6" s="11">
        <v>72</v>
      </c>
      <c r="V6" s="11">
        <v>32</v>
      </c>
      <c r="W6" s="11">
        <v>49.7</v>
      </c>
      <c r="X6" s="11">
        <v>73.7</v>
      </c>
      <c r="Y6" s="11">
        <v>68.099999999999994</v>
      </c>
      <c r="Z6" s="11">
        <v>103.2</v>
      </c>
      <c r="AA6" s="11">
        <v>52</v>
      </c>
      <c r="AB6" s="11">
        <v>94</v>
      </c>
      <c r="AC6" s="11">
        <v>44.1</v>
      </c>
      <c r="AD6" s="21">
        <f t="shared" si="1"/>
        <v>103.2</v>
      </c>
    </row>
    <row r="7" spans="1:30" x14ac:dyDescent="0.3">
      <c r="A7" s="10">
        <f t="shared" si="2"/>
        <v>1974</v>
      </c>
      <c r="B7" s="11">
        <v>0.1</v>
      </c>
      <c r="C7" s="11">
        <v>72.400000000000006</v>
      </c>
      <c r="D7" s="11">
        <v>81.999999999999986</v>
      </c>
      <c r="E7" s="11">
        <v>42.199999999999996</v>
      </c>
      <c r="F7" s="11">
        <v>168.09999999999997</v>
      </c>
      <c r="G7" s="11">
        <v>84.90000000000002</v>
      </c>
      <c r="H7" s="11">
        <v>51.900000000000013</v>
      </c>
      <c r="I7" s="11">
        <v>65.40000000000002</v>
      </c>
      <c r="J7" s="11">
        <v>357.1</v>
      </c>
      <c r="K7" s="11">
        <v>304.19999999999993</v>
      </c>
      <c r="L7" s="11">
        <v>251.6</v>
      </c>
      <c r="M7" s="18">
        <v>50.7</v>
      </c>
      <c r="N7" s="21">
        <f t="shared" si="0"/>
        <v>1530.6</v>
      </c>
      <c r="Q7" s="10">
        <f t="shared" si="3"/>
        <v>1974</v>
      </c>
      <c r="R7" s="11">
        <v>0.1</v>
      </c>
      <c r="S7" s="11">
        <v>49.4</v>
      </c>
      <c r="T7" s="11">
        <v>40.4</v>
      </c>
      <c r="U7" s="11">
        <v>21</v>
      </c>
      <c r="V7" s="11">
        <v>74.900000000000006</v>
      </c>
      <c r="W7" s="11">
        <v>39.4</v>
      </c>
      <c r="X7" s="11">
        <v>23.1</v>
      </c>
      <c r="Y7" s="11">
        <v>38</v>
      </c>
      <c r="Z7" s="11">
        <v>57.3</v>
      </c>
      <c r="AA7" s="11">
        <v>84.7</v>
      </c>
      <c r="AB7" s="11">
        <v>44.5</v>
      </c>
      <c r="AC7" s="11">
        <v>50.7</v>
      </c>
      <c r="AD7" s="21">
        <f t="shared" si="1"/>
        <v>84.7</v>
      </c>
    </row>
    <row r="8" spans="1:30" x14ac:dyDescent="0.3">
      <c r="A8" s="10">
        <f t="shared" si="2"/>
        <v>1975</v>
      </c>
      <c r="B8" s="11">
        <v>0</v>
      </c>
      <c r="C8" s="11">
        <v>35.4</v>
      </c>
      <c r="D8" s="11">
        <v>41.6</v>
      </c>
      <c r="E8" s="11">
        <v>50.1</v>
      </c>
      <c r="F8" s="11">
        <v>81.600000000000009</v>
      </c>
      <c r="G8" s="11">
        <v>94.6</v>
      </c>
      <c r="H8" s="11">
        <v>291.89999999999998</v>
      </c>
      <c r="I8" s="11">
        <v>142.6</v>
      </c>
      <c r="J8" s="11">
        <v>277</v>
      </c>
      <c r="K8" s="11">
        <v>470.59999999999997</v>
      </c>
      <c r="L8" s="11">
        <v>267.59999999999997</v>
      </c>
      <c r="M8" s="18">
        <v>229.7</v>
      </c>
      <c r="N8" s="21">
        <f t="shared" si="0"/>
        <v>1982.6999999999998</v>
      </c>
      <c r="Q8" s="10">
        <f t="shared" si="3"/>
        <v>1975</v>
      </c>
      <c r="R8" s="11">
        <v>0</v>
      </c>
      <c r="S8" s="11">
        <v>25.7</v>
      </c>
      <c r="T8" s="11">
        <v>19.8</v>
      </c>
      <c r="U8" s="11">
        <v>33</v>
      </c>
      <c r="V8" s="11">
        <v>20.7</v>
      </c>
      <c r="W8" s="11">
        <v>40</v>
      </c>
      <c r="X8" s="11">
        <v>70.099999999999994</v>
      </c>
      <c r="Y8" s="11">
        <v>41.4</v>
      </c>
      <c r="Z8" s="11">
        <v>98.6</v>
      </c>
      <c r="AA8" s="11">
        <v>148.4</v>
      </c>
      <c r="AB8" s="11">
        <v>50.8</v>
      </c>
      <c r="AC8" s="11">
        <v>100.3</v>
      </c>
      <c r="AD8" s="21">
        <f t="shared" si="1"/>
        <v>148.4</v>
      </c>
    </row>
    <row r="9" spans="1:30" x14ac:dyDescent="0.3">
      <c r="A9" s="10">
        <f t="shared" si="2"/>
        <v>1976</v>
      </c>
      <c r="B9" s="11">
        <v>0</v>
      </c>
      <c r="C9" s="11">
        <v>1.4</v>
      </c>
      <c r="D9" s="11">
        <v>20.6</v>
      </c>
      <c r="E9" s="11">
        <v>114.6</v>
      </c>
      <c r="F9" s="11">
        <v>124.69999999999999</v>
      </c>
      <c r="G9" s="11">
        <v>118.09999999999998</v>
      </c>
      <c r="H9" s="11">
        <v>10.3</v>
      </c>
      <c r="I9" s="11">
        <v>68.099999999999994</v>
      </c>
      <c r="J9" s="11">
        <v>58.5</v>
      </c>
      <c r="K9" s="11">
        <v>242.5</v>
      </c>
      <c r="L9" s="11">
        <v>9.4</v>
      </c>
      <c r="M9" s="18">
        <v>13.299999999999999</v>
      </c>
      <c r="N9" s="21">
        <f t="shared" si="0"/>
        <v>781.49999999999989</v>
      </c>
      <c r="Q9" s="10">
        <f t="shared" si="3"/>
        <v>1976</v>
      </c>
      <c r="R9" s="11">
        <v>0</v>
      </c>
      <c r="S9" s="11">
        <v>1.4</v>
      </c>
      <c r="T9" s="11">
        <v>19.600000000000001</v>
      </c>
      <c r="U9" s="11">
        <v>44.8</v>
      </c>
      <c r="V9" s="11">
        <v>44.4</v>
      </c>
      <c r="W9" s="11">
        <v>76.5</v>
      </c>
      <c r="X9" s="11">
        <v>3.2</v>
      </c>
      <c r="Y9" s="11">
        <v>34.4</v>
      </c>
      <c r="Z9" s="11">
        <v>17.600000000000001</v>
      </c>
      <c r="AA9" s="11">
        <v>72.400000000000006</v>
      </c>
      <c r="AB9" s="11">
        <v>6</v>
      </c>
      <c r="AC9" s="11">
        <v>10.7</v>
      </c>
      <c r="AD9" s="21">
        <f t="shared" si="1"/>
        <v>76.5</v>
      </c>
    </row>
    <row r="10" spans="1:30" x14ac:dyDescent="0.3">
      <c r="A10" s="10">
        <f t="shared" si="2"/>
        <v>1977</v>
      </c>
      <c r="B10" s="11">
        <v>9.4</v>
      </c>
      <c r="C10" s="11">
        <v>0</v>
      </c>
      <c r="D10" s="11">
        <v>0</v>
      </c>
      <c r="E10" s="11">
        <v>0</v>
      </c>
      <c r="F10" s="11">
        <v>185.2</v>
      </c>
      <c r="G10" s="11">
        <v>66.2</v>
      </c>
      <c r="H10" s="11">
        <v>48.8</v>
      </c>
      <c r="I10" s="11">
        <v>15.6</v>
      </c>
      <c r="J10" s="11">
        <v>196.8</v>
      </c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>
        <v>9.4</v>
      </c>
      <c r="S10" s="11">
        <v>0</v>
      </c>
      <c r="T10" s="11">
        <v>0</v>
      </c>
      <c r="U10" s="11">
        <v>0</v>
      </c>
      <c r="V10" s="11">
        <v>77.900000000000006</v>
      </c>
      <c r="W10" s="11">
        <v>38.6</v>
      </c>
      <c r="X10" s="11">
        <v>40.6</v>
      </c>
      <c r="Y10" s="11">
        <v>10.6</v>
      </c>
      <c r="Z10" s="11">
        <v>70</v>
      </c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/>
      <c r="C11" s="11"/>
      <c r="D11" s="11"/>
      <c r="E11" s="11"/>
      <c r="F11" s="11">
        <v>233.1</v>
      </c>
      <c r="G11" s="11"/>
      <c r="H11" s="11"/>
      <c r="I11" s="11"/>
      <c r="J11" s="11"/>
      <c r="K11" s="11"/>
      <c r="L11" s="11"/>
      <c r="M11" s="18">
        <v>50.4</v>
      </c>
      <c r="N11" s="21" t="str">
        <f t="shared" si="0"/>
        <v xml:space="preserve"> </v>
      </c>
      <c r="Q11" s="10">
        <f t="shared" si="3"/>
        <v>1978</v>
      </c>
      <c r="R11" s="11"/>
      <c r="S11" s="11"/>
      <c r="T11" s="11"/>
      <c r="U11" s="11"/>
      <c r="V11" s="11">
        <v>123</v>
      </c>
      <c r="W11" s="11"/>
      <c r="X11" s="11"/>
      <c r="Y11" s="11"/>
      <c r="Z11" s="11"/>
      <c r="AA11" s="11"/>
      <c r="AB11" s="11"/>
      <c r="AC11" s="11">
        <v>24.1</v>
      </c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>
        <v>0.2</v>
      </c>
      <c r="C12" s="11">
        <v>1.6</v>
      </c>
      <c r="D12" s="11">
        <v>1.2999999999999998</v>
      </c>
      <c r="E12" s="11">
        <v>210.49999999999997</v>
      </c>
      <c r="F12" s="11">
        <v>226.6</v>
      </c>
      <c r="G12" s="11">
        <v>217.3</v>
      </c>
      <c r="H12" s="11">
        <v>216.8</v>
      </c>
      <c r="I12" s="11">
        <v>235.29999999999998</v>
      </c>
      <c r="J12" s="11">
        <v>71.200000000000017</v>
      </c>
      <c r="K12" s="11">
        <v>498.50000000000006</v>
      </c>
      <c r="L12" s="11">
        <v>222.8</v>
      </c>
      <c r="M12" s="18">
        <v>17.7</v>
      </c>
      <c r="N12" s="21">
        <f t="shared" si="0"/>
        <v>1919.8</v>
      </c>
      <c r="Q12" s="10">
        <f t="shared" si="3"/>
        <v>1979</v>
      </c>
      <c r="R12" s="11">
        <v>0.2</v>
      </c>
      <c r="S12" s="11">
        <v>1.6</v>
      </c>
      <c r="T12" s="11">
        <v>0.7</v>
      </c>
      <c r="U12" s="11">
        <v>84.8</v>
      </c>
      <c r="V12" s="11">
        <v>59.2</v>
      </c>
      <c r="W12" s="11">
        <v>87.9</v>
      </c>
      <c r="X12" s="11">
        <v>62</v>
      </c>
      <c r="Y12" s="11">
        <v>67.3</v>
      </c>
      <c r="Z12" s="11">
        <v>25</v>
      </c>
      <c r="AA12" s="11">
        <v>98</v>
      </c>
      <c r="AB12" s="11">
        <v>147.80000000000001</v>
      </c>
      <c r="AC12" s="11">
        <v>8.1</v>
      </c>
      <c r="AD12" s="21">
        <f t="shared" si="1"/>
        <v>147.80000000000001</v>
      </c>
    </row>
    <row r="13" spans="1:30" x14ac:dyDescent="0.3">
      <c r="A13" s="10">
        <f t="shared" si="2"/>
        <v>1980</v>
      </c>
      <c r="B13" s="11">
        <v>28.700000000000003</v>
      </c>
      <c r="C13" s="11">
        <v>14.7</v>
      </c>
      <c r="D13" s="11">
        <v>4.4000000000000004</v>
      </c>
      <c r="E13" s="11">
        <v>90</v>
      </c>
      <c r="F13" s="11">
        <v>147.9</v>
      </c>
      <c r="G13" s="11">
        <v>90.4</v>
      </c>
      <c r="H13" s="11">
        <v>106.29999999999998</v>
      </c>
      <c r="I13" s="11">
        <v>143.70000000000002</v>
      </c>
      <c r="J13" s="11">
        <v>128.1</v>
      </c>
      <c r="K13" s="11">
        <v>209.8</v>
      </c>
      <c r="L13" s="11">
        <v>240.09999999999997</v>
      </c>
      <c r="M13" s="18">
        <v>105.9</v>
      </c>
      <c r="N13" s="21">
        <f t="shared" si="0"/>
        <v>1310</v>
      </c>
      <c r="Q13" s="10">
        <f t="shared" si="3"/>
        <v>1980</v>
      </c>
      <c r="R13" s="11">
        <v>16.8</v>
      </c>
      <c r="S13" s="11">
        <v>14.1</v>
      </c>
      <c r="T13" s="11">
        <v>4.4000000000000004</v>
      </c>
      <c r="U13" s="11">
        <v>55.5</v>
      </c>
      <c r="V13" s="11">
        <v>70.7</v>
      </c>
      <c r="W13" s="11">
        <v>41</v>
      </c>
      <c r="X13" s="11">
        <v>60.2</v>
      </c>
      <c r="Y13" s="11">
        <v>30.6</v>
      </c>
      <c r="Z13" s="11">
        <v>80.2</v>
      </c>
      <c r="AA13" s="11">
        <v>100.8</v>
      </c>
      <c r="AB13" s="11">
        <v>95.4</v>
      </c>
      <c r="AC13" s="11">
        <v>58.6</v>
      </c>
      <c r="AD13" s="21">
        <f t="shared" si="1"/>
        <v>100.8</v>
      </c>
    </row>
    <row r="14" spans="1:30" x14ac:dyDescent="0.3">
      <c r="A14" s="10">
        <f t="shared" si="2"/>
        <v>1981</v>
      </c>
      <c r="B14" s="11">
        <v>46.699999999999996</v>
      </c>
      <c r="C14" s="11">
        <v>48.3</v>
      </c>
      <c r="D14" s="11">
        <v>0</v>
      </c>
      <c r="E14" s="11">
        <v>198.7</v>
      </c>
      <c r="F14" s="11">
        <v>467.5</v>
      </c>
      <c r="G14" s="11">
        <v>423.49999999999994</v>
      </c>
      <c r="H14" s="11">
        <v>69.199999999999989</v>
      </c>
      <c r="I14" s="11">
        <v>218.4</v>
      </c>
      <c r="J14" s="11">
        <v>107.89999999999999</v>
      </c>
      <c r="K14" s="11">
        <v>424.09999999999997</v>
      </c>
      <c r="L14" s="11"/>
      <c r="M14" s="18"/>
      <c r="N14" s="21" t="str">
        <f t="shared" si="0"/>
        <v xml:space="preserve"> </v>
      </c>
      <c r="Q14" s="10">
        <f t="shared" si="3"/>
        <v>1981</v>
      </c>
      <c r="R14" s="11">
        <v>42</v>
      </c>
      <c r="S14" s="11">
        <v>30</v>
      </c>
      <c r="T14" s="11">
        <v>0</v>
      </c>
      <c r="U14" s="11">
        <v>66</v>
      </c>
      <c r="V14" s="11">
        <v>143</v>
      </c>
      <c r="W14" s="11">
        <v>128.5</v>
      </c>
      <c r="X14" s="11">
        <v>34.9</v>
      </c>
      <c r="Y14" s="11">
        <v>84</v>
      </c>
      <c r="Z14" s="11">
        <v>79.5</v>
      </c>
      <c r="AA14" s="11">
        <v>126.4</v>
      </c>
      <c r="AB14" s="11"/>
      <c r="AC14" s="11"/>
      <c r="AD14" s="21" t="str">
        <f t="shared" si="1"/>
        <v xml:space="preserve"> </v>
      </c>
    </row>
    <row r="15" spans="1:30" x14ac:dyDescent="0.3">
      <c r="A15" s="10">
        <f t="shared" si="2"/>
        <v>1982</v>
      </c>
      <c r="B15" s="11"/>
      <c r="C15" s="11"/>
      <c r="D15" s="11"/>
      <c r="E15" s="11"/>
      <c r="F15" s="11">
        <v>230.60000000000002</v>
      </c>
      <c r="G15" s="11">
        <v>30.6</v>
      </c>
      <c r="H15" s="11">
        <v>142.39999999999998</v>
      </c>
      <c r="I15" s="11">
        <v>69.900000000000006</v>
      </c>
      <c r="J15" s="11">
        <v>195.1</v>
      </c>
      <c r="K15" s="11">
        <v>164.8</v>
      </c>
      <c r="L15" s="11"/>
      <c r="M15" s="18">
        <v>0</v>
      </c>
      <c r="N15" s="21" t="str">
        <f t="shared" si="0"/>
        <v xml:space="preserve"> </v>
      </c>
      <c r="Q15" s="10">
        <f t="shared" si="3"/>
        <v>1982</v>
      </c>
      <c r="R15" s="11"/>
      <c r="S15" s="11"/>
      <c r="T15" s="11"/>
      <c r="U15" s="11"/>
      <c r="V15" s="11">
        <v>32.4</v>
      </c>
      <c r="W15" s="11">
        <v>23.1</v>
      </c>
      <c r="X15" s="11">
        <v>80.2</v>
      </c>
      <c r="Y15" s="11">
        <v>37.9</v>
      </c>
      <c r="Z15" s="11">
        <v>37</v>
      </c>
      <c r="AA15" s="11">
        <v>46.4</v>
      </c>
      <c r="AB15" s="11"/>
      <c r="AC15" s="11">
        <v>0</v>
      </c>
      <c r="AD15" s="21" t="str">
        <f t="shared" si="1"/>
        <v xml:space="preserve"> </v>
      </c>
    </row>
    <row r="16" spans="1:30" x14ac:dyDescent="0.3">
      <c r="A16" s="10">
        <f t="shared" si="2"/>
        <v>1983</v>
      </c>
      <c r="B16" s="11">
        <v>0</v>
      </c>
      <c r="C16" s="11"/>
      <c r="D16" s="11">
        <v>79.7</v>
      </c>
      <c r="E16" s="11">
        <v>213.5</v>
      </c>
      <c r="F16" s="11">
        <v>176.89999999999998</v>
      </c>
      <c r="G16" s="11">
        <v>166.69999999999996</v>
      </c>
      <c r="H16" s="11">
        <v>179.60000000000002</v>
      </c>
      <c r="I16" s="11">
        <v>148.19999999999999</v>
      </c>
      <c r="J16" s="11">
        <v>125.29999999999998</v>
      </c>
      <c r="K16" s="11">
        <v>351.50000000000006</v>
      </c>
      <c r="L16" s="11">
        <v>133.1</v>
      </c>
      <c r="M16" s="18">
        <v>39.199999999999996</v>
      </c>
      <c r="N16" s="21" t="str">
        <f t="shared" si="0"/>
        <v xml:space="preserve"> </v>
      </c>
      <c r="Q16" s="10">
        <f t="shared" si="3"/>
        <v>1983</v>
      </c>
      <c r="R16" s="11">
        <v>0</v>
      </c>
      <c r="S16" s="11"/>
      <c r="T16" s="11">
        <v>40.1</v>
      </c>
      <c r="U16" s="11">
        <v>40</v>
      </c>
      <c r="V16" s="11">
        <v>39.799999999999997</v>
      </c>
      <c r="W16" s="11">
        <v>47.3</v>
      </c>
      <c r="X16" s="11">
        <v>40.1</v>
      </c>
      <c r="Y16" s="11">
        <v>63.7</v>
      </c>
      <c r="Z16" s="11">
        <v>57.9</v>
      </c>
      <c r="AA16" s="11">
        <v>145.30000000000001</v>
      </c>
      <c r="AB16" s="11">
        <v>40.6</v>
      </c>
      <c r="AC16" s="11">
        <v>20</v>
      </c>
      <c r="AD16" s="21" t="str">
        <f t="shared" si="1"/>
        <v xml:space="preserve"> </v>
      </c>
    </row>
    <row r="17" spans="1:30" x14ac:dyDescent="0.3">
      <c r="A17" s="10">
        <f t="shared" si="2"/>
        <v>1984</v>
      </c>
      <c r="B17" s="11">
        <v>26.8</v>
      </c>
      <c r="C17" s="11">
        <v>77.5</v>
      </c>
      <c r="D17" s="11">
        <v>76.3</v>
      </c>
      <c r="E17" s="11">
        <v>134.69999999999999</v>
      </c>
      <c r="F17" s="11">
        <v>212.70000000000002</v>
      </c>
      <c r="G17" s="11">
        <v>268.60000000000002</v>
      </c>
      <c r="H17" s="11">
        <v>332.9</v>
      </c>
      <c r="I17" s="11">
        <v>200.5</v>
      </c>
      <c r="J17" s="11">
        <v>140.9</v>
      </c>
      <c r="K17" s="11">
        <v>318.59999999999997</v>
      </c>
      <c r="L17" s="11">
        <v>275.99999999999994</v>
      </c>
      <c r="M17" s="18">
        <v>0</v>
      </c>
      <c r="N17" s="21">
        <f t="shared" si="0"/>
        <v>2065.5</v>
      </c>
      <c r="Q17" s="10">
        <f t="shared" si="3"/>
        <v>1984</v>
      </c>
      <c r="R17" s="11">
        <v>25.7</v>
      </c>
      <c r="S17" s="11">
        <v>59</v>
      </c>
      <c r="T17" s="11">
        <v>32</v>
      </c>
      <c r="U17" s="11">
        <v>51.5</v>
      </c>
      <c r="V17" s="11">
        <v>60</v>
      </c>
      <c r="W17" s="11">
        <v>110</v>
      </c>
      <c r="X17" s="11">
        <v>111.6</v>
      </c>
      <c r="Y17" s="11">
        <v>86.7</v>
      </c>
      <c r="Z17" s="11">
        <v>27</v>
      </c>
      <c r="AA17" s="11">
        <v>77</v>
      </c>
      <c r="AB17" s="11">
        <v>98</v>
      </c>
      <c r="AC17" s="11">
        <v>0</v>
      </c>
      <c r="AD17" s="21">
        <f t="shared" si="1"/>
        <v>111.6</v>
      </c>
    </row>
    <row r="18" spans="1:30" x14ac:dyDescent="0.3">
      <c r="A18" s="10">
        <f t="shared" si="2"/>
        <v>1985</v>
      </c>
      <c r="B18" s="11">
        <v>0.6</v>
      </c>
      <c r="C18" s="11">
        <v>0</v>
      </c>
      <c r="D18" s="11">
        <v>56.500000000000007</v>
      </c>
      <c r="E18" s="11">
        <v>98.4</v>
      </c>
      <c r="F18" s="11">
        <v>103.7</v>
      </c>
      <c r="G18" s="11">
        <v>140.80000000000001</v>
      </c>
      <c r="H18" s="11">
        <v>11</v>
      </c>
      <c r="I18" s="11">
        <v>117.5</v>
      </c>
      <c r="J18" s="11">
        <v>147.4</v>
      </c>
      <c r="K18" s="11"/>
      <c r="L18" s="11">
        <v>64</v>
      </c>
      <c r="M18" s="18">
        <v>151</v>
      </c>
      <c r="N18" s="21" t="str">
        <f t="shared" si="0"/>
        <v xml:space="preserve"> </v>
      </c>
      <c r="Q18" s="10">
        <f t="shared" si="3"/>
        <v>1985</v>
      </c>
      <c r="R18" s="11">
        <v>0.6</v>
      </c>
      <c r="S18" s="11">
        <v>0</v>
      </c>
      <c r="T18" s="11">
        <v>25</v>
      </c>
      <c r="U18" s="11">
        <v>35.4</v>
      </c>
      <c r="V18" s="11">
        <v>58.9</v>
      </c>
      <c r="W18" s="11">
        <v>108</v>
      </c>
      <c r="X18" s="11">
        <v>9.8000000000000007</v>
      </c>
      <c r="Y18" s="11">
        <v>32.9</v>
      </c>
      <c r="Z18" s="11">
        <v>37.5</v>
      </c>
      <c r="AA18" s="11"/>
      <c r="AB18" s="11">
        <v>30.4</v>
      </c>
      <c r="AC18" s="11">
        <v>70.3</v>
      </c>
      <c r="AD18" s="21" t="str">
        <f t="shared" si="1"/>
        <v xml:space="preserve"> </v>
      </c>
    </row>
    <row r="19" spans="1:30" x14ac:dyDescent="0.3">
      <c r="A19" s="10">
        <f t="shared" si="2"/>
        <v>1986</v>
      </c>
      <c r="B19" s="11">
        <v>0</v>
      </c>
      <c r="C19" s="11">
        <v>19.100000000000001</v>
      </c>
      <c r="D19" s="11">
        <v>0</v>
      </c>
      <c r="E19" s="11">
        <v>84.3</v>
      </c>
      <c r="F19" s="11">
        <v>205.60000000000002</v>
      </c>
      <c r="G19" s="11">
        <v>50.8</v>
      </c>
      <c r="H19" s="11">
        <v>9.1999999999999993</v>
      </c>
      <c r="I19" s="11">
        <v>106.8</v>
      </c>
      <c r="J19" s="11">
        <v>211</v>
      </c>
      <c r="K19" s="11">
        <v>276.10000000000002</v>
      </c>
      <c r="L19" s="11">
        <v>65.400000000000006</v>
      </c>
      <c r="M19" s="18">
        <v>39.5</v>
      </c>
      <c r="N19" s="21">
        <f t="shared" si="0"/>
        <v>1067.8</v>
      </c>
      <c r="Q19" s="10">
        <f t="shared" si="3"/>
        <v>1986</v>
      </c>
      <c r="R19" s="11">
        <v>0</v>
      </c>
      <c r="S19" s="11">
        <v>11.4</v>
      </c>
      <c r="T19" s="11">
        <v>0</v>
      </c>
      <c r="U19" s="11">
        <v>36.4</v>
      </c>
      <c r="V19" s="11">
        <v>42.3</v>
      </c>
      <c r="W19" s="11">
        <v>13</v>
      </c>
      <c r="X19" s="11">
        <v>3.4</v>
      </c>
      <c r="Y19" s="11">
        <v>38</v>
      </c>
      <c r="Z19" s="11">
        <v>72.5</v>
      </c>
      <c r="AA19" s="11">
        <v>58.3</v>
      </c>
      <c r="AB19" s="11">
        <v>36.700000000000003</v>
      </c>
      <c r="AC19" s="11">
        <v>26.3</v>
      </c>
      <c r="AD19" s="21">
        <f t="shared" si="1"/>
        <v>72.5</v>
      </c>
    </row>
    <row r="20" spans="1:30" x14ac:dyDescent="0.3">
      <c r="A20" s="10">
        <f t="shared" si="2"/>
        <v>1987</v>
      </c>
      <c r="B20" s="11">
        <v>21.7</v>
      </c>
      <c r="C20" s="11">
        <v>26.8</v>
      </c>
      <c r="D20" s="11">
        <v>68.2</v>
      </c>
      <c r="E20" s="11">
        <v>118.99999999999999</v>
      </c>
      <c r="F20" s="11">
        <v>283.39999999999998</v>
      </c>
      <c r="G20" s="11">
        <v>35</v>
      </c>
      <c r="H20" s="11">
        <v>74.7</v>
      </c>
      <c r="I20" s="11">
        <v>137.4</v>
      </c>
      <c r="J20" s="11">
        <v>309.89999999999998</v>
      </c>
      <c r="K20" s="11">
        <v>471.5</v>
      </c>
      <c r="L20" s="11">
        <v>96.699999999999989</v>
      </c>
      <c r="M20" s="18">
        <v>112.1</v>
      </c>
      <c r="N20" s="21">
        <f t="shared" si="0"/>
        <v>1756.3999999999999</v>
      </c>
      <c r="Q20" s="10">
        <f t="shared" si="3"/>
        <v>1987</v>
      </c>
      <c r="R20" s="11">
        <v>20.5</v>
      </c>
      <c r="S20" s="11">
        <v>22.2</v>
      </c>
      <c r="T20" s="11">
        <v>30.3</v>
      </c>
      <c r="U20" s="11">
        <v>50</v>
      </c>
      <c r="V20" s="11">
        <v>90.1</v>
      </c>
      <c r="W20" s="11">
        <v>20.9</v>
      </c>
      <c r="X20" s="11">
        <v>25.5</v>
      </c>
      <c r="Y20" s="11">
        <v>34.200000000000003</v>
      </c>
      <c r="Z20" s="11">
        <v>60.6</v>
      </c>
      <c r="AA20" s="11">
        <v>125.4</v>
      </c>
      <c r="AB20" s="11">
        <v>47.7</v>
      </c>
      <c r="AC20" s="11">
        <v>60.7</v>
      </c>
      <c r="AD20" s="21">
        <f t="shared" si="1"/>
        <v>125.4</v>
      </c>
    </row>
    <row r="21" spans="1:30" x14ac:dyDescent="0.3">
      <c r="A21" s="10">
        <f t="shared" si="2"/>
        <v>1988</v>
      </c>
      <c r="B21" s="11">
        <v>0</v>
      </c>
      <c r="C21" s="11">
        <v>24.9</v>
      </c>
      <c r="D21" s="11">
        <v>8</v>
      </c>
      <c r="E21" s="11">
        <v>134.6</v>
      </c>
      <c r="F21" s="11">
        <v>203.8</v>
      </c>
      <c r="G21" s="11">
        <v>141.6</v>
      </c>
      <c r="H21" s="11">
        <v>119.19999999999999</v>
      </c>
      <c r="I21" s="11">
        <v>289.10000000000002</v>
      </c>
      <c r="J21" s="11">
        <v>359.20000000000005</v>
      </c>
      <c r="K21" s="11">
        <v>196.59999999999997</v>
      </c>
      <c r="L21" s="11">
        <v>147.80000000000001</v>
      </c>
      <c r="M21" s="18">
        <v>25.2</v>
      </c>
      <c r="N21" s="21">
        <f t="shared" si="0"/>
        <v>1650</v>
      </c>
      <c r="Q21" s="10">
        <f t="shared" si="3"/>
        <v>1988</v>
      </c>
      <c r="R21" s="11">
        <v>0</v>
      </c>
      <c r="S21" s="11">
        <v>22.9</v>
      </c>
      <c r="T21" s="11">
        <v>8</v>
      </c>
      <c r="U21" s="11">
        <v>44.5</v>
      </c>
      <c r="V21" s="11">
        <v>64</v>
      </c>
      <c r="W21" s="11">
        <v>30.4</v>
      </c>
      <c r="X21" s="11">
        <v>22.8</v>
      </c>
      <c r="Y21" s="11">
        <v>50.7</v>
      </c>
      <c r="Z21" s="11">
        <v>100.3</v>
      </c>
      <c r="AA21" s="11">
        <v>53.6</v>
      </c>
      <c r="AB21" s="11">
        <v>57.2</v>
      </c>
      <c r="AC21" s="11">
        <v>7.6</v>
      </c>
      <c r="AD21" s="21">
        <f t="shared" si="1"/>
        <v>100.3</v>
      </c>
    </row>
    <row r="22" spans="1:30" x14ac:dyDescent="0.3">
      <c r="A22" s="10">
        <f t="shared" si="2"/>
        <v>1989</v>
      </c>
      <c r="B22" s="11">
        <v>0</v>
      </c>
      <c r="C22" s="11">
        <v>112.60000000000001</v>
      </c>
      <c r="D22" s="11">
        <v>107.50000000000001</v>
      </c>
      <c r="E22" s="11">
        <v>9.5</v>
      </c>
      <c r="F22" s="11">
        <v>229.90000000000003</v>
      </c>
      <c r="G22" s="11">
        <v>137.60000000000002</v>
      </c>
      <c r="H22" s="11">
        <v>83.6</v>
      </c>
      <c r="I22" s="11">
        <v>204.3</v>
      </c>
      <c r="J22" s="11">
        <v>307.90000000000003</v>
      </c>
      <c r="K22" s="11">
        <v>122.00000000000001</v>
      </c>
      <c r="L22" s="11"/>
      <c r="M22" s="18">
        <v>16.899999999999999</v>
      </c>
      <c r="N22" s="21" t="str">
        <f t="shared" si="0"/>
        <v xml:space="preserve"> </v>
      </c>
      <c r="Q22" s="10">
        <f t="shared" si="3"/>
        <v>1989</v>
      </c>
      <c r="R22" s="11">
        <v>0</v>
      </c>
      <c r="S22" s="11">
        <v>60.8</v>
      </c>
      <c r="T22" s="11">
        <v>40</v>
      </c>
      <c r="U22" s="11">
        <v>7.3</v>
      </c>
      <c r="V22" s="11">
        <v>39</v>
      </c>
      <c r="W22" s="11">
        <v>77.400000000000006</v>
      </c>
      <c r="X22" s="11">
        <v>24</v>
      </c>
      <c r="Y22" s="11">
        <v>84.4</v>
      </c>
      <c r="Z22" s="11">
        <v>68</v>
      </c>
      <c r="AA22" s="11">
        <v>43.6</v>
      </c>
      <c r="AB22" s="11"/>
      <c r="AC22" s="11">
        <v>9</v>
      </c>
      <c r="AD22" s="21" t="str">
        <f t="shared" si="1"/>
        <v xml:space="preserve"> </v>
      </c>
    </row>
    <row r="23" spans="1:30" x14ac:dyDescent="0.3">
      <c r="A23" s="10">
        <f t="shared" si="2"/>
        <v>1990</v>
      </c>
      <c r="B23" s="11">
        <v>0</v>
      </c>
      <c r="C23" s="11">
        <v>96.7</v>
      </c>
      <c r="D23" s="11">
        <v>11.2</v>
      </c>
      <c r="E23" s="11">
        <v>219.4</v>
      </c>
      <c r="F23" s="11">
        <v>120.60000000000001</v>
      </c>
      <c r="G23" s="11">
        <v>161.9</v>
      </c>
      <c r="H23" s="11">
        <v>11.2</v>
      </c>
      <c r="I23" s="11">
        <v>141.79999999999998</v>
      </c>
      <c r="J23" s="11">
        <v>42.199999999999996</v>
      </c>
      <c r="K23" s="11">
        <v>419.4</v>
      </c>
      <c r="L23" s="11">
        <v>139.10000000000002</v>
      </c>
      <c r="M23" s="18">
        <v>60.300000000000011</v>
      </c>
      <c r="N23" s="21">
        <f t="shared" si="0"/>
        <v>1423.8</v>
      </c>
      <c r="Q23" s="10">
        <f t="shared" si="3"/>
        <v>1990</v>
      </c>
      <c r="R23" s="11">
        <v>0</v>
      </c>
      <c r="S23" s="11">
        <v>70.2</v>
      </c>
      <c r="T23" s="11">
        <v>5.7</v>
      </c>
      <c r="U23" s="11">
        <v>80.099999999999994</v>
      </c>
      <c r="V23" s="11">
        <v>40</v>
      </c>
      <c r="W23" s="11">
        <v>90.6</v>
      </c>
      <c r="X23" s="11">
        <v>8.3000000000000007</v>
      </c>
      <c r="Y23" s="11">
        <v>52.5</v>
      </c>
      <c r="Z23" s="11">
        <v>17.399999999999999</v>
      </c>
      <c r="AA23" s="11">
        <v>70</v>
      </c>
      <c r="AB23" s="11">
        <v>72.5</v>
      </c>
      <c r="AC23" s="11">
        <v>36.700000000000003</v>
      </c>
      <c r="AD23" s="21">
        <f t="shared" si="1"/>
        <v>90.6</v>
      </c>
    </row>
    <row r="24" spans="1:30" x14ac:dyDescent="0.3">
      <c r="A24" s="10">
        <f t="shared" si="2"/>
        <v>1991</v>
      </c>
      <c r="B24" s="11">
        <v>0</v>
      </c>
      <c r="C24" s="11">
        <v>4.5999999999999996</v>
      </c>
      <c r="D24" s="11">
        <v>146.5</v>
      </c>
      <c r="E24" s="11">
        <v>160.19999999999999</v>
      </c>
      <c r="F24" s="11">
        <v>168.6</v>
      </c>
      <c r="G24" s="11">
        <v>95.5</v>
      </c>
      <c r="H24" s="11">
        <v>77.800000000000011</v>
      </c>
      <c r="I24" s="11">
        <v>65.3</v>
      </c>
      <c r="J24" s="11">
        <v>205.1</v>
      </c>
      <c r="K24" s="11">
        <v>240.29999999999998</v>
      </c>
      <c r="L24" s="11">
        <v>308.90000000000003</v>
      </c>
      <c r="M24" s="18">
        <v>0.1</v>
      </c>
      <c r="N24" s="21">
        <f t="shared" si="0"/>
        <v>1472.9</v>
      </c>
      <c r="Q24" s="10">
        <f t="shared" si="3"/>
        <v>1991</v>
      </c>
      <c r="R24" s="11">
        <v>0</v>
      </c>
      <c r="S24" s="11">
        <v>4.5999999999999996</v>
      </c>
      <c r="T24" s="11">
        <v>34.9</v>
      </c>
      <c r="U24" s="11">
        <v>77.5</v>
      </c>
      <c r="V24" s="11">
        <v>90</v>
      </c>
      <c r="W24" s="11">
        <v>23.2</v>
      </c>
      <c r="X24" s="11">
        <v>25.2</v>
      </c>
      <c r="Y24" s="11">
        <v>26.3</v>
      </c>
      <c r="Z24" s="11">
        <v>80</v>
      </c>
      <c r="AA24" s="11">
        <v>76.5</v>
      </c>
      <c r="AB24" s="11">
        <v>125.5</v>
      </c>
      <c r="AC24" s="11">
        <v>0.1</v>
      </c>
      <c r="AD24" s="21">
        <f t="shared" si="1"/>
        <v>125.5</v>
      </c>
    </row>
    <row r="25" spans="1:30" x14ac:dyDescent="0.3">
      <c r="A25" s="10">
        <f t="shared" si="2"/>
        <v>1992</v>
      </c>
      <c r="B25" s="11">
        <v>0</v>
      </c>
      <c r="C25" s="11">
        <v>17.3</v>
      </c>
      <c r="D25" s="11">
        <v>5.3000000000000007</v>
      </c>
      <c r="E25" s="11">
        <v>69</v>
      </c>
      <c r="F25" s="11">
        <v>175.79999999999995</v>
      </c>
      <c r="G25" s="11">
        <v>106.7</v>
      </c>
      <c r="H25" s="11">
        <v>178.20000000000002</v>
      </c>
      <c r="I25" s="11">
        <v>283.7</v>
      </c>
      <c r="J25" s="11">
        <v>169</v>
      </c>
      <c r="K25" s="11">
        <v>14.7</v>
      </c>
      <c r="L25" s="11">
        <v>301.79999999999995</v>
      </c>
      <c r="M25" s="18">
        <v>124.2</v>
      </c>
      <c r="N25" s="21">
        <f t="shared" si="0"/>
        <v>1445.7</v>
      </c>
      <c r="Q25" s="10">
        <f t="shared" si="3"/>
        <v>1992</v>
      </c>
      <c r="R25" s="11">
        <v>0</v>
      </c>
      <c r="S25" s="11">
        <v>13.5</v>
      </c>
      <c r="T25" s="11">
        <v>2.7</v>
      </c>
      <c r="U25" s="11">
        <v>20.5</v>
      </c>
      <c r="V25" s="11">
        <v>70.2</v>
      </c>
      <c r="W25" s="11">
        <v>27.5</v>
      </c>
      <c r="X25" s="11">
        <v>56.8</v>
      </c>
      <c r="Y25" s="11">
        <v>98.1</v>
      </c>
      <c r="Z25" s="11">
        <v>80.5</v>
      </c>
      <c r="AA25" s="11">
        <v>14.7</v>
      </c>
      <c r="AB25" s="11">
        <v>75.599999999999994</v>
      </c>
      <c r="AC25" s="11">
        <v>74.8</v>
      </c>
      <c r="AD25" s="21">
        <f t="shared" si="1"/>
        <v>98.1</v>
      </c>
    </row>
    <row r="26" spans="1:30" x14ac:dyDescent="0.3">
      <c r="A26" s="10">
        <f t="shared" si="2"/>
        <v>1993</v>
      </c>
      <c r="B26" s="11">
        <v>16.399999999999999</v>
      </c>
      <c r="C26" s="11">
        <v>21</v>
      </c>
      <c r="D26" s="11">
        <v>72.5</v>
      </c>
      <c r="E26" s="11">
        <v>162.60000000000002</v>
      </c>
      <c r="F26" s="11">
        <v>362.3</v>
      </c>
      <c r="G26" s="11">
        <v>10.4</v>
      </c>
      <c r="H26" s="11">
        <v>101.70000000000002</v>
      </c>
      <c r="I26" s="11">
        <v>115.7</v>
      </c>
      <c r="J26" s="11">
        <v>513.30000000000007</v>
      </c>
      <c r="K26" s="11">
        <v>326.8</v>
      </c>
      <c r="L26" s="11">
        <v>99.8</v>
      </c>
      <c r="M26" s="18">
        <v>7.1999999999999993</v>
      </c>
      <c r="N26" s="21">
        <f t="shared" si="0"/>
        <v>1809.7</v>
      </c>
      <c r="Q26" s="10">
        <f t="shared" si="3"/>
        <v>1993</v>
      </c>
      <c r="R26" s="11">
        <v>9.6999999999999993</v>
      </c>
      <c r="S26" s="11">
        <v>14.6</v>
      </c>
      <c r="T26" s="11">
        <v>20</v>
      </c>
      <c r="U26" s="11">
        <v>38.6</v>
      </c>
      <c r="V26" s="11">
        <v>126</v>
      </c>
      <c r="W26" s="11">
        <v>6.2</v>
      </c>
      <c r="X26" s="11">
        <v>42.6</v>
      </c>
      <c r="Y26" s="11">
        <v>30.3</v>
      </c>
      <c r="Z26" s="11">
        <v>202.4</v>
      </c>
      <c r="AA26" s="11">
        <v>209.2</v>
      </c>
      <c r="AB26" s="11">
        <v>22.5</v>
      </c>
      <c r="AC26" s="11">
        <v>5.6</v>
      </c>
      <c r="AD26" s="21">
        <f t="shared" si="1"/>
        <v>209.2</v>
      </c>
    </row>
    <row r="27" spans="1:30" x14ac:dyDescent="0.3">
      <c r="A27" s="10">
        <f t="shared" si="2"/>
        <v>1994</v>
      </c>
      <c r="B27" s="11">
        <v>60.5</v>
      </c>
      <c r="C27" s="11">
        <v>12.600000000000001</v>
      </c>
      <c r="D27" s="11">
        <v>24.6</v>
      </c>
      <c r="E27" s="11">
        <v>117.70000000000002</v>
      </c>
      <c r="F27" s="11">
        <v>183</v>
      </c>
      <c r="G27" s="11">
        <v>4.3999999999999995</v>
      </c>
      <c r="H27" s="11">
        <v>109.5</v>
      </c>
      <c r="I27" s="11">
        <v>125.9</v>
      </c>
      <c r="J27" s="11">
        <v>139.1</v>
      </c>
      <c r="K27" s="11">
        <v>331.2</v>
      </c>
      <c r="L27" s="11">
        <v>131.79999999999998</v>
      </c>
      <c r="M27" s="18">
        <v>8.8000000000000007</v>
      </c>
      <c r="N27" s="21">
        <f t="shared" si="0"/>
        <v>1249.0999999999999</v>
      </c>
      <c r="Q27" s="10">
        <f t="shared" si="3"/>
        <v>1994</v>
      </c>
      <c r="R27" s="11">
        <v>60.5</v>
      </c>
      <c r="S27" s="11">
        <v>9.4</v>
      </c>
      <c r="T27" s="11">
        <v>10.4</v>
      </c>
      <c r="U27" s="11">
        <v>28.1</v>
      </c>
      <c r="V27" s="11">
        <v>30.3</v>
      </c>
      <c r="W27" s="11">
        <v>4.0999999999999996</v>
      </c>
      <c r="X27" s="11">
        <v>52.7</v>
      </c>
      <c r="Y27" s="11">
        <v>73.7</v>
      </c>
      <c r="Z27" s="11">
        <v>78.8</v>
      </c>
      <c r="AA27" s="11">
        <v>93.1</v>
      </c>
      <c r="AB27" s="11">
        <v>40.9</v>
      </c>
      <c r="AC27" s="11">
        <v>6.3</v>
      </c>
      <c r="AD27" s="21">
        <f t="shared" si="1"/>
        <v>93.1</v>
      </c>
    </row>
    <row r="28" spans="1:30" x14ac:dyDescent="0.3">
      <c r="A28" s="10">
        <f t="shared" si="2"/>
        <v>1995</v>
      </c>
      <c r="B28" s="11">
        <v>22.7</v>
      </c>
      <c r="C28" s="11">
        <v>0</v>
      </c>
      <c r="D28" s="11">
        <v>97.299999999999983</v>
      </c>
      <c r="E28" s="11">
        <v>206</v>
      </c>
      <c r="F28" s="11">
        <v>91.199999999999989</v>
      </c>
      <c r="G28" s="11">
        <v>141.30000000000004</v>
      </c>
      <c r="H28" s="11">
        <v>159.59999999999997</v>
      </c>
      <c r="I28" s="11">
        <v>452.4</v>
      </c>
      <c r="J28" s="11">
        <v>168.4</v>
      </c>
      <c r="K28" s="11">
        <v>492.4</v>
      </c>
      <c r="L28" s="11">
        <v>164.10000000000002</v>
      </c>
      <c r="M28" s="18">
        <v>132.6</v>
      </c>
      <c r="N28" s="21">
        <f t="shared" si="0"/>
        <v>2128</v>
      </c>
      <c r="Q28" s="10">
        <f t="shared" si="3"/>
        <v>1995</v>
      </c>
      <c r="R28" s="11">
        <v>22.7</v>
      </c>
      <c r="S28" s="11">
        <v>0</v>
      </c>
      <c r="T28" s="11">
        <v>65.8</v>
      </c>
      <c r="U28" s="11">
        <v>45.3</v>
      </c>
      <c r="V28" s="11">
        <v>26.5</v>
      </c>
      <c r="W28" s="11">
        <v>56.3</v>
      </c>
      <c r="X28" s="11">
        <v>46.8</v>
      </c>
      <c r="Y28" s="11">
        <v>190</v>
      </c>
      <c r="Z28" s="11">
        <v>65.3</v>
      </c>
      <c r="AA28" s="11">
        <v>92.7</v>
      </c>
      <c r="AB28" s="11">
        <v>110</v>
      </c>
      <c r="AC28" s="11">
        <v>85.8</v>
      </c>
      <c r="AD28" s="21">
        <f t="shared" si="1"/>
        <v>190</v>
      </c>
    </row>
    <row r="29" spans="1:30" x14ac:dyDescent="0.3">
      <c r="A29" s="10">
        <f t="shared" si="2"/>
        <v>1996</v>
      </c>
      <c r="B29" s="11">
        <v>5.4</v>
      </c>
      <c r="C29" s="11">
        <v>28.7</v>
      </c>
      <c r="D29" s="11">
        <v>192.89999999999998</v>
      </c>
      <c r="E29" s="11">
        <v>73.199999999999989</v>
      </c>
      <c r="F29" s="11">
        <v>300.39999999999998</v>
      </c>
      <c r="G29" s="11">
        <v>210.99999999999997</v>
      </c>
      <c r="H29" s="11">
        <v>145.9</v>
      </c>
      <c r="I29" s="11">
        <v>227.50000000000003</v>
      </c>
      <c r="J29" s="11">
        <v>318.7</v>
      </c>
      <c r="K29" s="11">
        <v>232.70000000000002</v>
      </c>
      <c r="L29" s="11">
        <v>201.79999999999998</v>
      </c>
      <c r="M29" s="18">
        <v>3.8</v>
      </c>
      <c r="N29" s="21">
        <f t="shared" si="0"/>
        <v>1942</v>
      </c>
      <c r="Q29" s="10">
        <f t="shared" si="3"/>
        <v>1996</v>
      </c>
      <c r="R29" s="11">
        <v>2.8</v>
      </c>
      <c r="S29" s="11">
        <v>10.3</v>
      </c>
      <c r="T29" s="11">
        <v>110.2</v>
      </c>
      <c r="U29" s="11">
        <v>25.5</v>
      </c>
      <c r="V29" s="11">
        <v>62.2</v>
      </c>
      <c r="W29" s="11">
        <v>53.2</v>
      </c>
      <c r="X29" s="11">
        <v>45.1</v>
      </c>
      <c r="Y29" s="11">
        <v>56.5</v>
      </c>
      <c r="Z29" s="11">
        <v>59.2</v>
      </c>
      <c r="AA29" s="11">
        <v>48.6</v>
      </c>
      <c r="AB29" s="11">
        <v>84.3</v>
      </c>
      <c r="AC29" s="11">
        <v>2.8</v>
      </c>
      <c r="AD29" s="21">
        <f t="shared" si="1"/>
        <v>110.2</v>
      </c>
    </row>
    <row r="30" spans="1:30" x14ac:dyDescent="0.3">
      <c r="A30" s="10">
        <f t="shared" si="2"/>
        <v>1997</v>
      </c>
      <c r="B30" s="11">
        <v>8.3000000000000007</v>
      </c>
      <c r="C30" s="11">
        <v>9.4</v>
      </c>
      <c r="D30" s="11">
        <v>28</v>
      </c>
      <c r="E30" s="11">
        <v>72</v>
      </c>
      <c r="F30" s="11">
        <v>154.1</v>
      </c>
      <c r="G30" s="11">
        <v>105.00000000000001</v>
      </c>
      <c r="H30" s="11">
        <v>10</v>
      </c>
      <c r="I30" s="11">
        <v>12.5</v>
      </c>
      <c r="J30" s="11">
        <v>172.9</v>
      </c>
      <c r="K30" s="11">
        <v>149.80000000000001</v>
      </c>
      <c r="L30" s="11">
        <v>49.4</v>
      </c>
      <c r="M30" s="18">
        <v>0</v>
      </c>
      <c r="N30" s="21">
        <f t="shared" si="0"/>
        <v>771.4</v>
      </c>
      <c r="Q30" s="10">
        <f t="shared" si="3"/>
        <v>1997</v>
      </c>
      <c r="R30" s="11">
        <v>4.0999999999999996</v>
      </c>
      <c r="S30" s="11">
        <v>7.3</v>
      </c>
      <c r="T30" s="11">
        <v>19.600000000000001</v>
      </c>
      <c r="U30" s="11">
        <v>23.5</v>
      </c>
      <c r="V30" s="11">
        <v>63.5</v>
      </c>
      <c r="W30" s="11">
        <v>19.2</v>
      </c>
      <c r="X30" s="11">
        <v>4.0999999999999996</v>
      </c>
      <c r="Y30" s="11">
        <v>7.9</v>
      </c>
      <c r="Z30" s="11">
        <v>37.4</v>
      </c>
      <c r="AA30" s="11">
        <v>80.400000000000006</v>
      </c>
      <c r="AB30" s="11">
        <v>20.399999999999999</v>
      </c>
      <c r="AC30" s="11">
        <v>0</v>
      </c>
      <c r="AD30" s="21">
        <f t="shared" si="1"/>
        <v>80.400000000000006</v>
      </c>
    </row>
    <row r="31" spans="1:30" x14ac:dyDescent="0.3">
      <c r="A31" s="10">
        <f t="shared" si="2"/>
        <v>1998</v>
      </c>
      <c r="B31" s="11">
        <v>0</v>
      </c>
      <c r="C31" s="11">
        <v>30.2</v>
      </c>
      <c r="D31" s="11">
        <v>111.3</v>
      </c>
      <c r="E31" s="11">
        <v>161.6</v>
      </c>
      <c r="F31" s="11">
        <v>247.3</v>
      </c>
      <c r="G31" s="11">
        <v>112.69999999999999</v>
      </c>
      <c r="H31" s="11">
        <v>66.999999999999986</v>
      </c>
      <c r="I31" s="11">
        <v>195.9</v>
      </c>
      <c r="J31" s="11">
        <v>274.89999999999998</v>
      </c>
      <c r="K31" s="11">
        <v>141.29999999999998</v>
      </c>
      <c r="L31" s="11">
        <v>172.79999999999998</v>
      </c>
      <c r="M31" s="18">
        <v>152.4</v>
      </c>
      <c r="N31" s="21">
        <f t="shared" si="0"/>
        <v>1667.4</v>
      </c>
      <c r="Q31" s="10">
        <f t="shared" si="3"/>
        <v>1998</v>
      </c>
      <c r="R31" s="11">
        <v>0</v>
      </c>
      <c r="S31" s="11">
        <v>9.6999999999999993</v>
      </c>
      <c r="T31" s="11">
        <v>46.1</v>
      </c>
      <c r="U31" s="11">
        <v>100.3</v>
      </c>
      <c r="V31" s="11">
        <v>73.400000000000006</v>
      </c>
      <c r="W31" s="11">
        <v>42.4</v>
      </c>
      <c r="X31" s="11">
        <v>22.5</v>
      </c>
      <c r="Y31" s="11">
        <v>42.6</v>
      </c>
      <c r="Z31" s="11">
        <v>69.3</v>
      </c>
      <c r="AA31" s="11">
        <v>50</v>
      </c>
      <c r="AB31" s="11">
        <v>40</v>
      </c>
      <c r="AC31" s="11">
        <v>54.7</v>
      </c>
      <c r="AD31" s="21">
        <f t="shared" si="1"/>
        <v>100.3</v>
      </c>
    </row>
    <row r="32" spans="1:30" x14ac:dyDescent="0.3">
      <c r="A32" s="10">
        <f t="shared" si="2"/>
        <v>1999</v>
      </c>
      <c r="B32" s="11">
        <v>0</v>
      </c>
      <c r="C32" s="11">
        <v>68.900000000000006</v>
      </c>
      <c r="D32" s="11">
        <v>141.80000000000001</v>
      </c>
      <c r="E32" s="11">
        <v>74.900000000000006</v>
      </c>
      <c r="F32" s="11">
        <v>197</v>
      </c>
      <c r="G32" s="11">
        <v>364.90000000000003</v>
      </c>
      <c r="H32" s="11">
        <v>121.29999999999998</v>
      </c>
      <c r="I32" s="11">
        <v>106.39999999999998</v>
      </c>
      <c r="J32" s="11">
        <v>417.79999999999995</v>
      </c>
      <c r="K32" s="11">
        <v>418.4</v>
      </c>
      <c r="L32" s="11">
        <v>445.2</v>
      </c>
      <c r="M32" s="18">
        <v>36.9</v>
      </c>
      <c r="N32" s="21">
        <f t="shared" si="0"/>
        <v>2393.4999999999995</v>
      </c>
      <c r="Q32" s="10">
        <f t="shared" si="3"/>
        <v>1999</v>
      </c>
      <c r="R32" s="11">
        <v>0</v>
      </c>
      <c r="S32" s="11">
        <v>33.6</v>
      </c>
      <c r="T32" s="11">
        <v>51.3</v>
      </c>
      <c r="U32" s="11">
        <v>50</v>
      </c>
      <c r="V32" s="11">
        <v>52.1</v>
      </c>
      <c r="W32" s="11">
        <v>80</v>
      </c>
      <c r="X32" s="11">
        <v>81</v>
      </c>
      <c r="Y32" s="11">
        <v>35.5</v>
      </c>
      <c r="Z32" s="11">
        <v>102.5</v>
      </c>
      <c r="AA32" s="11">
        <v>108</v>
      </c>
      <c r="AB32" s="11">
        <v>90.4</v>
      </c>
      <c r="AC32" s="11">
        <v>15.6</v>
      </c>
      <c r="AD32" s="21">
        <f t="shared" si="1"/>
        <v>108</v>
      </c>
    </row>
    <row r="33" spans="1:30" x14ac:dyDescent="0.3">
      <c r="A33" s="10">
        <f t="shared" si="2"/>
        <v>2000</v>
      </c>
      <c r="B33" s="11">
        <v>33.9</v>
      </c>
      <c r="C33" s="11">
        <v>28.2</v>
      </c>
      <c r="D33" s="11">
        <v>19.299999999999997</v>
      </c>
      <c r="E33" s="11">
        <v>180.5</v>
      </c>
      <c r="F33" s="11">
        <v>294.40000000000003</v>
      </c>
      <c r="G33" s="11">
        <v>132.29999999999998</v>
      </c>
      <c r="H33" s="11">
        <v>107.89999999999999</v>
      </c>
      <c r="I33" s="11">
        <v>55.8</v>
      </c>
      <c r="J33" s="11">
        <v>498.80000000000007</v>
      </c>
      <c r="K33" s="11">
        <v>88</v>
      </c>
      <c r="L33" s="11">
        <v>220</v>
      </c>
      <c r="M33" s="18">
        <v>79.3</v>
      </c>
      <c r="N33" s="21">
        <f t="shared" si="0"/>
        <v>1738.3999999999999</v>
      </c>
      <c r="Q33" s="10">
        <f t="shared" si="3"/>
        <v>2000</v>
      </c>
      <c r="R33" s="11">
        <v>19.2</v>
      </c>
      <c r="S33" s="11">
        <v>18.2</v>
      </c>
      <c r="T33" s="11">
        <v>7.4</v>
      </c>
      <c r="U33" s="11">
        <v>55.4</v>
      </c>
      <c r="V33" s="11">
        <v>130.4</v>
      </c>
      <c r="W33" s="11">
        <v>41</v>
      </c>
      <c r="X33" s="11">
        <v>52.9</v>
      </c>
      <c r="Y33" s="11">
        <v>19.5</v>
      </c>
      <c r="Z33" s="11">
        <v>85.2</v>
      </c>
      <c r="AA33" s="11">
        <v>51.4</v>
      </c>
      <c r="AB33" s="11">
        <v>73.5</v>
      </c>
      <c r="AC33" s="11">
        <v>26.7</v>
      </c>
      <c r="AD33" s="21">
        <f t="shared" si="1"/>
        <v>130.4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77.099999999999994</v>
      </c>
      <c r="E34" s="11">
        <v>51</v>
      </c>
      <c r="F34" s="11">
        <v>252.70000000000002</v>
      </c>
      <c r="G34" s="11">
        <v>67.8</v>
      </c>
      <c r="H34" s="11">
        <v>150.99999999999997</v>
      </c>
      <c r="I34" s="11">
        <v>49.599999999999994</v>
      </c>
      <c r="J34" s="11">
        <v>122.9</v>
      </c>
      <c r="K34" s="11">
        <v>269.60000000000002</v>
      </c>
      <c r="L34" s="11">
        <v>252.4</v>
      </c>
      <c r="M34" s="18">
        <v>267.7</v>
      </c>
      <c r="N34" s="21">
        <f t="shared" si="0"/>
        <v>1561.8000000000002</v>
      </c>
      <c r="Q34" s="10">
        <f t="shared" si="3"/>
        <v>2001</v>
      </c>
      <c r="R34" s="11">
        <v>0</v>
      </c>
      <c r="S34" s="11">
        <v>0</v>
      </c>
      <c r="T34" s="11">
        <v>41.2</v>
      </c>
      <c r="U34" s="11">
        <v>36.299999999999997</v>
      </c>
      <c r="V34" s="11">
        <v>51.6</v>
      </c>
      <c r="W34" s="11">
        <v>33</v>
      </c>
      <c r="X34" s="11">
        <v>56.4</v>
      </c>
      <c r="Y34" s="11">
        <v>21.4</v>
      </c>
      <c r="Z34" s="11">
        <v>23.3</v>
      </c>
      <c r="AA34" s="11">
        <v>64</v>
      </c>
      <c r="AB34" s="11">
        <v>64</v>
      </c>
      <c r="AC34" s="11">
        <v>67.5</v>
      </c>
      <c r="AD34" s="21">
        <f t="shared" si="1"/>
        <v>67.5</v>
      </c>
    </row>
    <row r="35" spans="1:30" x14ac:dyDescent="0.3">
      <c r="A35" s="10">
        <f t="shared" si="2"/>
        <v>2002</v>
      </c>
      <c r="B35" s="11">
        <v>0</v>
      </c>
      <c r="C35" s="11">
        <v>2.2999999999999998</v>
      </c>
      <c r="D35" s="11">
        <v>32.300000000000004</v>
      </c>
      <c r="E35" s="11">
        <v>188.3</v>
      </c>
      <c r="F35" s="11">
        <v>246.10000000000002</v>
      </c>
      <c r="G35" s="11">
        <v>189.5</v>
      </c>
      <c r="H35" s="11">
        <v>76</v>
      </c>
      <c r="I35" s="11">
        <v>64.8</v>
      </c>
      <c r="J35" s="11">
        <v>312.7</v>
      </c>
      <c r="K35" s="11">
        <v>169.6</v>
      </c>
      <c r="L35" s="11">
        <v>58.699999999999996</v>
      </c>
      <c r="M35" s="18">
        <v>42.3</v>
      </c>
      <c r="N35" s="21">
        <f t="shared" si="0"/>
        <v>1382.6</v>
      </c>
      <c r="Q35" s="10">
        <f t="shared" si="3"/>
        <v>2002</v>
      </c>
      <c r="R35" s="11">
        <v>0</v>
      </c>
      <c r="S35" s="11">
        <v>2.2999999999999998</v>
      </c>
      <c r="T35" s="11">
        <v>11.5</v>
      </c>
      <c r="U35" s="11">
        <v>62</v>
      </c>
      <c r="V35" s="11">
        <v>120</v>
      </c>
      <c r="W35" s="11">
        <v>87.3</v>
      </c>
      <c r="X35" s="11">
        <v>35.200000000000003</v>
      </c>
      <c r="Y35" s="11">
        <v>24.1</v>
      </c>
      <c r="Z35" s="11">
        <v>130.19999999999999</v>
      </c>
      <c r="AA35" s="11">
        <v>100</v>
      </c>
      <c r="AB35" s="11">
        <v>19.600000000000001</v>
      </c>
      <c r="AC35" s="11">
        <v>27</v>
      </c>
      <c r="AD35" s="21">
        <f t="shared" si="1"/>
        <v>130.19999999999999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118.7</v>
      </c>
      <c r="E36" s="11">
        <v>161.5</v>
      </c>
      <c r="F36" s="11">
        <v>110.70000000000002</v>
      </c>
      <c r="G36" s="11">
        <v>305.59999999999997</v>
      </c>
      <c r="H36" s="11">
        <v>71.8</v>
      </c>
      <c r="I36" s="11">
        <v>73.599999999999994</v>
      </c>
      <c r="J36" s="11">
        <v>185.4</v>
      </c>
      <c r="K36" s="11">
        <v>485.7</v>
      </c>
      <c r="L36" s="11">
        <v>260.8</v>
      </c>
      <c r="M36" s="18">
        <v>82.2</v>
      </c>
      <c r="N36" s="21">
        <f t="shared" si="0"/>
        <v>1856</v>
      </c>
      <c r="Q36" s="10">
        <f t="shared" si="3"/>
        <v>2003</v>
      </c>
      <c r="R36" s="11">
        <v>0</v>
      </c>
      <c r="S36" s="11">
        <v>0</v>
      </c>
      <c r="T36" s="11">
        <v>93.8</v>
      </c>
      <c r="U36" s="11">
        <v>44</v>
      </c>
      <c r="V36" s="11">
        <v>42.2</v>
      </c>
      <c r="W36" s="11">
        <v>63</v>
      </c>
      <c r="X36" s="11">
        <v>32.5</v>
      </c>
      <c r="Y36" s="11">
        <v>20</v>
      </c>
      <c r="Z36" s="11">
        <v>38.200000000000003</v>
      </c>
      <c r="AA36" s="11">
        <v>122.5</v>
      </c>
      <c r="AB36" s="11">
        <v>99</v>
      </c>
      <c r="AC36" s="11">
        <v>31</v>
      </c>
      <c r="AD36" s="21">
        <f t="shared" si="1"/>
        <v>122.5</v>
      </c>
    </row>
    <row r="37" spans="1:30" x14ac:dyDescent="0.3">
      <c r="A37" s="10">
        <f t="shared" si="2"/>
        <v>2004</v>
      </c>
      <c r="B37" s="11">
        <v>26.5</v>
      </c>
      <c r="C37" s="11">
        <v>88.8</v>
      </c>
      <c r="D37" s="11">
        <v>21.6</v>
      </c>
      <c r="E37" s="11">
        <v>172.8</v>
      </c>
      <c r="F37" s="11">
        <v>308.70000000000005</v>
      </c>
      <c r="G37" s="11">
        <v>109.1</v>
      </c>
      <c r="H37" s="11">
        <v>169.4</v>
      </c>
      <c r="I37" s="11">
        <v>87.1</v>
      </c>
      <c r="J37" s="11">
        <v>180.9</v>
      </c>
      <c r="K37" s="11">
        <v>351.1</v>
      </c>
      <c r="L37" s="11">
        <v>84.1</v>
      </c>
      <c r="M37" s="18">
        <v>4.5</v>
      </c>
      <c r="N37" s="21">
        <f t="shared" si="0"/>
        <v>1604.6</v>
      </c>
      <c r="Q37" s="10">
        <f t="shared" si="3"/>
        <v>2004</v>
      </c>
      <c r="R37" s="11">
        <v>26.2</v>
      </c>
      <c r="S37" s="11">
        <v>75.5</v>
      </c>
      <c r="T37" s="11">
        <v>18.600000000000001</v>
      </c>
      <c r="U37" s="11">
        <v>46</v>
      </c>
      <c r="V37" s="11">
        <v>100.4</v>
      </c>
      <c r="W37" s="11">
        <v>47.7</v>
      </c>
      <c r="X37" s="11">
        <v>42</v>
      </c>
      <c r="Y37" s="11">
        <v>16.399999999999999</v>
      </c>
      <c r="Z37" s="11">
        <v>43.1</v>
      </c>
      <c r="AA37" s="11">
        <v>130.5</v>
      </c>
      <c r="AB37" s="11">
        <v>30.1</v>
      </c>
      <c r="AC37" s="11">
        <v>4.5</v>
      </c>
      <c r="AD37" s="21">
        <f t="shared" si="1"/>
        <v>130.5</v>
      </c>
    </row>
    <row r="38" spans="1:30" x14ac:dyDescent="0.3">
      <c r="A38" s="10">
        <f t="shared" si="2"/>
        <v>2005</v>
      </c>
      <c r="B38" s="11">
        <v>68.2</v>
      </c>
      <c r="C38" s="11">
        <v>121.2</v>
      </c>
      <c r="D38" s="11">
        <v>100.6</v>
      </c>
      <c r="E38" s="11">
        <v>268.89999999999998</v>
      </c>
      <c r="F38" s="11">
        <v>266.7</v>
      </c>
      <c r="G38" s="11">
        <v>203.2</v>
      </c>
      <c r="H38" s="11">
        <v>128</v>
      </c>
      <c r="I38" s="11">
        <v>55.2</v>
      </c>
      <c r="J38" s="11">
        <v>127.6</v>
      </c>
      <c r="K38" s="11">
        <v>393.3</v>
      </c>
      <c r="L38" s="11">
        <v>303</v>
      </c>
      <c r="M38" s="18">
        <v>7.7</v>
      </c>
      <c r="N38" s="21">
        <f t="shared" si="0"/>
        <v>2043.6</v>
      </c>
      <c r="Q38" s="10">
        <f t="shared" si="3"/>
        <v>2005</v>
      </c>
      <c r="R38" s="11">
        <v>43.5</v>
      </c>
      <c r="S38" s="11">
        <v>98.5</v>
      </c>
      <c r="T38" s="11">
        <v>46.5</v>
      </c>
      <c r="U38" s="11">
        <v>101.5</v>
      </c>
      <c r="V38" s="11">
        <v>61.2</v>
      </c>
      <c r="W38" s="11">
        <v>57</v>
      </c>
      <c r="X38" s="11">
        <v>41.5</v>
      </c>
      <c r="Y38" s="11">
        <v>21</v>
      </c>
      <c r="Z38" s="11">
        <v>46.6</v>
      </c>
      <c r="AA38" s="11">
        <v>124.5</v>
      </c>
      <c r="AB38" s="11">
        <v>70.8</v>
      </c>
      <c r="AC38" s="11">
        <v>7.7</v>
      </c>
      <c r="AD38" s="21">
        <f t="shared" si="1"/>
        <v>124.5</v>
      </c>
    </row>
    <row r="39" spans="1:30" x14ac:dyDescent="0.3">
      <c r="A39" s="10">
        <f t="shared" si="2"/>
        <v>2006</v>
      </c>
      <c r="B39" s="11">
        <v>11</v>
      </c>
      <c r="C39" s="11">
        <v>1.1000000000000001</v>
      </c>
      <c r="D39" s="11">
        <v>77.8</v>
      </c>
      <c r="E39" s="11">
        <v>196.6</v>
      </c>
      <c r="F39" s="11">
        <v>263.7</v>
      </c>
      <c r="G39" s="11">
        <v>204.9</v>
      </c>
      <c r="H39" s="11">
        <v>101.6</v>
      </c>
      <c r="I39" s="11">
        <v>178.3</v>
      </c>
      <c r="J39" s="11">
        <v>159</v>
      </c>
      <c r="K39" s="11">
        <v>233.5</v>
      </c>
      <c r="L39" s="11">
        <v>158.20000000000002</v>
      </c>
      <c r="M39" s="18">
        <v>81.7</v>
      </c>
      <c r="N39" s="21">
        <f t="shared" si="0"/>
        <v>1667.4</v>
      </c>
      <c r="Q39" s="10">
        <f t="shared" si="3"/>
        <v>2006</v>
      </c>
      <c r="R39" s="11">
        <v>7.5</v>
      </c>
      <c r="S39" s="11">
        <v>1.1000000000000001</v>
      </c>
      <c r="T39" s="11">
        <v>51.5</v>
      </c>
      <c r="U39" s="11">
        <v>52.5</v>
      </c>
      <c r="V39" s="11">
        <v>66.599999999999994</v>
      </c>
      <c r="W39" s="11">
        <v>63.5</v>
      </c>
      <c r="X39" s="11">
        <v>70</v>
      </c>
      <c r="Y39" s="11">
        <v>44.5</v>
      </c>
      <c r="Z39" s="11">
        <v>47.6</v>
      </c>
      <c r="AA39" s="11">
        <v>34.200000000000003</v>
      </c>
      <c r="AB39" s="11">
        <v>26.6</v>
      </c>
      <c r="AC39" s="11">
        <v>74</v>
      </c>
      <c r="AD39" s="21">
        <f t="shared" si="1"/>
        <v>74</v>
      </c>
    </row>
    <row r="40" spans="1:30" x14ac:dyDescent="0.3">
      <c r="A40" s="10">
        <f t="shared" si="2"/>
        <v>2007</v>
      </c>
      <c r="B40" s="11">
        <v>0</v>
      </c>
      <c r="C40" s="11">
        <v>12</v>
      </c>
      <c r="D40" s="11">
        <v>28.3</v>
      </c>
      <c r="E40" s="11">
        <v>172.79999999999998</v>
      </c>
      <c r="F40" s="11">
        <v>305.3</v>
      </c>
      <c r="G40" s="11">
        <v>166.49999999999997</v>
      </c>
      <c r="H40" s="11"/>
      <c r="I40" s="11"/>
      <c r="J40" s="11"/>
      <c r="K40" s="11"/>
      <c r="L40" s="11"/>
      <c r="M40" s="18">
        <v>82.5</v>
      </c>
      <c r="N40" s="21" t="str">
        <f t="shared" si="0"/>
        <v xml:space="preserve"> </v>
      </c>
      <c r="Q40" s="10">
        <f t="shared" si="3"/>
        <v>2007</v>
      </c>
      <c r="R40" s="11">
        <v>0</v>
      </c>
      <c r="S40" s="11">
        <v>12</v>
      </c>
      <c r="T40" s="11">
        <v>8.1999999999999993</v>
      </c>
      <c r="U40" s="11">
        <v>49.2</v>
      </c>
      <c r="V40" s="11">
        <v>64.7</v>
      </c>
      <c r="W40" s="11">
        <v>76.5</v>
      </c>
      <c r="X40" s="11"/>
      <c r="Y40" s="11"/>
      <c r="Z40" s="11"/>
      <c r="AA40" s="11"/>
      <c r="AB40" s="11"/>
      <c r="AC40" s="11">
        <v>54.3</v>
      </c>
      <c r="AD40" s="21" t="str">
        <f t="shared" si="1"/>
        <v xml:space="preserve"> </v>
      </c>
    </row>
    <row r="41" spans="1:30" x14ac:dyDescent="0.3">
      <c r="A41" s="10">
        <f t="shared" si="2"/>
        <v>2008</v>
      </c>
      <c r="B41" s="11">
        <v>0</v>
      </c>
      <c r="C41" s="11">
        <v>16.899999999999999</v>
      </c>
      <c r="D41" s="11">
        <v>84.699999999999989</v>
      </c>
      <c r="E41" s="11">
        <v>137.30000000000001</v>
      </c>
      <c r="F41" s="11">
        <v>425.5</v>
      </c>
      <c r="G41" s="11">
        <v>273.29999999999995</v>
      </c>
      <c r="H41" s="11">
        <v>115.39999999999999</v>
      </c>
      <c r="I41" s="11">
        <v>221.70000000000002</v>
      </c>
      <c r="J41" s="11">
        <v>300.89999999999998</v>
      </c>
      <c r="K41" s="11">
        <v>240</v>
      </c>
      <c r="L41" s="11">
        <v>417.70000000000005</v>
      </c>
      <c r="M41" s="18">
        <v>12.9</v>
      </c>
      <c r="N41" s="21">
        <f t="shared" si="0"/>
        <v>2246.2999999999997</v>
      </c>
      <c r="Q41" s="10">
        <f t="shared" si="3"/>
        <v>2008</v>
      </c>
      <c r="R41" s="11">
        <v>0</v>
      </c>
      <c r="S41" s="11">
        <v>9.5</v>
      </c>
      <c r="T41" s="11">
        <v>48.5</v>
      </c>
      <c r="U41" s="11">
        <v>92</v>
      </c>
      <c r="V41" s="11">
        <v>121.5</v>
      </c>
      <c r="W41" s="11">
        <v>100</v>
      </c>
      <c r="X41" s="11">
        <v>24.2</v>
      </c>
      <c r="Y41" s="11">
        <v>45.3</v>
      </c>
      <c r="Z41" s="11">
        <v>75.3</v>
      </c>
      <c r="AA41" s="11">
        <v>54.4</v>
      </c>
      <c r="AB41" s="11">
        <v>82.8</v>
      </c>
      <c r="AC41" s="11">
        <v>6.5</v>
      </c>
      <c r="AD41" s="21">
        <f t="shared" si="1"/>
        <v>121.5</v>
      </c>
    </row>
    <row r="42" spans="1:30" x14ac:dyDescent="0.3">
      <c r="A42" s="10">
        <f t="shared" si="2"/>
        <v>2009</v>
      </c>
      <c r="B42" s="11">
        <v>100.8</v>
      </c>
      <c r="C42" s="11">
        <v>0</v>
      </c>
      <c r="D42" s="11">
        <v>163.99999999999997</v>
      </c>
      <c r="E42" s="11">
        <v>55.7</v>
      </c>
      <c r="F42" s="11">
        <v>6.1</v>
      </c>
      <c r="G42" s="11">
        <v>163.69999999999999</v>
      </c>
      <c r="H42" s="11">
        <v>82.5</v>
      </c>
      <c r="I42" s="11">
        <v>145.80000000000001</v>
      </c>
      <c r="J42" s="11">
        <v>32</v>
      </c>
      <c r="K42" s="11">
        <v>3</v>
      </c>
      <c r="L42" s="11">
        <v>5</v>
      </c>
      <c r="M42" s="18">
        <v>25.5</v>
      </c>
      <c r="N42" s="21">
        <f t="shared" si="0"/>
        <v>784.09999999999991</v>
      </c>
      <c r="Q42" s="10">
        <f t="shared" si="3"/>
        <v>2009</v>
      </c>
      <c r="R42" s="11">
        <v>60.4</v>
      </c>
      <c r="S42" s="11">
        <v>0</v>
      </c>
      <c r="T42" s="11">
        <v>70.8</v>
      </c>
      <c r="U42" s="11">
        <v>33.1</v>
      </c>
      <c r="V42" s="11">
        <v>6.1</v>
      </c>
      <c r="W42" s="11">
        <v>61.7</v>
      </c>
      <c r="X42" s="11">
        <v>40.299999999999997</v>
      </c>
      <c r="Y42" s="11">
        <v>120</v>
      </c>
      <c r="Z42" s="11">
        <v>12</v>
      </c>
      <c r="AA42" s="11">
        <v>3</v>
      </c>
      <c r="AB42" s="11">
        <v>5</v>
      </c>
      <c r="AC42" s="11">
        <v>25.5</v>
      </c>
      <c r="AD42" s="21">
        <f t="shared" si="1"/>
        <v>120</v>
      </c>
    </row>
    <row r="43" spans="1:30" x14ac:dyDescent="0.3">
      <c r="A43" s="10">
        <f t="shared" si="2"/>
        <v>2010</v>
      </c>
      <c r="B43" s="11">
        <v>0</v>
      </c>
      <c r="C43" s="11">
        <v>14</v>
      </c>
      <c r="D43" s="11">
        <v>123.60000000000002</v>
      </c>
      <c r="E43" s="11">
        <v>110.10000000000001</v>
      </c>
      <c r="F43" s="11">
        <v>322.3</v>
      </c>
      <c r="G43" s="11">
        <v>174.20000000000002</v>
      </c>
      <c r="H43" s="11">
        <v>244.80000000000004</v>
      </c>
      <c r="I43" s="11">
        <v>228</v>
      </c>
      <c r="J43" s="11">
        <v>434.50000000000006</v>
      </c>
      <c r="K43" s="11">
        <v>482.2</v>
      </c>
      <c r="L43" s="11">
        <v>368.09999999999997</v>
      </c>
      <c r="M43" s="18">
        <v>549.90000000000009</v>
      </c>
      <c r="N43" s="21">
        <f t="shared" si="0"/>
        <v>3051.7</v>
      </c>
      <c r="Q43" s="10">
        <f t="shared" si="3"/>
        <v>2010</v>
      </c>
      <c r="R43" s="11">
        <v>0</v>
      </c>
      <c r="S43" s="11">
        <v>7.3</v>
      </c>
      <c r="T43" s="11">
        <v>55.3</v>
      </c>
      <c r="U43" s="11">
        <v>42</v>
      </c>
      <c r="V43" s="11">
        <v>65.2</v>
      </c>
      <c r="W43" s="11">
        <v>35</v>
      </c>
      <c r="X43" s="11">
        <v>50.5</v>
      </c>
      <c r="Y43" s="11">
        <v>56.4</v>
      </c>
      <c r="Z43" s="11">
        <v>135.80000000000001</v>
      </c>
      <c r="AA43" s="11">
        <v>104.8</v>
      </c>
      <c r="AB43" s="11">
        <v>57.2</v>
      </c>
      <c r="AC43" s="11">
        <v>110.6</v>
      </c>
      <c r="AD43" s="21">
        <f t="shared" si="1"/>
        <v>135.80000000000001</v>
      </c>
    </row>
    <row r="44" spans="1:30" x14ac:dyDescent="0.3">
      <c r="A44" s="10">
        <f t="shared" si="2"/>
        <v>2011</v>
      </c>
      <c r="B44" s="11">
        <v>2.8</v>
      </c>
      <c r="C44" s="11">
        <v>16.3</v>
      </c>
      <c r="D44" s="11">
        <v>112.79999999999997</v>
      </c>
      <c r="E44" s="11">
        <v>334.99999999999994</v>
      </c>
      <c r="F44" s="11">
        <v>135.30000000000001</v>
      </c>
      <c r="G44" s="11">
        <v>113.2</v>
      </c>
      <c r="H44" s="11">
        <v>155.49999999999997</v>
      </c>
      <c r="I44" s="11">
        <v>111.89999999999998</v>
      </c>
      <c r="J44" s="11">
        <v>132.1</v>
      </c>
      <c r="K44" s="11">
        <v>192.1</v>
      </c>
      <c r="L44" s="11">
        <v>426.59999999999991</v>
      </c>
      <c r="M44" s="18">
        <v>208.29999999999998</v>
      </c>
      <c r="N44" s="21">
        <f t="shared" si="0"/>
        <v>1941.8999999999996</v>
      </c>
      <c r="Q44" s="10">
        <f t="shared" si="3"/>
        <v>2011</v>
      </c>
      <c r="R44" s="11">
        <v>2.8</v>
      </c>
      <c r="S44" s="11">
        <v>7.4</v>
      </c>
      <c r="T44" s="11">
        <v>55.6</v>
      </c>
      <c r="U44" s="11">
        <v>72.099999999999994</v>
      </c>
      <c r="V44" s="11">
        <v>18.7</v>
      </c>
      <c r="W44" s="11">
        <v>38.1</v>
      </c>
      <c r="X44" s="11">
        <v>59.3</v>
      </c>
      <c r="Y44" s="11">
        <v>23.6</v>
      </c>
      <c r="Z44" s="11">
        <v>28.6</v>
      </c>
      <c r="AA44" s="11">
        <v>99.2</v>
      </c>
      <c r="AB44" s="11">
        <v>105.2</v>
      </c>
      <c r="AC44" s="11">
        <v>37.5</v>
      </c>
      <c r="AD44" s="21">
        <f t="shared" si="1"/>
        <v>105.2</v>
      </c>
    </row>
    <row r="45" spans="1:30" x14ac:dyDescent="0.3">
      <c r="A45" s="10">
        <f>+A44+1</f>
        <v>2012</v>
      </c>
      <c r="B45" s="11">
        <v>3.8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21" t="str">
        <f t="shared" si="0"/>
        <v xml:space="preserve"> </v>
      </c>
      <c r="Q45" s="10">
        <f>+Q44+1</f>
        <v>2012</v>
      </c>
      <c r="R45" s="11">
        <v>2.9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1" t="str">
        <f t="shared" si="1"/>
        <v xml:space="preserve"> </v>
      </c>
    </row>
    <row r="46" spans="1:30" x14ac:dyDescent="0.3">
      <c r="A46" s="10">
        <f t="shared" si="2"/>
        <v>2013</v>
      </c>
      <c r="B46" s="11"/>
      <c r="C46" s="11"/>
      <c r="D46" s="11"/>
      <c r="E46" s="11"/>
      <c r="F46" s="11"/>
      <c r="G46" s="11"/>
      <c r="H46" s="11"/>
      <c r="I46" s="11">
        <v>262</v>
      </c>
      <c r="J46" s="11">
        <v>170</v>
      </c>
      <c r="K46" s="11">
        <v>87</v>
      </c>
      <c r="L46" s="11"/>
      <c r="M46" s="18">
        <v>83</v>
      </c>
      <c r="N46" s="21" t="str">
        <f t="shared" si="0"/>
        <v xml:space="preserve"> </v>
      </c>
      <c r="Q46" s="10">
        <f t="shared" ref="Q46:Q50" si="4">+Q45+1</f>
        <v>2013</v>
      </c>
      <c r="R46" s="11"/>
      <c r="S46" s="11"/>
      <c r="T46" s="11"/>
      <c r="U46" s="11"/>
      <c r="V46" s="11"/>
      <c r="W46" s="11"/>
      <c r="X46" s="11"/>
      <c r="Y46" s="11">
        <v>54</v>
      </c>
      <c r="Z46" s="11">
        <v>73</v>
      </c>
      <c r="AA46" s="11">
        <v>28</v>
      </c>
      <c r="AB46" s="11"/>
      <c r="AC46" s="11">
        <v>62</v>
      </c>
      <c r="AD46" s="21" t="str">
        <f t="shared" si="1"/>
        <v xml:space="preserve"> </v>
      </c>
    </row>
    <row r="47" spans="1:30" x14ac:dyDescent="0.3">
      <c r="A47" s="10">
        <f t="shared" si="2"/>
        <v>2014</v>
      </c>
      <c r="B47" s="11">
        <v>77</v>
      </c>
      <c r="C47" s="11">
        <v>14</v>
      </c>
      <c r="D47" s="11">
        <v>66</v>
      </c>
      <c r="E47" s="11">
        <v>40</v>
      </c>
      <c r="F47" s="11">
        <v>237</v>
      </c>
      <c r="G47" s="11">
        <v>32</v>
      </c>
      <c r="H47" s="11">
        <v>2</v>
      </c>
      <c r="I47" s="11">
        <v>155</v>
      </c>
      <c r="J47" s="11">
        <v>129</v>
      </c>
      <c r="K47" s="11">
        <v>253</v>
      </c>
      <c r="L47" s="11">
        <v>139</v>
      </c>
      <c r="M47" s="18">
        <v>21</v>
      </c>
      <c r="N47" s="21">
        <f t="shared" si="0"/>
        <v>1165</v>
      </c>
      <c r="Q47" s="10">
        <f t="shared" si="4"/>
        <v>2014</v>
      </c>
      <c r="R47" s="11">
        <v>77</v>
      </c>
      <c r="S47" s="11">
        <v>14</v>
      </c>
      <c r="T47" s="11">
        <v>24</v>
      </c>
      <c r="U47" s="11">
        <v>19</v>
      </c>
      <c r="V47" s="11">
        <v>74</v>
      </c>
      <c r="W47" s="11">
        <v>24</v>
      </c>
      <c r="X47" s="11">
        <v>2</v>
      </c>
      <c r="Y47" s="11">
        <v>27</v>
      </c>
      <c r="Z47" s="11">
        <v>34</v>
      </c>
      <c r="AA47" s="11">
        <v>170</v>
      </c>
      <c r="AB47" s="11">
        <v>29</v>
      </c>
      <c r="AC47" s="11">
        <v>17</v>
      </c>
      <c r="AD47" s="21">
        <f t="shared" si="1"/>
        <v>170</v>
      </c>
    </row>
    <row r="48" spans="1:30" x14ac:dyDescent="0.3">
      <c r="A48" s="10">
        <f t="shared" si="2"/>
        <v>2015</v>
      </c>
      <c r="B48" s="11">
        <v>0</v>
      </c>
      <c r="C48" s="11">
        <v>93</v>
      </c>
      <c r="D48" s="11">
        <v>105</v>
      </c>
      <c r="E48" s="11">
        <v>34</v>
      </c>
      <c r="F48" s="11">
        <v>86</v>
      </c>
      <c r="G48" s="11">
        <v>74</v>
      </c>
      <c r="H48" s="11">
        <v>0</v>
      </c>
      <c r="I48" s="11">
        <v>117</v>
      </c>
      <c r="J48" s="11">
        <v>31</v>
      </c>
      <c r="K48" s="11"/>
      <c r="L48" s="11"/>
      <c r="M48" s="18"/>
      <c r="N48" s="21" t="str">
        <f t="shared" si="0"/>
        <v xml:space="preserve"> </v>
      </c>
      <c r="Q48" s="10">
        <f t="shared" si="4"/>
        <v>2015</v>
      </c>
      <c r="R48" s="11">
        <v>0</v>
      </c>
      <c r="S48" s="11">
        <v>84</v>
      </c>
      <c r="T48" s="11">
        <v>52</v>
      </c>
      <c r="U48" s="11">
        <v>13</v>
      </c>
      <c r="V48" s="11">
        <v>29</v>
      </c>
      <c r="W48" s="11">
        <v>25</v>
      </c>
      <c r="X48" s="11">
        <v>0</v>
      </c>
      <c r="Y48" s="11">
        <v>55</v>
      </c>
      <c r="Z48" s="11">
        <v>13</v>
      </c>
      <c r="AA48" s="11"/>
      <c r="AB48" s="11"/>
      <c r="AC48" s="11"/>
      <c r="AD48" s="21" t="str">
        <f t="shared" si="1"/>
        <v xml:space="preserve"> </v>
      </c>
    </row>
    <row r="49" spans="1:30" x14ac:dyDescent="0.3">
      <c r="A49" s="10">
        <f t="shared" si="2"/>
        <v>2016</v>
      </c>
      <c r="B49" s="11">
        <v>0</v>
      </c>
      <c r="C49" s="11"/>
      <c r="D49" s="11"/>
      <c r="E49" s="11"/>
      <c r="F49" s="11"/>
      <c r="G49" s="11">
        <v>104</v>
      </c>
      <c r="H49" s="11">
        <v>103.6</v>
      </c>
      <c r="I49" s="11">
        <v>145</v>
      </c>
      <c r="J49" s="11">
        <v>172</v>
      </c>
      <c r="K49" s="11">
        <v>196.6</v>
      </c>
      <c r="L49" s="11">
        <v>329</v>
      </c>
      <c r="M49" s="18">
        <v>73</v>
      </c>
      <c r="N49" s="21" t="str">
        <f t="shared" si="0"/>
        <v xml:space="preserve"> </v>
      </c>
      <c r="Q49" s="10">
        <f t="shared" si="4"/>
        <v>2016</v>
      </c>
      <c r="R49" s="11">
        <v>0</v>
      </c>
      <c r="S49" s="11"/>
      <c r="T49" s="11"/>
      <c r="U49" s="11"/>
      <c r="V49" s="11"/>
      <c r="W49" s="11">
        <v>54</v>
      </c>
      <c r="X49" s="11">
        <v>38</v>
      </c>
      <c r="Y49" s="11">
        <v>27</v>
      </c>
      <c r="Z49" s="11">
        <v>50</v>
      </c>
      <c r="AA49" s="11">
        <v>35.6</v>
      </c>
      <c r="AB49" s="11">
        <v>82</v>
      </c>
      <c r="AC49" s="11">
        <v>73</v>
      </c>
      <c r="AD49" s="21" t="str">
        <f t="shared" si="1"/>
        <v xml:space="preserve"> </v>
      </c>
    </row>
    <row r="50" spans="1:30" x14ac:dyDescent="0.3">
      <c r="A50" s="10">
        <f t="shared" si="2"/>
        <v>2017</v>
      </c>
      <c r="B50" s="11">
        <v>121</v>
      </c>
      <c r="C50" s="11">
        <v>5</v>
      </c>
      <c r="D50" s="11">
        <v>13</v>
      </c>
      <c r="E50" s="11">
        <v>85</v>
      </c>
      <c r="F50" s="11">
        <v>278</v>
      </c>
      <c r="G50" s="11"/>
      <c r="H50" s="11">
        <v>47</v>
      </c>
      <c r="I50" s="11">
        <v>98</v>
      </c>
      <c r="J50" s="11">
        <v>432</v>
      </c>
      <c r="K50" s="11">
        <v>356</v>
      </c>
      <c r="L50" s="11">
        <v>11</v>
      </c>
      <c r="M50" s="18">
        <v>0</v>
      </c>
      <c r="N50" s="21" t="str">
        <f t="shared" si="0"/>
        <v xml:space="preserve"> </v>
      </c>
      <c r="Q50" s="10">
        <f t="shared" si="4"/>
        <v>2017</v>
      </c>
      <c r="R50" s="11">
        <v>37</v>
      </c>
      <c r="S50" s="11">
        <v>5</v>
      </c>
      <c r="T50" s="11">
        <v>13</v>
      </c>
      <c r="U50" s="11">
        <v>37</v>
      </c>
      <c r="V50" s="11">
        <v>159</v>
      </c>
      <c r="W50" s="11"/>
      <c r="X50" s="11">
        <v>23</v>
      </c>
      <c r="Y50" s="11">
        <v>56</v>
      </c>
      <c r="Z50" s="11">
        <v>78</v>
      </c>
      <c r="AA50" s="11">
        <v>108</v>
      </c>
      <c r="AB50" s="11">
        <v>7</v>
      </c>
      <c r="AC50" s="11">
        <v>0</v>
      </c>
      <c r="AD50" s="21" t="str">
        <f t="shared" si="1"/>
        <v xml:space="preserve"> </v>
      </c>
    </row>
    <row r="51" spans="1:30" x14ac:dyDescent="0.3">
      <c r="A51" s="10">
        <f>+A50+1</f>
        <v>2018</v>
      </c>
      <c r="B51" s="11">
        <v>96</v>
      </c>
      <c r="C51" s="11">
        <v>4</v>
      </c>
      <c r="D51" s="11">
        <v>192</v>
      </c>
      <c r="E51" s="11"/>
      <c r="F51" s="11"/>
      <c r="G51" s="11">
        <v>164</v>
      </c>
      <c r="H51" s="11"/>
      <c r="I51" s="11">
        <v>87</v>
      </c>
      <c r="J51" s="11">
        <v>258</v>
      </c>
      <c r="K51" s="11">
        <v>178</v>
      </c>
      <c r="L51" s="11">
        <v>211</v>
      </c>
      <c r="M51" s="18">
        <v>31</v>
      </c>
      <c r="N51" s="21" t="str">
        <f t="shared" si="0"/>
        <v xml:space="preserve"> </v>
      </c>
      <c r="Q51" s="10">
        <f>+Q50+1</f>
        <v>2018</v>
      </c>
      <c r="R51" s="11">
        <v>37</v>
      </c>
      <c r="S51" s="11">
        <v>4</v>
      </c>
      <c r="T51" s="11">
        <v>54</v>
      </c>
      <c r="U51" s="11"/>
      <c r="V51" s="11"/>
      <c r="W51" s="11">
        <v>68</v>
      </c>
      <c r="X51" s="11"/>
      <c r="Y51" s="11">
        <v>39</v>
      </c>
      <c r="Z51" s="11">
        <v>82</v>
      </c>
      <c r="AA51" s="11">
        <v>40</v>
      </c>
      <c r="AB51" s="11">
        <v>44</v>
      </c>
      <c r="AC51" s="11">
        <v>23</v>
      </c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>
        <v>18</v>
      </c>
      <c r="C52" s="11">
        <v>14</v>
      </c>
      <c r="D52" s="11">
        <v>79</v>
      </c>
      <c r="E52" s="11">
        <v>77.400000000000006</v>
      </c>
      <c r="F52" s="11"/>
      <c r="G52" s="11">
        <v>157.1</v>
      </c>
      <c r="H52" s="11">
        <v>651</v>
      </c>
      <c r="I52" s="11">
        <v>135</v>
      </c>
      <c r="J52" s="11">
        <v>228</v>
      </c>
      <c r="K52" s="11">
        <v>306</v>
      </c>
      <c r="L52" s="11">
        <v>291</v>
      </c>
      <c r="M52" s="18">
        <v>27</v>
      </c>
      <c r="N52" s="21" t="str">
        <f t="shared" si="0"/>
        <v xml:space="preserve"> </v>
      </c>
      <c r="Q52" s="10">
        <f t="shared" ref="Q52:Q53" si="5">+Q51+1</f>
        <v>2019</v>
      </c>
      <c r="R52" s="11">
        <v>12</v>
      </c>
      <c r="S52" s="11">
        <v>12</v>
      </c>
      <c r="T52" s="11">
        <v>29</v>
      </c>
      <c r="U52" s="11">
        <v>54</v>
      </c>
      <c r="V52" s="11"/>
      <c r="W52" s="11">
        <v>56</v>
      </c>
      <c r="X52" s="11">
        <v>122</v>
      </c>
      <c r="Y52" s="11">
        <v>31</v>
      </c>
      <c r="Z52" s="11">
        <v>48</v>
      </c>
      <c r="AA52" s="11">
        <v>78</v>
      </c>
      <c r="AB52" s="11">
        <v>95</v>
      </c>
      <c r="AC52" s="11">
        <v>12</v>
      </c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1" t="s">
        <v>21</v>
      </c>
      <c r="C53" s="11">
        <v>14</v>
      </c>
      <c r="D53" s="11">
        <v>79</v>
      </c>
      <c r="E53" s="11">
        <v>77</v>
      </c>
      <c r="F53" s="11" t="s">
        <v>21</v>
      </c>
      <c r="G53" s="11" t="s">
        <v>21</v>
      </c>
      <c r="H53" s="11" t="s">
        <v>21</v>
      </c>
      <c r="I53" s="11">
        <v>163</v>
      </c>
      <c r="J53" s="11">
        <v>200</v>
      </c>
      <c r="K53" s="11">
        <v>306</v>
      </c>
      <c r="L53" s="11">
        <v>291</v>
      </c>
      <c r="M53" s="18">
        <v>27</v>
      </c>
      <c r="N53" s="21" t="str">
        <f t="shared" si="0"/>
        <v xml:space="preserve"> </v>
      </c>
      <c r="Q53" s="10">
        <f t="shared" si="5"/>
        <v>2020</v>
      </c>
      <c r="R53" s="11" t="s">
        <v>21</v>
      </c>
      <c r="S53" s="11">
        <v>12</v>
      </c>
      <c r="T53" s="11">
        <v>29</v>
      </c>
      <c r="U53" s="11">
        <v>54</v>
      </c>
      <c r="V53" s="11" t="s">
        <v>21</v>
      </c>
      <c r="W53" s="11" t="s">
        <v>21</v>
      </c>
      <c r="X53" s="11" t="s">
        <v>21</v>
      </c>
      <c r="Y53" s="11">
        <v>31</v>
      </c>
      <c r="Z53" s="11">
        <v>48</v>
      </c>
      <c r="AA53" s="11">
        <v>78</v>
      </c>
      <c r="AB53" s="11">
        <v>95</v>
      </c>
      <c r="AC53" s="11">
        <v>12</v>
      </c>
      <c r="AD53" s="21" t="str">
        <f t="shared" si="1"/>
        <v xml:space="preserve"> </v>
      </c>
    </row>
    <row r="54" spans="1:30" x14ac:dyDescent="0.3">
      <c r="A54" s="14">
        <v>2021</v>
      </c>
      <c r="B54" s="11">
        <v>18</v>
      </c>
      <c r="C54" s="11">
        <v>14</v>
      </c>
      <c r="D54" s="11">
        <v>69</v>
      </c>
      <c r="E54" s="11">
        <v>217</v>
      </c>
      <c r="F54" s="11" t="s">
        <v>21</v>
      </c>
      <c r="G54" s="11">
        <v>158.1</v>
      </c>
      <c r="H54" s="11">
        <v>246.79999999999998</v>
      </c>
      <c r="I54" s="11">
        <v>275.60000000000002</v>
      </c>
      <c r="J54" s="11">
        <v>289</v>
      </c>
      <c r="K54" s="11">
        <v>160</v>
      </c>
      <c r="L54" s="11">
        <v>128</v>
      </c>
      <c r="M54" s="11">
        <v>18</v>
      </c>
      <c r="N54" s="21" t="str">
        <f>+IF(COUNT(B54:M54)&lt;12," ",SUM(B54:M54))</f>
        <v xml:space="preserve"> </v>
      </c>
      <c r="Q54" s="14">
        <v>2021</v>
      </c>
      <c r="R54" s="11">
        <v>14</v>
      </c>
      <c r="S54" s="11">
        <v>11</v>
      </c>
      <c r="T54" s="11">
        <v>33</v>
      </c>
      <c r="U54" s="11">
        <v>53</v>
      </c>
      <c r="V54" s="11" t="s">
        <v>21</v>
      </c>
      <c r="W54" s="11">
        <v>46</v>
      </c>
      <c r="X54" s="11">
        <v>85</v>
      </c>
      <c r="Y54" s="11">
        <v>49</v>
      </c>
      <c r="Z54" s="11">
        <v>78</v>
      </c>
      <c r="AA54" s="11">
        <v>44</v>
      </c>
      <c r="AB54" s="11">
        <v>51</v>
      </c>
      <c r="AC54" s="11">
        <v>18</v>
      </c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>
        <v>0</v>
      </c>
      <c r="C55" s="11">
        <v>50</v>
      </c>
      <c r="D55" s="11">
        <v>85</v>
      </c>
      <c r="E55" s="11">
        <v>343</v>
      </c>
      <c r="F55" s="11" t="s">
        <v>21</v>
      </c>
      <c r="G55" s="11">
        <v>412.2</v>
      </c>
      <c r="H55" s="11">
        <v>164</v>
      </c>
      <c r="I55" s="11">
        <v>336</v>
      </c>
      <c r="J55" s="11">
        <v>240</v>
      </c>
      <c r="K55" s="11">
        <v>429</v>
      </c>
      <c r="L55" s="11">
        <v>190</v>
      </c>
      <c r="M55" s="11">
        <v>0</v>
      </c>
      <c r="N55" s="21" t="str">
        <f>+IF(COUNT(B55:M55)&lt;12," ",SUM(B55:M55))</f>
        <v xml:space="preserve"> </v>
      </c>
      <c r="Q55" s="14">
        <v>2022</v>
      </c>
      <c r="R55" s="11">
        <v>0</v>
      </c>
      <c r="S55" s="11">
        <v>38</v>
      </c>
      <c r="T55" s="11">
        <v>49</v>
      </c>
      <c r="U55" s="11">
        <v>74</v>
      </c>
      <c r="V55" s="11" t="s">
        <v>21</v>
      </c>
      <c r="W55" s="11">
        <v>90</v>
      </c>
      <c r="X55" s="11">
        <v>60</v>
      </c>
      <c r="Y55" s="11">
        <v>115</v>
      </c>
      <c r="Z55" s="11">
        <v>120</v>
      </c>
      <c r="AA55" s="11">
        <v>67</v>
      </c>
      <c r="AB55" s="11">
        <v>55</v>
      </c>
      <c r="AC55" s="11">
        <v>0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22.887755102040813</v>
      </c>
      <c r="C56" s="7">
        <f>+AVERAGE(C3:C55)</f>
        <v>29.848936170212767</v>
      </c>
      <c r="D56" s="7">
        <f t="shared" ref="D56:L56" si="6">+AVERAGE(D3:D55)</f>
        <v>68.110416666666652</v>
      </c>
      <c r="E56" s="7">
        <f t="shared" si="6"/>
        <v>136.16170212765959</v>
      </c>
      <c r="F56" s="7">
        <f t="shared" si="6"/>
        <v>213.93555555555551</v>
      </c>
      <c r="G56" s="7">
        <f t="shared" si="6"/>
        <v>152.4604166666667</v>
      </c>
      <c r="H56" s="7">
        <f t="shared" si="6"/>
        <v>126.48723404255318</v>
      </c>
      <c r="I56" s="7">
        <f t="shared" si="6"/>
        <v>158.078</v>
      </c>
      <c r="J56" s="7">
        <f t="shared" si="6"/>
        <v>221.82199999999997</v>
      </c>
      <c r="K56" s="7">
        <f t="shared" si="6"/>
        <v>288.82978723404261</v>
      </c>
      <c r="L56" s="7">
        <f t="shared" si="6"/>
        <v>206.42499999999998</v>
      </c>
      <c r="M56" s="7">
        <f>+AVERAGE(M3:M55)</f>
        <v>66.477551020408171</v>
      </c>
      <c r="N56" s="22">
        <f>+AVERAGE(N3:N55)</f>
        <v>1709.3514285714289</v>
      </c>
      <c r="O56" s="12"/>
      <c r="P56" s="12"/>
      <c r="Q56" s="53" t="s">
        <v>16</v>
      </c>
      <c r="R56" s="7">
        <f>+AVERAGE(R3:R55)</f>
        <v>14.848979591836732</v>
      </c>
      <c r="S56" s="7">
        <f>+AVERAGE(S3:S55)</f>
        <v>21.244680851063826</v>
      </c>
      <c r="T56" s="7">
        <f t="shared" ref="T56:AB56" si="7">+AVERAGE(T3:T55)</f>
        <v>31.789583333333329</v>
      </c>
      <c r="U56" s="7">
        <f t="shared" si="7"/>
        <v>48.95106382978723</v>
      </c>
      <c r="V56" s="7">
        <f t="shared" si="7"/>
        <v>66.424444444444418</v>
      </c>
      <c r="W56" s="7">
        <f t="shared" si="7"/>
        <v>52.795833333333327</v>
      </c>
      <c r="X56" s="7">
        <f t="shared" si="7"/>
        <v>43.810638297872337</v>
      </c>
      <c r="Y56" s="7">
        <f t="shared" si="7"/>
        <v>50.39</v>
      </c>
      <c r="Z56" s="7">
        <f t="shared" si="7"/>
        <v>64.838000000000008</v>
      </c>
      <c r="AA56" s="7">
        <f t="shared" si="7"/>
        <v>80.948936170212761</v>
      </c>
      <c r="AB56" s="7">
        <f t="shared" si="7"/>
        <v>61.022727272727259</v>
      </c>
      <c r="AC56" s="7">
        <f>+AVERAGE(AC3:AC55)</f>
        <v>30.422448979591838</v>
      </c>
      <c r="AD56" s="22">
        <f>+AVERAGE(AD3:AD55)</f>
        <v>114.84857142857142</v>
      </c>
    </row>
    <row r="57" spans="1:30" customFormat="1" x14ac:dyDescent="0.3">
      <c r="A57" s="53" t="s">
        <v>17</v>
      </c>
      <c r="B57" s="7">
        <f>+MAX(B3:B55)</f>
        <v>262</v>
      </c>
      <c r="C57" s="7">
        <f t="shared" ref="C57:M57" si="8">+MAX(C3:C55)</f>
        <v>121.2</v>
      </c>
      <c r="D57" s="7">
        <f t="shared" si="8"/>
        <v>192.89999999999998</v>
      </c>
      <c r="E57" s="7">
        <f t="shared" si="8"/>
        <v>343</v>
      </c>
      <c r="F57" s="7">
        <f t="shared" si="8"/>
        <v>467.5</v>
      </c>
      <c r="G57" s="7">
        <f t="shared" si="8"/>
        <v>423.49999999999994</v>
      </c>
      <c r="H57" s="7">
        <f t="shared" si="8"/>
        <v>651</v>
      </c>
      <c r="I57" s="7">
        <f t="shared" si="8"/>
        <v>452.4</v>
      </c>
      <c r="J57" s="7">
        <f t="shared" si="8"/>
        <v>513.30000000000007</v>
      </c>
      <c r="K57" s="7">
        <f t="shared" si="8"/>
        <v>672</v>
      </c>
      <c r="L57" s="7">
        <f t="shared" si="8"/>
        <v>455</v>
      </c>
      <c r="M57" s="7">
        <f t="shared" si="8"/>
        <v>549.90000000000009</v>
      </c>
      <c r="N57" s="22">
        <f>+MAX(N3:N55)</f>
        <v>3196</v>
      </c>
      <c r="O57" s="12"/>
      <c r="P57" s="12"/>
      <c r="Q57" s="53" t="s">
        <v>17</v>
      </c>
      <c r="R57" s="7">
        <f>+MAX(R3:R55)</f>
        <v>152</v>
      </c>
      <c r="S57" s="7">
        <f t="shared" ref="S57:AC57" si="9">+MAX(S3:S55)</f>
        <v>98.5</v>
      </c>
      <c r="T57" s="7">
        <f t="shared" si="9"/>
        <v>110.2</v>
      </c>
      <c r="U57" s="7">
        <f t="shared" si="9"/>
        <v>101.5</v>
      </c>
      <c r="V57" s="7">
        <f t="shared" si="9"/>
        <v>159</v>
      </c>
      <c r="W57" s="7">
        <f t="shared" si="9"/>
        <v>128.5</v>
      </c>
      <c r="X57" s="7">
        <f t="shared" si="9"/>
        <v>122</v>
      </c>
      <c r="Y57" s="7">
        <f t="shared" si="9"/>
        <v>190</v>
      </c>
      <c r="Z57" s="7">
        <f t="shared" si="9"/>
        <v>202.4</v>
      </c>
      <c r="AA57" s="7">
        <f t="shared" si="9"/>
        <v>209.2</v>
      </c>
      <c r="AB57" s="7">
        <f t="shared" si="9"/>
        <v>147.80000000000001</v>
      </c>
      <c r="AC57" s="7">
        <f t="shared" si="9"/>
        <v>110.6</v>
      </c>
      <c r="AD57" s="22">
        <f>+MAX(AD3:AD55)</f>
        <v>209.2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0</v>
      </c>
      <c r="F58" s="7">
        <f t="shared" si="10"/>
        <v>6.1</v>
      </c>
      <c r="G58" s="7">
        <f t="shared" si="10"/>
        <v>4.3999999999999995</v>
      </c>
      <c r="H58" s="7">
        <f t="shared" si="10"/>
        <v>0</v>
      </c>
      <c r="I58" s="7">
        <f t="shared" si="10"/>
        <v>12.5</v>
      </c>
      <c r="J58" s="7">
        <f t="shared" si="10"/>
        <v>31</v>
      </c>
      <c r="K58" s="7">
        <f t="shared" si="10"/>
        <v>3</v>
      </c>
      <c r="L58" s="7">
        <f t="shared" si="10"/>
        <v>5</v>
      </c>
      <c r="M58" s="7">
        <f>+MIN(M3:M55)</f>
        <v>0</v>
      </c>
      <c r="N58" s="22">
        <f>+MIN(N3:N55)</f>
        <v>771.4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0</v>
      </c>
      <c r="V58" s="7">
        <f t="shared" si="11"/>
        <v>6.1</v>
      </c>
      <c r="W58" s="7">
        <f t="shared" si="11"/>
        <v>4.0999999999999996</v>
      </c>
      <c r="X58" s="7">
        <f t="shared" si="11"/>
        <v>0</v>
      </c>
      <c r="Y58" s="7">
        <f t="shared" si="11"/>
        <v>7.9</v>
      </c>
      <c r="Z58" s="7">
        <f t="shared" si="11"/>
        <v>12</v>
      </c>
      <c r="AA58" s="7">
        <f t="shared" si="11"/>
        <v>3</v>
      </c>
      <c r="AB58" s="7">
        <f t="shared" si="11"/>
        <v>5</v>
      </c>
      <c r="AC58" s="7">
        <f>+MIN(AC3:AC55)</f>
        <v>0</v>
      </c>
      <c r="AD58" s="22">
        <f>+MIN(AD3:AD55)</f>
        <v>67.5</v>
      </c>
    </row>
    <row r="59" spans="1:30" customFormat="1" x14ac:dyDescent="0.3">
      <c r="A59" s="53" t="s">
        <v>19</v>
      </c>
      <c r="B59" s="7">
        <f>+_xlfn.STDEV.S(B3:B55)</f>
        <v>45.600171932484081</v>
      </c>
      <c r="C59" s="7">
        <f t="shared" ref="C59:M59" si="12">+_xlfn.STDEV.S(C3:C55)</f>
        <v>33.218557361683992</v>
      </c>
      <c r="D59" s="7">
        <f t="shared" si="12"/>
        <v>50.627203349302562</v>
      </c>
      <c r="E59" s="7">
        <f t="shared" si="12"/>
        <v>79.191426175113619</v>
      </c>
      <c r="F59" s="7">
        <f t="shared" si="12"/>
        <v>99.075609684439726</v>
      </c>
      <c r="G59" s="7">
        <f t="shared" si="12"/>
        <v>96.864853735420411</v>
      </c>
      <c r="H59" s="7">
        <f t="shared" si="12"/>
        <v>110.55315191664555</v>
      </c>
      <c r="I59" s="7">
        <f t="shared" si="12"/>
        <v>90.657307842810496</v>
      </c>
      <c r="J59" s="7">
        <f t="shared" si="12"/>
        <v>119.43681326653572</v>
      </c>
      <c r="K59" s="7">
        <f t="shared" si="12"/>
        <v>140.06473955762382</v>
      </c>
      <c r="L59" s="7">
        <f t="shared" si="12"/>
        <v>118.72290608906343</v>
      </c>
      <c r="M59" s="7">
        <f t="shared" si="12"/>
        <v>94.27347688442147</v>
      </c>
      <c r="N59" s="22">
        <f>+_xlfn.STDEV.S(N3:N55)</f>
        <v>548.20434219980575</v>
      </c>
      <c r="O59" s="12"/>
      <c r="P59" s="12"/>
      <c r="Q59" s="53" t="s">
        <v>19</v>
      </c>
      <c r="R59" s="7">
        <f>+_xlfn.STDEV.S(R3:R55)</f>
        <v>27.283199366772859</v>
      </c>
      <c r="S59" s="7">
        <f t="shared" ref="S59:AC59" si="13">+_xlfn.STDEV.S(S3:S55)</f>
        <v>24.895065064583441</v>
      </c>
      <c r="T59" s="7">
        <f t="shared" si="13"/>
        <v>24.185103904811427</v>
      </c>
      <c r="U59" s="7">
        <f t="shared" si="13"/>
        <v>23.243651516063167</v>
      </c>
      <c r="V59" s="7">
        <f t="shared" si="13"/>
        <v>35.915254770814691</v>
      </c>
      <c r="W59" s="7">
        <f t="shared" si="13"/>
        <v>28.363056270312409</v>
      </c>
      <c r="X59" s="7">
        <f t="shared" si="13"/>
        <v>28.468779497994959</v>
      </c>
      <c r="Y59" s="7">
        <f t="shared" si="13"/>
        <v>32.606329985173751</v>
      </c>
      <c r="Z59" s="7">
        <f t="shared" si="13"/>
        <v>35.637877636708112</v>
      </c>
      <c r="AA59" s="7">
        <f t="shared" si="13"/>
        <v>41.188975267980062</v>
      </c>
      <c r="AB59" s="7">
        <f t="shared" si="13"/>
        <v>33.221762716183548</v>
      </c>
      <c r="AC59" s="7">
        <f t="shared" si="13"/>
        <v>29.494259789732265</v>
      </c>
      <c r="AD59" s="22">
        <f>+_xlfn.STDEV.S(AD3:AD55)</f>
        <v>32.931197182901748</v>
      </c>
    </row>
    <row r="60" spans="1:30" customFormat="1" ht="15" thickBot="1" x14ac:dyDescent="0.35">
      <c r="A60" s="54" t="s">
        <v>20</v>
      </c>
      <c r="B60" s="55">
        <f>+COUNT(B3:B55)</f>
        <v>49</v>
      </c>
      <c r="C60" s="55">
        <f t="shared" ref="C60:M60" si="14">+COUNT(C3:C55)</f>
        <v>47</v>
      </c>
      <c r="D60" s="55">
        <f t="shared" si="14"/>
        <v>48</v>
      </c>
      <c r="E60" s="55">
        <f t="shared" si="14"/>
        <v>47</v>
      </c>
      <c r="F60" s="55">
        <f t="shared" si="14"/>
        <v>45</v>
      </c>
      <c r="G60" s="55">
        <f t="shared" si="14"/>
        <v>48</v>
      </c>
      <c r="H60" s="55">
        <f t="shared" si="14"/>
        <v>47</v>
      </c>
      <c r="I60" s="55">
        <f t="shared" si="14"/>
        <v>50</v>
      </c>
      <c r="J60" s="55">
        <f t="shared" si="14"/>
        <v>50</v>
      </c>
      <c r="K60" s="55">
        <f t="shared" si="14"/>
        <v>47</v>
      </c>
      <c r="L60" s="55">
        <f t="shared" si="14"/>
        <v>44</v>
      </c>
      <c r="M60" s="55">
        <f t="shared" si="14"/>
        <v>49</v>
      </c>
      <c r="N60" s="23">
        <f>+COUNT(N3:N55)</f>
        <v>35</v>
      </c>
      <c r="O60" s="12"/>
      <c r="P60" s="12"/>
      <c r="Q60" s="54" t="s">
        <v>20</v>
      </c>
      <c r="R60" s="55">
        <f>+COUNT(R3:R55)</f>
        <v>49</v>
      </c>
      <c r="S60" s="55">
        <f t="shared" ref="S60:AC60" si="15">+COUNT(S3:S55)</f>
        <v>47</v>
      </c>
      <c r="T60" s="55">
        <f t="shared" si="15"/>
        <v>48</v>
      </c>
      <c r="U60" s="55">
        <f t="shared" si="15"/>
        <v>47</v>
      </c>
      <c r="V60" s="55">
        <f t="shared" si="15"/>
        <v>45</v>
      </c>
      <c r="W60" s="55">
        <f t="shared" si="15"/>
        <v>48</v>
      </c>
      <c r="X60" s="55">
        <f t="shared" si="15"/>
        <v>47</v>
      </c>
      <c r="Y60" s="55">
        <f t="shared" si="15"/>
        <v>50</v>
      </c>
      <c r="Z60" s="55">
        <f t="shared" si="15"/>
        <v>50</v>
      </c>
      <c r="AA60" s="55">
        <f t="shared" si="15"/>
        <v>47</v>
      </c>
      <c r="AB60" s="55">
        <f t="shared" si="15"/>
        <v>44</v>
      </c>
      <c r="AC60" s="55">
        <f t="shared" si="15"/>
        <v>49</v>
      </c>
      <c r="AD60" s="23">
        <f>+COUNT(AD3:AD55)</f>
        <v>35</v>
      </c>
    </row>
  </sheetData>
  <mergeCells count="2">
    <mergeCell ref="B1:N1"/>
    <mergeCell ref="R1:AD1"/>
  </mergeCells>
  <conditionalFormatting sqref="A3:A60">
    <cfRule type="cellIs" dxfId="101" priority="8" operator="equal">
      <formula>"SR"</formula>
    </cfRule>
  </conditionalFormatting>
  <conditionalFormatting sqref="B2:N2">
    <cfRule type="cellIs" dxfId="100" priority="42" operator="equal">
      <formula>"SR"</formula>
    </cfRule>
  </conditionalFormatting>
  <conditionalFormatting sqref="B3:N55">
    <cfRule type="cellIs" dxfId="99" priority="2" operator="equal">
      <formula>0</formula>
    </cfRule>
  </conditionalFormatting>
  <conditionalFormatting sqref="Q3:Q60">
    <cfRule type="cellIs" dxfId="98" priority="3" operator="equal">
      <formula>"SR"</formula>
    </cfRule>
  </conditionalFormatting>
  <conditionalFormatting sqref="R2:AD2">
    <cfRule type="cellIs" dxfId="97" priority="39" operator="equal">
      <formula>"SR"</formula>
    </cfRule>
  </conditionalFormatting>
  <conditionalFormatting sqref="R3:AD55">
    <cfRule type="cellIs" dxfId="96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495C-73D2-4A85-AE27-335461CBC062}">
  <dimension ref="A1:AD60"/>
  <sheetViews>
    <sheetView zoomScale="55" zoomScaleNormal="55" workbookViewId="0">
      <selection activeCell="AD27" sqref="AD27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>
        <v>38</v>
      </c>
      <c r="G4" s="11"/>
      <c r="H4" s="11">
        <v>29.5</v>
      </c>
      <c r="I4" s="11">
        <v>242</v>
      </c>
      <c r="J4" s="11">
        <v>136</v>
      </c>
      <c r="K4" s="11">
        <v>278.5</v>
      </c>
      <c r="L4" s="11">
        <v>119.5</v>
      </c>
      <c r="M4" s="18">
        <v>0</v>
      </c>
      <c r="N4" s="21" t="str">
        <f t="shared" ref="N4:N53" si="0">+IF(COUNT(B4:M4)&lt;12," ",SUM(B4:M4))</f>
        <v xml:space="preserve"> </v>
      </c>
      <c r="Q4" s="10">
        <f>+Q3+1</f>
        <v>1971</v>
      </c>
      <c r="R4" s="11"/>
      <c r="S4" s="11"/>
      <c r="T4" s="11"/>
      <c r="U4" s="11"/>
      <c r="V4" s="11">
        <v>22</v>
      </c>
      <c r="W4" s="11"/>
      <c r="X4" s="11">
        <v>14</v>
      </c>
      <c r="Y4" s="11">
        <v>50</v>
      </c>
      <c r="Z4" s="11">
        <v>72</v>
      </c>
      <c r="AA4" s="11">
        <v>88</v>
      </c>
      <c r="AB4" s="11">
        <v>57.5</v>
      </c>
      <c r="AC4" s="11">
        <v>0</v>
      </c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>
        <v>23.5</v>
      </c>
      <c r="C5" s="11">
        <v>2.5</v>
      </c>
      <c r="D5" s="11">
        <v>125.5</v>
      </c>
      <c r="E5" s="11">
        <v>92.5</v>
      </c>
      <c r="F5" s="11">
        <v>87.5</v>
      </c>
      <c r="G5" s="11">
        <v>51</v>
      </c>
      <c r="H5" s="11">
        <v>21.5</v>
      </c>
      <c r="I5" s="11">
        <v>101</v>
      </c>
      <c r="J5" s="11">
        <v>70.5</v>
      </c>
      <c r="K5" s="11">
        <v>235</v>
      </c>
      <c r="L5" s="11">
        <v>118</v>
      </c>
      <c r="M5" s="18">
        <v>3</v>
      </c>
      <c r="N5" s="21">
        <f t="shared" si="0"/>
        <v>931.5</v>
      </c>
      <c r="Q5" s="10">
        <f t="shared" ref="Q5:Q44" si="3">+Q4+1</f>
        <v>1972</v>
      </c>
      <c r="R5" s="11">
        <v>23.5</v>
      </c>
      <c r="S5" s="11">
        <v>2.5</v>
      </c>
      <c r="T5" s="11">
        <v>42.5</v>
      </c>
      <c r="U5" s="11">
        <v>21.5</v>
      </c>
      <c r="V5" s="11">
        <v>44</v>
      </c>
      <c r="W5" s="11">
        <v>27</v>
      </c>
      <c r="X5" s="11">
        <v>10.5</v>
      </c>
      <c r="Y5" s="11">
        <v>22</v>
      </c>
      <c r="Z5" s="11">
        <v>34</v>
      </c>
      <c r="AA5" s="11">
        <v>99</v>
      </c>
      <c r="AB5" s="11">
        <v>38</v>
      </c>
      <c r="AC5" s="11">
        <v>2</v>
      </c>
      <c r="AD5" s="21">
        <f t="shared" si="1"/>
        <v>99</v>
      </c>
    </row>
    <row r="6" spans="1:30" x14ac:dyDescent="0.3">
      <c r="A6" s="10">
        <f t="shared" si="2"/>
        <v>1973</v>
      </c>
      <c r="B6" s="11"/>
      <c r="C6" s="11"/>
      <c r="D6" s="11"/>
      <c r="E6" s="11"/>
      <c r="F6" s="11"/>
      <c r="G6" s="11">
        <v>172.5</v>
      </c>
      <c r="H6" s="11">
        <v>201.5</v>
      </c>
      <c r="I6" s="11">
        <v>206</v>
      </c>
      <c r="J6" s="11">
        <v>147</v>
      </c>
      <c r="K6" s="11">
        <v>305.5</v>
      </c>
      <c r="L6" s="11">
        <v>88</v>
      </c>
      <c r="M6" s="18">
        <v>2</v>
      </c>
      <c r="N6" s="21" t="str">
        <f t="shared" si="0"/>
        <v xml:space="preserve"> </v>
      </c>
      <c r="Q6" s="10">
        <f t="shared" si="3"/>
        <v>1973</v>
      </c>
      <c r="R6" s="11"/>
      <c r="S6" s="11"/>
      <c r="T6" s="11"/>
      <c r="U6" s="11"/>
      <c r="V6" s="11"/>
      <c r="W6" s="11">
        <v>52</v>
      </c>
      <c r="X6" s="11">
        <v>32</v>
      </c>
      <c r="Y6" s="11">
        <v>43</v>
      </c>
      <c r="Z6" s="11">
        <v>63</v>
      </c>
      <c r="AA6" s="11">
        <v>114</v>
      </c>
      <c r="AB6" s="11">
        <v>36</v>
      </c>
      <c r="AC6" s="11">
        <v>2</v>
      </c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>
        <v>0</v>
      </c>
      <c r="C7" s="11">
        <v>1</v>
      </c>
      <c r="D7" s="11">
        <v>18.5</v>
      </c>
      <c r="E7" s="11">
        <v>33.5</v>
      </c>
      <c r="F7" s="11">
        <v>91</v>
      </c>
      <c r="G7" s="11">
        <v>130</v>
      </c>
      <c r="H7" s="11">
        <v>97</v>
      </c>
      <c r="I7" s="11">
        <v>57</v>
      </c>
      <c r="J7" s="11">
        <v>218</v>
      </c>
      <c r="K7" s="11">
        <v>262</v>
      </c>
      <c r="L7" s="11">
        <v>38</v>
      </c>
      <c r="M7" s="18">
        <v>9</v>
      </c>
      <c r="N7" s="21">
        <f t="shared" si="0"/>
        <v>955</v>
      </c>
      <c r="Q7" s="10">
        <f t="shared" si="3"/>
        <v>1974</v>
      </c>
      <c r="R7" s="11">
        <v>0</v>
      </c>
      <c r="S7" s="11">
        <v>1</v>
      </c>
      <c r="T7" s="11">
        <v>9</v>
      </c>
      <c r="U7" s="11">
        <v>17</v>
      </c>
      <c r="V7" s="11">
        <v>38</v>
      </c>
      <c r="W7" s="11">
        <v>35</v>
      </c>
      <c r="X7" s="11">
        <v>38</v>
      </c>
      <c r="Y7" s="11">
        <v>19</v>
      </c>
      <c r="Z7" s="11">
        <v>43</v>
      </c>
      <c r="AA7" s="11">
        <v>45</v>
      </c>
      <c r="AB7" s="11">
        <v>19</v>
      </c>
      <c r="AC7" s="11">
        <v>9</v>
      </c>
      <c r="AD7" s="21">
        <f t="shared" si="1"/>
        <v>45</v>
      </c>
    </row>
    <row r="8" spans="1:30" x14ac:dyDescent="0.3">
      <c r="A8" s="10">
        <f t="shared" si="2"/>
        <v>1975</v>
      </c>
      <c r="B8" s="11"/>
      <c r="C8" s="11"/>
      <c r="D8" s="11">
        <v>75</v>
      </c>
      <c r="E8" s="11">
        <v>55.5</v>
      </c>
      <c r="F8" s="11">
        <v>164</v>
      </c>
      <c r="G8" s="11">
        <v>47</v>
      </c>
      <c r="H8" s="11">
        <v>108</v>
      </c>
      <c r="I8" s="11">
        <v>280</v>
      </c>
      <c r="J8" s="11">
        <v>70</v>
      </c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/>
      <c r="S8" s="11"/>
      <c r="T8" s="11">
        <v>41</v>
      </c>
      <c r="U8" s="11">
        <v>29</v>
      </c>
      <c r="V8" s="11">
        <v>43</v>
      </c>
      <c r="W8" s="11">
        <v>17</v>
      </c>
      <c r="X8" s="11">
        <v>34</v>
      </c>
      <c r="Y8" s="11">
        <v>66</v>
      </c>
      <c r="Z8" s="11">
        <v>28</v>
      </c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3"/>
        <v>1980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 t="shared" si="1"/>
        <v xml:space="preserve"> </v>
      </c>
    </row>
    <row r="14" spans="1:30" x14ac:dyDescent="0.3">
      <c r="A14" s="10">
        <f t="shared" si="2"/>
        <v>1981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8"/>
      <c r="N14" s="21" t="str">
        <f t="shared" si="0"/>
        <v xml:space="preserve"> </v>
      </c>
      <c r="Q14" s="10">
        <f t="shared" si="3"/>
        <v>1981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21" t="str">
        <f t="shared" si="1"/>
        <v xml:space="preserve"> </v>
      </c>
    </row>
    <row r="15" spans="1:30" x14ac:dyDescent="0.3">
      <c r="A15" s="10">
        <f t="shared" si="2"/>
        <v>1982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8"/>
      <c r="N15" s="21" t="str">
        <f t="shared" si="0"/>
        <v xml:space="preserve"> </v>
      </c>
      <c r="Q15" s="10">
        <f t="shared" si="3"/>
        <v>1982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1" t="str">
        <f t="shared" si="1"/>
        <v xml:space="preserve"> </v>
      </c>
    </row>
    <row r="16" spans="1:30" x14ac:dyDescent="0.3">
      <c r="A16" s="10">
        <f t="shared" si="2"/>
        <v>1983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8"/>
      <c r="N16" s="21" t="str">
        <f t="shared" si="0"/>
        <v xml:space="preserve"> </v>
      </c>
      <c r="Q16" s="10">
        <f t="shared" si="3"/>
        <v>1983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21" t="str">
        <f t="shared" si="1"/>
        <v xml:space="preserve"> </v>
      </c>
    </row>
    <row r="17" spans="1:30" x14ac:dyDescent="0.3">
      <c r="A17" s="10">
        <f t="shared" si="2"/>
        <v>1984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/>
      <c r="N17" s="21" t="str">
        <f t="shared" si="0"/>
        <v xml:space="preserve"> </v>
      </c>
      <c r="Q17" s="10">
        <f t="shared" si="3"/>
        <v>1984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21" t="str">
        <f t="shared" si="1"/>
        <v xml:space="preserve"> </v>
      </c>
    </row>
    <row r="18" spans="1:30" x14ac:dyDescent="0.3">
      <c r="A18" s="10">
        <f t="shared" si="2"/>
        <v>1985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8"/>
      <c r="N18" s="21" t="str">
        <f t="shared" si="0"/>
        <v xml:space="preserve"> </v>
      </c>
      <c r="Q18" s="10">
        <f t="shared" si="3"/>
        <v>1985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1" t="str">
        <f t="shared" si="1"/>
        <v xml:space="preserve"> </v>
      </c>
    </row>
    <row r="19" spans="1:30" x14ac:dyDescent="0.3">
      <c r="A19" s="10">
        <f t="shared" si="2"/>
        <v>1986</v>
      </c>
      <c r="B19" s="11">
        <v>0</v>
      </c>
      <c r="C19" s="11">
        <v>2</v>
      </c>
      <c r="D19" s="11">
        <v>33</v>
      </c>
      <c r="E19" s="11">
        <v>90</v>
      </c>
      <c r="F19" s="11">
        <v>48</v>
      </c>
      <c r="G19" s="11">
        <v>0</v>
      </c>
      <c r="H19" s="11">
        <v>55</v>
      </c>
      <c r="I19" s="11">
        <v>85</v>
      </c>
      <c r="J19" s="11">
        <v>36</v>
      </c>
      <c r="K19" s="11">
        <v>161</v>
      </c>
      <c r="L19" s="11">
        <v>62</v>
      </c>
      <c r="M19" s="18">
        <v>0</v>
      </c>
      <c r="N19" s="21">
        <f t="shared" si="0"/>
        <v>572</v>
      </c>
      <c r="Q19" s="10">
        <f t="shared" si="3"/>
        <v>1986</v>
      </c>
      <c r="R19" s="11">
        <v>0</v>
      </c>
      <c r="S19" s="11">
        <v>2</v>
      </c>
      <c r="T19" s="11">
        <v>21</v>
      </c>
      <c r="U19" s="11">
        <v>43</v>
      </c>
      <c r="V19" s="11">
        <v>13</v>
      </c>
      <c r="W19" s="11">
        <v>0</v>
      </c>
      <c r="X19" s="11">
        <v>31</v>
      </c>
      <c r="Y19" s="11">
        <v>21</v>
      </c>
      <c r="Z19" s="11">
        <v>21</v>
      </c>
      <c r="AA19" s="11">
        <v>42</v>
      </c>
      <c r="AB19" s="11">
        <v>35</v>
      </c>
      <c r="AC19" s="11">
        <v>0</v>
      </c>
      <c r="AD19" s="21">
        <f t="shared" si="1"/>
        <v>43</v>
      </c>
    </row>
    <row r="20" spans="1:30" x14ac:dyDescent="0.3">
      <c r="A20" s="10">
        <f t="shared" si="2"/>
        <v>1987</v>
      </c>
      <c r="B20" s="11">
        <v>0</v>
      </c>
      <c r="C20" s="11">
        <v>0</v>
      </c>
      <c r="D20" s="11">
        <v>0</v>
      </c>
      <c r="E20" s="11">
        <v>88</v>
      </c>
      <c r="F20" s="11">
        <v>151</v>
      </c>
      <c r="G20" s="11">
        <v>114</v>
      </c>
      <c r="H20" s="11">
        <v>108</v>
      </c>
      <c r="I20" s="11">
        <v>115</v>
      </c>
      <c r="J20" s="11">
        <v>159</v>
      </c>
      <c r="K20" s="11">
        <v>373</v>
      </c>
      <c r="L20" s="11">
        <v>70.400000000000006</v>
      </c>
      <c r="M20" s="18">
        <v>8.1999999999999993</v>
      </c>
      <c r="N20" s="21">
        <f t="shared" si="0"/>
        <v>1186.6000000000001</v>
      </c>
      <c r="Q20" s="10">
        <f t="shared" si="3"/>
        <v>1987</v>
      </c>
      <c r="R20" s="11">
        <v>0</v>
      </c>
      <c r="S20" s="11">
        <v>0</v>
      </c>
      <c r="T20" s="11">
        <v>0</v>
      </c>
      <c r="U20" s="11">
        <v>43</v>
      </c>
      <c r="V20" s="11">
        <v>63</v>
      </c>
      <c r="W20" s="11">
        <v>111</v>
      </c>
      <c r="X20" s="11">
        <v>25</v>
      </c>
      <c r="Y20" s="11">
        <v>49</v>
      </c>
      <c r="Z20" s="11">
        <v>38</v>
      </c>
      <c r="AA20" s="11">
        <v>62</v>
      </c>
      <c r="AB20" s="11">
        <v>51.5</v>
      </c>
      <c r="AC20" s="11">
        <v>4.2</v>
      </c>
      <c r="AD20" s="21">
        <f t="shared" si="1"/>
        <v>111</v>
      </c>
    </row>
    <row r="21" spans="1:30" x14ac:dyDescent="0.3">
      <c r="A21" s="10">
        <f t="shared" si="2"/>
        <v>1988</v>
      </c>
      <c r="B21" s="11">
        <v>0</v>
      </c>
      <c r="C21" s="11">
        <v>15</v>
      </c>
      <c r="D21" s="11">
        <v>12.6</v>
      </c>
      <c r="E21" s="11">
        <v>152.30000000000001</v>
      </c>
      <c r="F21" s="11">
        <v>258.29999999999995</v>
      </c>
      <c r="G21" s="11">
        <v>183.8</v>
      </c>
      <c r="H21" s="11">
        <v>119.49999999999999</v>
      </c>
      <c r="I21" s="11">
        <v>264.7</v>
      </c>
      <c r="J21" s="11">
        <v>259.19999999999993</v>
      </c>
      <c r="K21" s="11">
        <v>207.7</v>
      </c>
      <c r="L21" s="11">
        <v>109.9</v>
      </c>
      <c r="M21" s="18">
        <v>0</v>
      </c>
      <c r="N21" s="21">
        <f t="shared" si="0"/>
        <v>1583.0000000000002</v>
      </c>
      <c r="Q21" s="10">
        <f t="shared" si="3"/>
        <v>1988</v>
      </c>
      <c r="R21" s="11">
        <v>0</v>
      </c>
      <c r="S21" s="11">
        <v>15</v>
      </c>
      <c r="T21" s="11">
        <v>6.6</v>
      </c>
      <c r="U21" s="11">
        <v>58</v>
      </c>
      <c r="V21" s="11">
        <v>110</v>
      </c>
      <c r="W21" s="11">
        <v>57.4</v>
      </c>
      <c r="X21" s="11">
        <v>27.8</v>
      </c>
      <c r="Y21" s="11">
        <v>67.900000000000006</v>
      </c>
      <c r="Z21" s="11">
        <v>94.5</v>
      </c>
      <c r="AA21" s="11">
        <v>46.6</v>
      </c>
      <c r="AB21" s="11">
        <v>25.8</v>
      </c>
      <c r="AC21" s="11">
        <v>0</v>
      </c>
      <c r="AD21" s="21">
        <f t="shared" si="1"/>
        <v>110</v>
      </c>
    </row>
    <row r="22" spans="1:30" x14ac:dyDescent="0.3">
      <c r="A22" s="10">
        <f t="shared" si="2"/>
        <v>1989</v>
      </c>
      <c r="B22" s="11">
        <v>0</v>
      </c>
      <c r="C22" s="11">
        <v>47.2</v>
      </c>
      <c r="D22" s="11">
        <v>12.5</v>
      </c>
      <c r="E22" s="11">
        <v>42.8</v>
      </c>
      <c r="F22" s="11">
        <v>104.9</v>
      </c>
      <c r="G22" s="11">
        <v>94.200000000000017</v>
      </c>
      <c r="H22" s="11">
        <v>90</v>
      </c>
      <c r="I22" s="11">
        <v>205.39999999999998</v>
      </c>
      <c r="J22" s="11">
        <v>256.2</v>
      </c>
      <c r="K22" s="11">
        <v>179.70000000000002</v>
      </c>
      <c r="L22" s="11">
        <v>130.5</v>
      </c>
      <c r="M22" s="18">
        <v>32</v>
      </c>
      <c r="N22" s="21">
        <f t="shared" si="0"/>
        <v>1195.4000000000001</v>
      </c>
      <c r="Q22" s="10">
        <f t="shared" si="3"/>
        <v>1989</v>
      </c>
      <c r="R22" s="11">
        <v>0</v>
      </c>
      <c r="S22" s="11">
        <v>25.2</v>
      </c>
      <c r="T22" s="11">
        <v>5.5</v>
      </c>
      <c r="U22" s="11">
        <v>16.399999999999999</v>
      </c>
      <c r="V22" s="11">
        <v>35.5</v>
      </c>
      <c r="W22" s="11">
        <v>36</v>
      </c>
      <c r="X22" s="11">
        <v>25.2</v>
      </c>
      <c r="Y22" s="11">
        <v>52.9</v>
      </c>
      <c r="Z22" s="11">
        <v>70.599999999999994</v>
      </c>
      <c r="AA22" s="11">
        <v>39.200000000000003</v>
      </c>
      <c r="AB22" s="11">
        <v>51.6</v>
      </c>
      <c r="AC22" s="11">
        <v>7.3</v>
      </c>
      <c r="AD22" s="21">
        <f t="shared" si="1"/>
        <v>70.599999999999994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0</v>
      </c>
      <c r="E23" s="11">
        <v>210</v>
      </c>
      <c r="F23" s="11">
        <v>149.29999999999998</v>
      </c>
      <c r="G23" s="11">
        <v>97.4</v>
      </c>
      <c r="H23" s="11">
        <v>109.1</v>
      </c>
      <c r="I23" s="11">
        <v>72.7</v>
      </c>
      <c r="J23" s="11">
        <v>216.6</v>
      </c>
      <c r="K23" s="11">
        <v>291.29999999999995</v>
      </c>
      <c r="L23" s="11">
        <v>208.2</v>
      </c>
      <c r="M23" s="18">
        <v>13.000000000000002</v>
      </c>
      <c r="N23" s="21">
        <f t="shared" si="0"/>
        <v>1367.6000000000001</v>
      </c>
      <c r="Q23" s="10">
        <f t="shared" si="3"/>
        <v>1990</v>
      </c>
      <c r="R23" s="11">
        <v>0</v>
      </c>
      <c r="S23" s="11">
        <v>0</v>
      </c>
      <c r="T23" s="11">
        <v>0</v>
      </c>
      <c r="U23" s="11">
        <v>44.2</v>
      </c>
      <c r="V23" s="11">
        <v>52.6</v>
      </c>
      <c r="W23" s="11">
        <v>47.6</v>
      </c>
      <c r="X23" s="11">
        <v>40</v>
      </c>
      <c r="Y23" s="11">
        <v>27.6</v>
      </c>
      <c r="Z23" s="11">
        <v>69.900000000000006</v>
      </c>
      <c r="AA23" s="11">
        <v>50.9</v>
      </c>
      <c r="AB23" s="11">
        <v>51.5</v>
      </c>
      <c r="AC23" s="11">
        <v>5.4</v>
      </c>
      <c r="AD23" s="21">
        <f t="shared" si="1"/>
        <v>69.900000000000006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42</v>
      </c>
      <c r="E24" s="11">
        <v>50.3</v>
      </c>
      <c r="F24" s="11">
        <v>76.5</v>
      </c>
      <c r="G24" s="11">
        <v>137.80000000000001</v>
      </c>
      <c r="H24" s="11">
        <v>71.3</v>
      </c>
      <c r="I24" s="11">
        <v>44.600000000000009</v>
      </c>
      <c r="J24" s="11">
        <v>113.19999999999999</v>
      </c>
      <c r="K24" s="11">
        <v>150.90000000000003</v>
      </c>
      <c r="L24" s="11">
        <v>120.2</v>
      </c>
      <c r="M24" s="18">
        <v>0</v>
      </c>
      <c r="N24" s="21">
        <f t="shared" si="0"/>
        <v>806.80000000000018</v>
      </c>
      <c r="Q24" s="10">
        <f t="shared" si="3"/>
        <v>1991</v>
      </c>
      <c r="R24" s="11">
        <v>0</v>
      </c>
      <c r="S24" s="11">
        <v>0</v>
      </c>
      <c r="T24" s="11">
        <v>20.2</v>
      </c>
      <c r="U24" s="11">
        <v>15.5</v>
      </c>
      <c r="V24" s="11">
        <v>25.9</v>
      </c>
      <c r="W24" s="11">
        <v>60.5</v>
      </c>
      <c r="X24" s="11">
        <v>49.8</v>
      </c>
      <c r="Y24" s="11">
        <v>9</v>
      </c>
      <c r="Z24" s="11">
        <v>21.5</v>
      </c>
      <c r="AA24" s="11">
        <v>55.2</v>
      </c>
      <c r="AB24" s="11">
        <v>41.6</v>
      </c>
      <c r="AC24" s="11">
        <v>0</v>
      </c>
      <c r="AD24" s="21">
        <f t="shared" si="1"/>
        <v>60.5</v>
      </c>
    </row>
    <row r="25" spans="1:30" x14ac:dyDescent="0.3">
      <c r="A25" s="10">
        <f t="shared" si="2"/>
        <v>1992</v>
      </c>
      <c r="B25" s="11">
        <v>61.1</v>
      </c>
      <c r="C25" s="11">
        <v>0</v>
      </c>
      <c r="D25" s="11">
        <v>33.4</v>
      </c>
      <c r="E25" s="11">
        <v>35.9</v>
      </c>
      <c r="F25" s="11">
        <v>132.69999999999999</v>
      </c>
      <c r="G25" s="11">
        <v>68</v>
      </c>
      <c r="H25" s="11">
        <v>139.69999999999999</v>
      </c>
      <c r="I25" s="11">
        <v>138.80000000000001</v>
      </c>
      <c r="J25" s="11">
        <v>189.3</v>
      </c>
      <c r="K25" s="11">
        <v>318.5</v>
      </c>
      <c r="L25" s="11">
        <v>106.4</v>
      </c>
      <c r="M25" s="18">
        <v>12</v>
      </c>
      <c r="N25" s="21">
        <f t="shared" si="0"/>
        <v>1235.8000000000002</v>
      </c>
      <c r="Q25" s="10">
        <f t="shared" si="3"/>
        <v>1992</v>
      </c>
      <c r="R25" s="11">
        <v>48.6</v>
      </c>
      <c r="S25" s="11">
        <v>0</v>
      </c>
      <c r="T25" s="11">
        <v>21</v>
      </c>
      <c r="U25" s="11">
        <v>16.399999999999999</v>
      </c>
      <c r="V25" s="11">
        <v>48.4</v>
      </c>
      <c r="W25" s="11">
        <v>21</v>
      </c>
      <c r="X25" s="11">
        <v>38.5</v>
      </c>
      <c r="Y25" s="11">
        <v>41.2</v>
      </c>
      <c r="Z25" s="11">
        <v>44.6</v>
      </c>
      <c r="AA25" s="11">
        <v>86.4</v>
      </c>
      <c r="AB25" s="11">
        <v>24</v>
      </c>
      <c r="AC25" s="11">
        <v>11</v>
      </c>
      <c r="AD25" s="21">
        <f t="shared" si="1"/>
        <v>86.4</v>
      </c>
    </row>
    <row r="26" spans="1:30" x14ac:dyDescent="0.3">
      <c r="A26" s="10">
        <f t="shared" si="2"/>
        <v>1993</v>
      </c>
      <c r="B26" s="11">
        <v>0</v>
      </c>
      <c r="C26" s="11">
        <v>22.4</v>
      </c>
      <c r="D26" s="11">
        <v>7.6</v>
      </c>
      <c r="E26" s="11">
        <v>367.4</v>
      </c>
      <c r="F26" s="11">
        <v>157.79999999999998</v>
      </c>
      <c r="G26" s="11">
        <v>47</v>
      </c>
      <c r="H26" s="11">
        <v>42</v>
      </c>
      <c r="I26" s="11">
        <v>127.4</v>
      </c>
      <c r="J26" s="11">
        <v>171.09999999999997</v>
      </c>
      <c r="K26" s="11">
        <v>197.5</v>
      </c>
      <c r="L26" s="11">
        <v>66</v>
      </c>
      <c r="M26" s="18">
        <v>14.8</v>
      </c>
      <c r="N26" s="21">
        <f t="shared" si="0"/>
        <v>1220.9999999999998</v>
      </c>
      <c r="Q26" s="10">
        <f t="shared" si="3"/>
        <v>1993</v>
      </c>
      <c r="R26" s="11">
        <v>0</v>
      </c>
      <c r="S26" s="11">
        <v>18.399999999999999</v>
      </c>
      <c r="T26" s="11">
        <v>6.6</v>
      </c>
      <c r="U26" s="11">
        <v>65.5</v>
      </c>
      <c r="V26" s="11">
        <v>53.3</v>
      </c>
      <c r="W26" s="11">
        <v>24.7</v>
      </c>
      <c r="X26" s="11">
        <v>28</v>
      </c>
      <c r="Y26" s="11">
        <v>62</v>
      </c>
      <c r="Z26" s="11">
        <v>43.7</v>
      </c>
      <c r="AA26" s="11">
        <v>70.099999999999994</v>
      </c>
      <c r="AB26" s="11">
        <v>17</v>
      </c>
      <c r="AC26" s="11">
        <v>12.6</v>
      </c>
      <c r="AD26" s="21">
        <f t="shared" si="1"/>
        <v>70.099999999999994</v>
      </c>
    </row>
    <row r="27" spans="1:30" x14ac:dyDescent="0.3">
      <c r="A27" s="10">
        <f t="shared" si="2"/>
        <v>1994</v>
      </c>
      <c r="B27" s="11">
        <v>40.4</v>
      </c>
      <c r="C27" s="11">
        <v>75.8</v>
      </c>
      <c r="D27" s="11">
        <v>63.9</v>
      </c>
      <c r="E27" s="11">
        <v>99.199999999999989</v>
      </c>
      <c r="F27" s="11">
        <v>229.5</v>
      </c>
      <c r="G27" s="11">
        <v>65.5</v>
      </c>
      <c r="H27" s="11">
        <v>49.699999999999996</v>
      </c>
      <c r="I27" s="11">
        <v>167.7</v>
      </c>
      <c r="J27" s="11">
        <v>129.6</v>
      </c>
      <c r="K27" s="11">
        <v>110.60000000000001</v>
      </c>
      <c r="L27" s="11">
        <v>107</v>
      </c>
      <c r="M27" s="18">
        <v>13.5</v>
      </c>
      <c r="N27" s="21">
        <f t="shared" si="0"/>
        <v>1152.4000000000001</v>
      </c>
      <c r="Q27" s="10">
        <f t="shared" si="3"/>
        <v>1994</v>
      </c>
      <c r="R27" s="11">
        <v>15.4</v>
      </c>
      <c r="S27" s="11">
        <v>70.5</v>
      </c>
      <c r="T27" s="11">
        <v>51.8</v>
      </c>
      <c r="U27" s="11">
        <v>38.200000000000003</v>
      </c>
      <c r="V27" s="11">
        <v>73.900000000000006</v>
      </c>
      <c r="W27" s="11">
        <v>24.1</v>
      </c>
      <c r="X27" s="11">
        <v>25.1</v>
      </c>
      <c r="Y27" s="11">
        <v>80.5</v>
      </c>
      <c r="Z27" s="11">
        <v>25.5</v>
      </c>
      <c r="AA27" s="11">
        <v>76.900000000000006</v>
      </c>
      <c r="AB27" s="11">
        <v>90.7</v>
      </c>
      <c r="AC27" s="11">
        <v>13.5</v>
      </c>
      <c r="AD27" s="21">
        <f t="shared" si="1"/>
        <v>90.7</v>
      </c>
    </row>
    <row r="28" spans="1:30" x14ac:dyDescent="0.3">
      <c r="A28" s="10">
        <f t="shared" si="2"/>
        <v>1995</v>
      </c>
      <c r="B28" s="11">
        <v>0</v>
      </c>
      <c r="C28" s="11">
        <v>45.1</v>
      </c>
      <c r="D28" s="11">
        <v>41.2</v>
      </c>
      <c r="E28" s="11">
        <v>136.19999999999999</v>
      </c>
      <c r="F28" s="11">
        <v>159.6</v>
      </c>
      <c r="G28" s="11">
        <v>145.6</v>
      </c>
      <c r="H28" s="11">
        <v>113.69999999999999</v>
      </c>
      <c r="I28" s="11">
        <v>445.6</v>
      </c>
      <c r="J28" s="11">
        <v>211.10000000000002</v>
      </c>
      <c r="K28" s="11">
        <v>116.2</v>
      </c>
      <c r="L28" s="11">
        <v>46.4</v>
      </c>
      <c r="M28" s="18">
        <v>12.6</v>
      </c>
      <c r="N28" s="21">
        <f t="shared" si="0"/>
        <v>1473.3</v>
      </c>
      <c r="Q28" s="10">
        <f t="shared" si="3"/>
        <v>1995</v>
      </c>
      <c r="R28" s="11">
        <v>0</v>
      </c>
      <c r="S28" s="11">
        <v>45.1</v>
      </c>
      <c r="T28" s="11">
        <v>24.1</v>
      </c>
      <c r="U28" s="11">
        <v>58.4</v>
      </c>
      <c r="V28" s="11">
        <v>72.3</v>
      </c>
      <c r="W28" s="11">
        <v>35.700000000000003</v>
      </c>
      <c r="X28" s="11">
        <v>49.1</v>
      </c>
      <c r="Y28" s="11">
        <v>100.1</v>
      </c>
      <c r="Z28" s="11">
        <v>46.4</v>
      </c>
      <c r="AA28" s="11">
        <v>57.4</v>
      </c>
      <c r="AB28" s="11">
        <v>15.5</v>
      </c>
      <c r="AC28" s="11">
        <v>7.1</v>
      </c>
      <c r="AD28" s="21">
        <f t="shared" si="1"/>
        <v>100.1</v>
      </c>
    </row>
    <row r="29" spans="1:30" x14ac:dyDescent="0.3">
      <c r="A29" s="10">
        <f t="shared" si="2"/>
        <v>1996</v>
      </c>
      <c r="B29" s="11">
        <v>6.2</v>
      </c>
      <c r="C29" s="11">
        <v>1.5</v>
      </c>
      <c r="D29" s="11">
        <v>62.9</v>
      </c>
      <c r="E29" s="11">
        <v>119.2</v>
      </c>
      <c r="F29" s="11">
        <v>322</v>
      </c>
      <c r="G29" s="11">
        <v>204.8</v>
      </c>
      <c r="H29" s="11">
        <v>220.99999999999997</v>
      </c>
      <c r="I29" s="11">
        <v>120.3</v>
      </c>
      <c r="J29" s="11">
        <v>309.5</v>
      </c>
      <c r="K29" s="11">
        <v>211.60000000000002</v>
      </c>
      <c r="L29" s="11">
        <v>107.3</v>
      </c>
      <c r="M29" s="18">
        <v>15.2</v>
      </c>
      <c r="N29" s="21">
        <f t="shared" si="0"/>
        <v>1701.5</v>
      </c>
      <c r="Q29" s="10">
        <f t="shared" si="3"/>
        <v>1996</v>
      </c>
      <c r="R29" s="11">
        <v>6.2</v>
      </c>
      <c r="S29" s="11">
        <v>1.5</v>
      </c>
      <c r="T29" s="11">
        <v>33.5</v>
      </c>
      <c r="U29" s="11">
        <v>48.8</v>
      </c>
      <c r="V29" s="11">
        <v>137.5</v>
      </c>
      <c r="W29" s="11">
        <v>44.4</v>
      </c>
      <c r="X29" s="11">
        <v>85.2</v>
      </c>
      <c r="Y29" s="11">
        <v>32.700000000000003</v>
      </c>
      <c r="Z29" s="11">
        <v>66.3</v>
      </c>
      <c r="AA29" s="11">
        <v>73.5</v>
      </c>
      <c r="AB29" s="11">
        <v>37.6</v>
      </c>
      <c r="AC29" s="11">
        <v>7.6</v>
      </c>
      <c r="AD29" s="21">
        <f t="shared" si="1"/>
        <v>137.5</v>
      </c>
    </row>
    <row r="30" spans="1:30" x14ac:dyDescent="0.3">
      <c r="A30" s="10">
        <f t="shared" si="2"/>
        <v>1997</v>
      </c>
      <c r="B30" s="11">
        <v>0</v>
      </c>
      <c r="C30" s="11">
        <v>1</v>
      </c>
      <c r="D30" s="11">
        <v>9.9</v>
      </c>
      <c r="E30" s="11">
        <v>164.5</v>
      </c>
      <c r="F30" s="11">
        <v>41.699999999999996</v>
      </c>
      <c r="G30" s="11">
        <v>74.2</v>
      </c>
      <c r="H30" s="11">
        <v>91</v>
      </c>
      <c r="I30" s="11">
        <v>65.8</v>
      </c>
      <c r="J30" s="11">
        <v>222.89999999999998</v>
      </c>
      <c r="K30" s="11">
        <v>125.70000000000002</v>
      </c>
      <c r="L30" s="11">
        <v>75.400000000000006</v>
      </c>
      <c r="M30" s="18">
        <v>60.2</v>
      </c>
      <c r="N30" s="21">
        <f t="shared" si="0"/>
        <v>932.30000000000007</v>
      </c>
      <c r="Q30" s="10">
        <f t="shared" si="3"/>
        <v>1997</v>
      </c>
      <c r="R30" s="11">
        <v>0</v>
      </c>
      <c r="S30" s="11">
        <v>1</v>
      </c>
      <c r="T30" s="11">
        <v>8.9</v>
      </c>
      <c r="U30" s="11">
        <v>51</v>
      </c>
      <c r="V30" s="11">
        <v>20.2</v>
      </c>
      <c r="W30" s="11">
        <v>28.2</v>
      </c>
      <c r="X30" s="11">
        <v>35</v>
      </c>
      <c r="Y30" s="11">
        <v>25.2</v>
      </c>
      <c r="Z30" s="11">
        <v>52</v>
      </c>
      <c r="AA30" s="11">
        <v>25</v>
      </c>
      <c r="AB30" s="11">
        <v>35.299999999999997</v>
      </c>
      <c r="AC30" s="11">
        <v>60.2</v>
      </c>
      <c r="AD30" s="21">
        <f t="shared" si="1"/>
        <v>60.2</v>
      </c>
    </row>
    <row r="31" spans="1:30" x14ac:dyDescent="0.3">
      <c r="A31" s="10">
        <f t="shared" si="2"/>
        <v>1998</v>
      </c>
      <c r="B31" s="11">
        <v>8.6</v>
      </c>
      <c r="C31" s="11">
        <v>35.6</v>
      </c>
      <c r="D31" s="11">
        <v>99.4</v>
      </c>
      <c r="E31" s="11">
        <v>85</v>
      </c>
      <c r="F31" s="11">
        <v>252.79999999999998</v>
      </c>
      <c r="G31" s="11">
        <v>124.6</v>
      </c>
      <c r="H31" s="11">
        <v>133.39999999999998</v>
      </c>
      <c r="I31" s="11">
        <v>171.8</v>
      </c>
      <c r="J31" s="11">
        <v>176.29999999999998</v>
      </c>
      <c r="K31" s="11">
        <v>441.9</v>
      </c>
      <c r="L31" s="11">
        <v>273.3</v>
      </c>
      <c r="M31" s="18">
        <v>0</v>
      </c>
      <c r="N31" s="21">
        <f t="shared" si="0"/>
        <v>1802.7</v>
      </c>
      <c r="Q31" s="10">
        <f t="shared" si="3"/>
        <v>1998</v>
      </c>
      <c r="R31" s="11">
        <v>8.6</v>
      </c>
      <c r="S31" s="11">
        <v>18.7</v>
      </c>
      <c r="T31" s="11">
        <v>32.5</v>
      </c>
      <c r="U31" s="11">
        <v>31.2</v>
      </c>
      <c r="V31" s="11">
        <v>121.3</v>
      </c>
      <c r="W31" s="11">
        <v>49.3</v>
      </c>
      <c r="X31" s="11">
        <v>76.599999999999994</v>
      </c>
      <c r="Y31" s="11">
        <v>50</v>
      </c>
      <c r="Z31" s="11">
        <v>39.5</v>
      </c>
      <c r="AA31" s="11">
        <v>54.4</v>
      </c>
      <c r="AB31" s="11">
        <v>73</v>
      </c>
      <c r="AC31" s="11">
        <v>0</v>
      </c>
      <c r="AD31" s="21">
        <f t="shared" si="1"/>
        <v>121.3</v>
      </c>
    </row>
    <row r="32" spans="1:30" x14ac:dyDescent="0.3">
      <c r="A32" s="10">
        <f t="shared" si="2"/>
        <v>1999</v>
      </c>
      <c r="B32" s="11">
        <v>0</v>
      </c>
      <c r="C32" s="11">
        <v>0</v>
      </c>
      <c r="D32" s="11">
        <v>225</v>
      </c>
      <c r="E32" s="11">
        <v>49</v>
      </c>
      <c r="F32" s="11">
        <v>152</v>
      </c>
      <c r="G32" s="11">
        <v>371</v>
      </c>
      <c r="H32" s="11">
        <v>115</v>
      </c>
      <c r="I32" s="11">
        <v>230</v>
      </c>
      <c r="J32" s="11">
        <v>358</v>
      </c>
      <c r="K32" s="11">
        <v>211</v>
      </c>
      <c r="L32" s="11">
        <v>259</v>
      </c>
      <c r="M32" s="18">
        <v>94</v>
      </c>
      <c r="N32" s="21">
        <f t="shared" si="0"/>
        <v>2064</v>
      </c>
      <c r="Q32" s="10">
        <f t="shared" si="3"/>
        <v>1999</v>
      </c>
      <c r="R32" s="11">
        <v>0</v>
      </c>
      <c r="S32" s="11">
        <v>0</v>
      </c>
      <c r="T32" s="11">
        <v>50</v>
      </c>
      <c r="U32" s="11">
        <v>30</v>
      </c>
      <c r="V32" s="11">
        <v>55</v>
      </c>
      <c r="W32" s="11">
        <v>135</v>
      </c>
      <c r="X32" s="11">
        <v>48</v>
      </c>
      <c r="Y32" s="11">
        <v>48</v>
      </c>
      <c r="Z32" s="11">
        <v>90</v>
      </c>
      <c r="AA32" s="11">
        <v>58</v>
      </c>
      <c r="AB32" s="11">
        <v>63</v>
      </c>
      <c r="AC32" s="11">
        <v>68</v>
      </c>
      <c r="AD32" s="21">
        <f t="shared" si="1"/>
        <v>135</v>
      </c>
    </row>
    <row r="33" spans="1:30" x14ac:dyDescent="0.3">
      <c r="A33" s="10">
        <f t="shared" si="2"/>
        <v>2000</v>
      </c>
      <c r="B33" s="11">
        <v>20</v>
      </c>
      <c r="C33" s="11">
        <v>0</v>
      </c>
      <c r="D33" s="11">
        <v>40</v>
      </c>
      <c r="E33" s="11">
        <v>44.1</v>
      </c>
      <c r="F33" s="11">
        <v>581</v>
      </c>
      <c r="G33" s="11">
        <v>179.9</v>
      </c>
      <c r="H33" s="11">
        <v>200</v>
      </c>
      <c r="I33" s="11">
        <v>168</v>
      </c>
      <c r="J33" s="11">
        <v>227</v>
      </c>
      <c r="K33" s="11">
        <v>183</v>
      </c>
      <c r="L33" s="11">
        <v>470</v>
      </c>
      <c r="M33" s="18">
        <v>45</v>
      </c>
      <c r="N33" s="21">
        <f t="shared" si="0"/>
        <v>2158</v>
      </c>
      <c r="Q33" s="10">
        <f t="shared" si="3"/>
        <v>2000</v>
      </c>
      <c r="R33" s="11">
        <v>20</v>
      </c>
      <c r="S33" s="11">
        <v>0</v>
      </c>
      <c r="T33" s="11">
        <v>32</v>
      </c>
      <c r="U33" s="11">
        <v>15</v>
      </c>
      <c r="V33" s="11">
        <v>80</v>
      </c>
      <c r="W33" s="11">
        <v>90</v>
      </c>
      <c r="X33" s="11">
        <v>70</v>
      </c>
      <c r="Y33" s="11">
        <v>60</v>
      </c>
      <c r="Z33" s="11">
        <v>50</v>
      </c>
      <c r="AA33" s="11">
        <v>90</v>
      </c>
      <c r="AB33" s="11">
        <v>80</v>
      </c>
      <c r="AC33" s="11">
        <v>27</v>
      </c>
      <c r="AD33" s="21">
        <f t="shared" si="1"/>
        <v>90</v>
      </c>
    </row>
    <row r="34" spans="1:30" x14ac:dyDescent="0.3">
      <c r="A34" s="10">
        <f t="shared" si="2"/>
        <v>2001</v>
      </c>
      <c r="B34" s="11">
        <v>10</v>
      </c>
      <c r="C34" s="11">
        <v>0</v>
      </c>
      <c r="D34" s="11">
        <v>49</v>
      </c>
      <c r="E34" s="11">
        <v>2</v>
      </c>
      <c r="F34" s="11">
        <v>199</v>
      </c>
      <c r="G34" s="11">
        <v>32</v>
      </c>
      <c r="H34" s="11">
        <v>123</v>
      </c>
      <c r="I34" s="11">
        <v>41</v>
      </c>
      <c r="J34" s="11">
        <v>201</v>
      </c>
      <c r="K34" s="11">
        <v>329</v>
      </c>
      <c r="L34" s="11">
        <v>105</v>
      </c>
      <c r="M34" s="18">
        <v>62</v>
      </c>
      <c r="N34" s="21">
        <f t="shared" si="0"/>
        <v>1153</v>
      </c>
      <c r="Q34" s="10">
        <f t="shared" si="3"/>
        <v>2001</v>
      </c>
      <c r="R34" s="11">
        <v>10</v>
      </c>
      <c r="S34" s="11">
        <v>0</v>
      </c>
      <c r="T34" s="11">
        <v>15</v>
      </c>
      <c r="U34" s="11">
        <v>2</v>
      </c>
      <c r="V34" s="11">
        <v>80</v>
      </c>
      <c r="W34" s="11">
        <v>14</v>
      </c>
      <c r="X34" s="11">
        <v>35</v>
      </c>
      <c r="Y34" s="11">
        <v>11</v>
      </c>
      <c r="Z34" s="11">
        <v>53</v>
      </c>
      <c r="AA34" s="11">
        <v>58</v>
      </c>
      <c r="AB34" s="11">
        <v>50</v>
      </c>
      <c r="AC34" s="11">
        <v>62</v>
      </c>
      <c r="AD34" s="21">
        <f t="shared" si="1"/>
        <v>80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6</v>
      </c>
      <c r="E35" s="11">
        <v>104</v>
      </c>
      <c r="F35" s="11">
        <v>102</v>
      </c>
      <c r="G35" s="11">
        <v>93</v>
      </c>
      <c r="H35" s="11">
        <v>8</v>
      </c>
      <c r="I35" s="11">
        <v>144</v>
      </c>
      <c r="J35" s="11">
        <v>115</v>
      </c>
      <c r="K35" s="11">
        <v>263</v>
      </c>
      <c r="L35" s="11">
        <v>90</v>
      </c>
      <c r="M35" s="18">
        <v>40</v>
      </c>
      <c r="N35" s="21">
        <f t="shared" si="0"/>
        <v>965</v>
      </c>
      <c r="Q35" s="10">
        <f t="shared" si="3"/>
        <v>2002</v>
      </c>
      <c r="R35" s="11">
        <v>0</v>
      </c>
      <c r="S35" s="11">
        <v>0</v>
      </c>
      <c r="T35" s="11">
        <v>6</v>
      </c>
      <c r="U35" s="11">
        <v>38</v>
      </c>
      <c r="V35" s="11">
        <v>42</v>
      </c>
      <c r="W35" s="11">
        <v>58</v>
      </c>
      <c r="X35" s="11">
        <v>8</v>
      </c>
      <c r="Y35" s="11">
        <v>65</v>
      </c>
      <c r="Z35" s="11">
        <v>23</v>
      </c>
      <c r="AA35" s="11">
        <v>52</v>
      </c>
      <c r="AB35" s="11">
        <v>34</v>
      </c>
      <c r="AC35" s="11">
        <v>28</v>
      </c>
      <c r="AD35" s="21">
        <f t="shared" si="1"/>
        <v>65</v>
      </c>
    </row>
    <row r="36" spans="1:30" x14ac:dyDescent="0.3">
      <c r="A36" s="10">
        <f t="shared" si="2"/>
        <v>2003</v>
      </c>
      <c r="B36" s="11">
        <v>0</v>
      </c>
      <c r="C36" s="11">
        <v>14</v>
      </c>
      <c r="D36" s="11">
        <v>73</v>
      </c>
      <c r="E36" s="11">
        <v>253</v>
      </c>
      <c r="F36" s="11">
        <v>127</v>
      </c>
      <c r="G36" s="11">
        <v>87</v>
      </c>
      <c r="H36" s="11">
        <v>181</v>
      </c>
      <c r="I36" s="11">
        <v>181</v>
      </c>
      <c r="J36" s="11">
        <v>81</v>
      </c>
      <c r="K36" s="11">
        <v>251</v>
      </c>
      <c r="L36" s="11">
        <v>233</v>
      </c>
      <c r="M36" s="18">
        <v>36</v>
      </c>
      <c r="N36" s="21">
        <f t="shared" si="0"/>
        <v>1517</v>
      </c>
      <c r="Q36" s="10">
        <f t="shared" si="3"/>
        <v>2003</v>
      </c>
      <c r="R36" s="11">
        <v>0</v>
      </c>
      <c r="S36" s="11">
        <v>14</v>
      </c>
      <c r="T36" s="11">
        <v>53</v>
      </c>
      <c r="U36" s="11">
        <v>73</v>
      </c>
      <c r="V36" s="11">
        <v>28</v>
      </c>
      <c r="W36" s="11">
        <v>30</v>
      </c>
      <c r="X36" s="11">
        <v>60</v>
      </c>
      <c r="Y36" s="11">
        <v>51</v>
      </c>
      <c r="Z36" s="11">
        <v>19</v>
      </c>
      <c r="AA36" s="11">
        <v>59</v>
      </c>
      <c r="AB36" s="11">
        <v>72</v>
      </c>
      <c r="AC36" s="11">
        <v>23</v>
      </c>
      <c r="AD36" s="21">
        <f t="shared" si="1"/>
        <v>73</v>
      </c>
    </row>
    <row r="37" spans="1:30" x14ac:dyDescent="0.3">
      <c r="A37" s="10">
        <f t="shared" si="2"/>
        <v>2004</v>
      </c>
      <c r="B37" s="11">
        <v>27</v>
      </c>
      <c r="C37" s="11">
        <v>0</v>
      </c>
      <c r="D37" s="11">
        <v>39</v>
      </c>
      <c r="E37" s="11">
        <v>178</v>
      </c>
      <c r="F37" s="11">
        <v>117</v>
      </c>
      <c r="G37" s="11">
        <v>83</v>
      </c>
      <c r="H37" s="11">
        <v>69</v>
      </c>
      <c r="I37" s="11">
        <v>78</v>
      </c>
      <c r="J37" s="11">
        <v>206</v>
      </c>
      <c r="K37" s="11">
        <v>366</v>
      </c>
      <c r="L37" s="11">
        <v>135</v>
      </c>
      <c r="M37" s="18">
        <v>6</v>
      </c>
      <c r="N37" s="21">
        <f t="shared" si="0"/>
        <v>1304</v>
      </c>
      <c r="Q37" s="10">
        <f t="shared" si="3"/>
        <v>2004</v>
      </c>
      <c r="R37" s="11">
        <v>27</v>
      </c>
      <c r="S37" s="11">
        <v>0</v>
      </c>
      <c r="T37" s="11">
        <v>29</v>
      </c>
      <c r="U37" s="11">
        <v>56</v>
      </c>
      <c r="V37" s="11">
        <v>55</v>
      </c>
      <c r="W37" s="11">
        <v>72</v>
      </c>
      <c r="X37" s="11">
        <v>44</v>
      </c>
      <c r="Y37" s="11">
        <v>26</v>
      </c>
      <c r="Z37" s="11">
        <v>76</v>
      </c>
      <c r="AA37" s="11">
        <v>59</v>
      </c>
      <c r="AB37" s="11">
        <v>41</v>
      </c>
      <c r="AC37" s="11">
        <v>6</v>
      </c>
      <c r="AD37" s="21">
        <f t="shared" si="1"/>
        <v>76</v>
      </c>
    </row>
    <row r="38" spans="1:30" x14ac:dyDescent="0.3">
      <c r="A38" s="10">
        <f t="shared" si="2"/>
        <v>2005</v>
      </c>
      <c r="B38" s="11">
        <v>73</v>
      </c>
      <c r="C38" s="11">
        <v>0</v>
      </c>
      <c r="D38" s="11">
        <v>0</v>
      </c>
      <c r="E38" s="11">
        <v>163</v>
      </c>
      <c r="F38" s="11">
        <v>218</v>
      </c>
      <c r="G38" s="11">
        <v>160</v>
      </c>
      <c r="H38" s="11">
        <v>92</v>
      </c>
      <c r="I38" s="11">
        <v>143</v>
      </c>
      <c r="J38" s="11">
        <v>106</v>
      </c>
      <c r="K38" s="11">
        <v>68</v>
      </c>
      <c r="L38" s="11">
        <v>121</v>
      </c>
      <c r="M38" s="18">
        <v>0</v>
      </c>
      <c r="N38" s="21">
        <f t="shared" si="0"/>
        <v>1144</v>
      </c>
      <c r="Q38" s="10">
        <f t="shared" si="3"/>
        <v>2005</v>
      </c>
      <c r="R38" s="11">
        <v>44</v>
      </c>
      <c r="S38" s="11">
        <v>0</v>
      </c>
      <c r="T38" s="11">
        <v>0</v>
      </c>
      <c r="U38" s="11">
        <v>100</v>
      </c>
      <c r="V38" s="11">
        <v>65</v>
      </c>
      <c r="W38" s="11">
        <v>75</v>
      </c>
      <c r="X38" s="11">
        <v>50</v>
      </c>
      <c r="Y38" s="11">
        <v>64</v>
      </c>
      <c r="Z38" s="11">
        <v>65</v>
      </c>
      <c r="AA38" s="11">
        <v>29</v>
      </c>
      <c r="AB38" s="11">
        <v>55</v>
      </c>
      <c r="AC38" s="11">
        <v>0</v>
      </c>
      <c r="AD38" s="21">
        <f t="shared" si="1"/>
        <v>100</v>
      </c>
    </row>
    <row r="39" spans="1:30" x14ac:dyDescent="0.3">
      <c r="A39" s="10">
        <f t="shared" si="2"/>
        <v>2006</v>
      </c>
      <c r="B39" s="11">
        <v>6</v>
      </c>
      <c r="C39" s="11">
        <v>6</v>
      </c>
      <c r="D39" s="11">
        <v>105</v>
      </c>
      <c r="E39" s="11">
        <v>176</v>
      </c>
      <c r="F39" s="11">
        <v>196</v>
      </c>
      <c r="G39" s="11">
        <v>341</v>
      </c>
      <c r="H39" s="11">
        <v>12</v>
      </c>
      <c r="I39" s="11">
        <v>240</v>
      </c>
      <c r="J39" s="11">
        <v>230</v>
      </c>
      <c r="K39" s="11">
        <v>163</v>
      </c>
      <c r="L39" s="11">
        <v>216</v>
      </c>
      <c r="M39" s="18">
        <v>22</v>
      </c>
      <c r="N39" s="21">
        <f t="shared" si="0"/>
        <v>1713</v>
      </c>
      <c r="Q39" s="10">
        <f t="shared" si="3"/>
        <v>2006</v>
      </c>
      <c r="R39" s="11">
        <v>6</v>
      </c>
      <c r="S39" s="11">
        <v>6</v>
      </c>
      <c r="T39" s="11">
        <v>85</v>
      </c>
      <c r="U39" s="11">
        <v>45</v>
      </c>
      <c r="V39" s="11">
        <v>61</v>
      </c>
      <c r="W39" s="11">
        <v>130</v>
      </c>
      <c r="X39" s="11">
        <v>12</v>
      </c>
      <c r="Y39" s="11">
        <v>71</v>
      </c>
      <c r="Z39" s="11">
        <v>70</v>
      </c>
      <c r="AA39" s="11">
        <v>47</v>
      </c>
      <c r="AB39" s="11">
        <v>107</v>
      </c>
      <c r="AC39" s="11">
        <v>22</v>
      </c>
      <c r="AD39" s="21">
        <f t="shared" si="1"/>
        <v>130</v>
      </c>
    </row>
    <row r="40" spans="1:30" x14ac:dyDescent="0.3">
      <c r="A40" s="10">
        <f t="shared" si="2"/>
        <v>2007</v>
      </c>
      <c r="B40" s="11">
        <v>0</v>
      </c>
      <c r="C40" s="11">
        <v>94</v>
      </c>
      <c r="D40" s="11">
        <v>188</v>
      </c>
      <c r="E40" s="11">
        <v>101</v>
      </c>
      <c r="F40" s="11">
        <v>162</v>
      </c>
      <c r="G40" s="11">
        <v>100</v>
      </c>
      <c r="H40" s="11">
        <v>171</v>
      </c>
      <c r="I40" s="11">
        <v>205</v>
      </c>
      <c r="J40" s="11">
        <v>170</v>
      </c>
      <c r="K40" s="11">
        <v>167</v>
      </c>
      <c r="L40" s="11">
        <v>179</v>
      </c>
      <c r="M40" s="18">
        <v>0</v>
      </c>
      <c r="N40" s="21">
        <f t="shared" si="0"/>
        <v>1537</v>
      </c>
      <c r="Q40" s="10">
        <f t="shared" si="3"/>
        <v>2007</v>
      </c>
      <c r="R40" s="11">
        <v>0</v>
      </c>
      <c r="S40" s="11">
        <v>83</v>
      </c>
      <c r="T40" s="11">
        <v>68</v>
      </c>
      <c r="U40" s="11">
        <v>35</v>
      </c>
      <c r="V40" s="11">
        <v>83</v>
      </c>
      <c r="W40" s="11">
        <v>85</v>
      </c>
      <c r="X40" s="11">
        <v>66</v>
      </c>
      <c r="Y40" s="11">
        <v>60</v>
      </c>
      <c r="Z40" s="11">
        <v>60</v>
      </c>
      <c r="AA40" s="11">
        <v>35</v>
      </c>
      <c r="AB40" s="11">
        <v>40</v>
      </c>
      <c r="AC40" s="11">
        <v>0</v>
      </c>
      <c r="AD40" s="21">
        <f t="shared" si="1"/>
        <v>85</v>
      </c>
    </row>
    <row r="41" spans="1:30" x14ac:dyDescent="0.3">
      <c r="A41" s="10">
        <f t="shared" si="2"/>
        <v>2008</v>
      </c>
      <c r="B41" s="11">
        <v>0</v>
      </c>
      <c r="C41" s="11">
        <v>0</v>
      </c>
      <c r="D41" s="11">
        <v>49</v>
      </c>
      <c r="E41" s="11">
        <v>56</v>
      </c>
      <c r="F41" s="11">
        <v>252</v>
      </c>
      <c r="G41" s="11">
        <v>62</v>
      </c>
      <c r="H41" s="11">
        <v>80</v>
      </c>
      <c r="I41" s="11">
        <v>153</v>
      </c>
      <c r="J41" s="11">
        <v>225</v>
      </c>
      <c r="K41" s="11">
        <v>102</v>
      </c>
      <c r="L41" s="11">
        <v>166</v>
      </c>
      <c r="M41" s="18">
        <v>0</v>
      </c>
      <c r="N41" s="21">
        <f t="shared" si="0"/>
        <v>1145</v>
      </c>
      <c r="Q41" s="10">
        <f t="shared" si="3"/>
        <v>2008</v>
      </c>
      <c r="R41" s="11">
        <v>0</v>
      </c>
      <c r="S41" s="11">
        <v>0</v>
      </c>
      <c r="T41" s="11">
        <v>25</v>
      </c>
      <c r="U41" s="11">
        <v>32</v>
      </c>
      <c r="V41" s="11">
        <v>80</v>
      </c>
      <c r="W41" s="11">
        <v>23</v>
      </c>
      <c r="X41" s="11">
        <v>30</v>
      </c>
      <c r="Y41" s="11">
        <v>50</v>
      </c>
      <c r="Z41" s="11">
        <v>60</v>
      </c>
      <c r="AA41" s="11">
        <v>30</v>
      </c>
      <c r="AB41" s="11">
        <v>42</v>
      </c>
      <c r="AC41" s="11">
        <v>0</v>
      </c>
      <c r="AD41" s="21">
        <f t="shared" si="1"/>
        <v>80</v>
      </c>
    </row>
    <row r="42" spans="1:30" x14ac:dyDescent="0.3">
      <c r="A42" s="10">
        <f t="shared" si="2"/>
        <v>2009</v>
      </c>
      <c r="B42" s="11">
        <v>50</v>
      </c>
      <c r="C42" s="11">
        <v>13</v>
      </c>
      <c r="D42" s="11">
        <v>124</v>
      </c>
      <c r="E42" s="11">
        <v>37</v>
      </c>
      <c r="F42" s="11">
        <v>120</v>
      </c>
      <c r="G42" s="11">
        <v>35</v>
      </c>
      <c r="H42" s="11">
        <v>17</v>
      </c>
      <c r="I42" s="11">
        <v>209</v>
      </c>
      <c r="J42" s="11">
        <v>237</v>
      </c>
      <c r="K42" s="11">
        <v>147</v>
      </c>
      <c r="L42" s="11">
        <v>183</v>
      </c>
      <c r="M42" s="18">
        <v>0</v>
      </c>
      <c r="N42" s="21">
        <f t="shared" si="0"/>
        <v>1172</v>
      </c>
      <c r="Q42" s="10">
        <f t="shared" si="3"/>
        <v>2009</v>
      </c>
      <c r="R42" s="11">
        <v>30</v>
      </c>
      <c r="S42" s="11">
        <v>13</v>
      </c>
      <c r="T42" s="11">
        <v>50</v>
      </c>
      <c r="U42" s="11">
        <v>24</v>
      </c>
      <c r="V42" s="11">
        <v>29</v>
      </c>
      <c r="W42" s="11">
        <v>29</v>
      </c>
      <c r="X42" s="11">
        <v>8</v>
      </c>
      <c r="Y42" s="11">
        <v>96</v>
      </c>
      <c r="Z42" s="11">
        <v>94</v>
      </c>
      <c r="AA42" s="11">
        <v>46</v>
      </c>
      <c r="AB42" s="11">
        <v>54</v>
      </c>
      <c r="AC42" s="11">
        <v>0</v>
      </c>
      <c r="AD42" s="21">
        <f t="shared" si="1"/>
        <v>96</v>
      </c>
    </row>
    <row r="43" spans="1:30" x14ac:dyDescent="0.3">
      <c r="A43" s="10">
        <f t="shared" si="2"/>
        <v>2010</v>
      </c>
      <c r="B43" s="11">
        <v>0</v>
      </c>
      <c r="C43" s="11">
        <v>45</v>
      </c>
      <c r="D43" s="11">
        <v>181</v>
      </c>
      <c r="E43" s="11">
        <v>47</v>
      </c>
      <c r="F43" s="11">
        <v>158</v>
      </c>
      <c r="G43" s="11">
        <v>282</v>
      </c>
      <c r="H43" s="11">
        <v>134</v>
      </c>
      <c r="I43" s="11">
        <v>143</v>
      </c>
      <c r="J43" s="11">
        <v>193</v>
      </c>
      <c r="K43" s="11">
        <v>424</v>
      </c>
      <c r="L43" s="11">
        <v>240</v>
      </c>
      <c r="M43" s="18">
        <v>210</v>
      </c>
      <c r="N43" s="21">
        <f t="shared" si="0"/>
        <v>2057</v>
      </c>
      <c r="Q43" s="10">
        <f t="shared" si="3"/>
        <v>2010</v>
      </c>
      <c r="R43" s="11">
        <v>0</v>
      </c>
      <c r="S43" s="11">
        <v>30</v>
      </c>
      <c r="T43" s="11">
        <v>50</v>
      </c>
      <c r="U43" s="11">
        <v>20</v>
      </c>
      <c r="V43" s="11">
        <v>55</v>
      </c>
      <c r="W43" s="11">
        <v>35</v>
      </c>
      <c r="X43" s="11">
        <v>45</v>
      </c>
      <c r="Y43" s="11">
        <v>43</v>
      </c>
      <c r="Z43" s="11">
        <v>52</v>
      </c>
      <c r="AA43" s="11">
        <v>96</v>
      </c>
      <c r="AB43" s="11">
        <v>50</v>
      </c>
      <c r="AC43" s="11">
        <v>92</v>
      </c>
      <c r="AD43" s="21">
        <f t="shared" si="1"/>
        <v>96</v>
      </c>
    </row>
    <row r="44" spans="1:30" x14ac:dyDescent="0.3">
      <c r="A44" s="10">
        <f t="shared" si="2"/>
        <v>2011</v>
      </c>
      <c r="B44" s="11">
        <v>0</v>
      </c>
      <c r="C44" s="11">
        <v>0</v>
      </c>
      <c r="D44" s="11">
        <v>50</v>
      </c>
      <c r="E44" s="11">
        <v>176</v>
      </c>
      <c r="F44" s="11">
        <v>269</v>
      </c>
      <c r="G44" s="11">
        <v>75</v>
      </c>
      <c r="H44" s="11">
        <v>147</v>
      </c>
      <c r="I44" s="11">
        <v>165</v>
      </c>
      <c r="J44" s="11">
        <v>143</v>
      </c>
      <c r="K44" s="11">
        <v>171</v>
      </c>
      <c r="L44" s="11">
        <v>243</v>
      </c>
      <c r="M44" s="18">
        <v>40</v>
      </c>
      <c r="N44" s="21">
        <f t="shared" si="0"/>
        <v>1479</v>
      </c>
      <c r="Q44" s="10">
        <f t="shared" si="3"/>
        <v>2011</v>
      </c>
      <c r="R44" s="11">
        <v>0</v>
      </c>
      <c r="S44" s="11">
        <v>0</v>
      </c>
      <c r="T44" s="11">
        <v>50</v>
      </c>
      <c r="U44" s="11">
        <v>54</v>
      </c>
      <c r="V44" s="11">
        <v>71</v>
      </c>
      <c r="W44" s="11">
        <v>20</v>
      </c>
      <c r="X44" s="11">
        <v>32</v>
      </c>
      <c r="Y44" s="11">
        <v>70</v>
      </c>
      <c r="Z44" s="11">
        <v>54</v>
      </c>
      <c r="AA44" s="11">
        <v>55</v>
      </c>
      <c r="AB44" s="11">
        <v>70</v>
      </c>
      <c r="AC44" s="11">
        <v>40</v>
      </c>
      <c r="AD44" s="21">
        <f t="shared" si="1"/>
        <v>71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10</v>
      </c>
      <c r="E45" s="11">
        <v>227</v>
      </c>
      <c r="F45" s="11">
        <v>236</v>
      </c>
      <c r="G45" s="11">
        <v>59</v>
      </c>
      <c r="H45" s="11">
        <v>222</v>
      </c>
      <c r="I45" s="11">
        <v>270</v>
      </c>
      <c r="J45" s="11">
        <v>189</v>
      </c>
      <c r="K45" s="11">
        <v>373</v>
      </c>
      <c r="L45" s="11">
        <v>117</v>
      </c>
      <c r="M45" s="18">
        <v>42</v>
      </c>
      <c r="N45" s="21">
        <f t="shared" si="0"/>
        <v>1745</v>
      </c>
      <c r="Q45" s="10">
        <f>+Q44+1</f>
        <v>2012</v>
      </c>
      <c r="R45" s="11">
        <v>0</v>
      </c>
      <c r="S45" s="11">
        <v>0</v>
      </c>
      <c r="T45" s="11">
        <v>10</v>
      </c>
      <c r="U45" s="11">
        <v>55</v>
      </c>
      <c r="V45" s="11">
        <v>90</v>
      </c>
      <c r="W45" s="11">
        <v>42</v>
      </c>
      <c r="X45" s="11">
        <v>75</v>
      </c>
      <c r="Y45" s="11">
        <v>65</v>
      </c>
      <c r="Z45" s="11">
        <v>95</v>
      </c>
      <c r="AA45" s="11">
        <v>70</v>
      </c>
      <c r="AB45" s="11">
        <v>30</v>
      </c>
      <c r="AC45" s="11">
        <v>22</v>
      </c>
      <c r="AD45" s="21">
        <f t="shared" si="1"/>
        <v>95</v>
      </c>
    </row>
    <row r="46" spans="1:30" x14ac:dyDescent="0.3">
      <c r="A46" s="10">
        <f t="shared" si="2"/>
        <v>2013</v>
      </c>
      <c r="B46" s="11">
        <v>0</v>
      </c>
      <c r="C46" s="11">
        <v>15</v>
      </c>
      <c r="D46" s="11">
        <v>90</v>
      </c>
      <c r="E46" s="11">
        <v>85</v>
      </c>
      <c r="F46" s="11">
        <v>188</v>
      </c>
      <c r="G46" s="11">
        <v>127</v>
      </c>
      <c r="H46" s="11">
        <v>30</v>
      </c>
      <c r="I46" s="11">
        <v>178</v>
      </c>
      <c r="J46" s="11">
        <v>124</v>
      </c>
      <c r="K46" s="11">
        <v>159</v>
      </c>
      <c r="L46" s="11">
        <v>43</v>
      </c>
      <c r="M46" s="18">
        <v>14</v>
      </c>
      <c r="N46" s="21">
        <f t="shared" si="0"/>
        <v>1053</v>
      </c>
      <c r="Q46" s="10">
        <f t="shared" ref="Q46:Q50" si="4">+Q45+1</f>
        <v>2013</v>
      </c>
      <c r="R46" s="11">
        <v>0</v>
      </c>
      <c r="S46" s="11">
        <v>15</v>
      </c>
      <c r="T46" s="11">
        <v>70</v>
      </c>
      <c r="U46" s="11">
        <v>85</v>
      </c>
      <c r="V46" s="11">
        <v>45</v>
      </c>
      <c r="W46" s="11">
        <v>50</v>
      </c>
      <c r="X46" s="11">
        <v>15</v>
      </c>
      <c r="Y46" s="11">
        <v>50</v>
      </c>
      <c r="Z46" s="11">
        <v>55</v>
      </c>
      <c r="AA46" s="11">
        <v>75</v>
      </c>
      <c r="AB46" s="11">
        <v>25</v>
      </c>
      <c r="AC46" s="11">
        <v>14</v>
      </c>
      <c r="AD46" s="21">
        <f t="shared" si="1"/>
        <v>85</v>
      </c>
    </row>
    <row r="47" spans="1:30" x14ac:dyDescent="0.3">
      <c r="A47" s="10">
        <f t="shared" si="2"/>
        <v>2014</v>
      </c>
      <c r="B47" s="11">
        <v>54</v>
      </c>
      <c r="C47" s="11">
        <v>49</v>
      </c>
      <c r="D47" s="11">
        <v>74</v>
      </c>
      <c r="E47" s="11">
        <v>117</v>
      </c>
      <c r="F47" s="11">
        <v>124</v>
      </c>
      <c r="G47" s="11">
        <v>3</v>
      </c>
      <c r="H47" s="11">
        <v>35</v>
      </c>
      <c r="I47" s="11">
        <v>326</v>
      </c>
      <c r="J47" s="11">
        <v>287</v>
      </c>
      <c r="K47" s="11">
        <v>141</v>
      </c>
      <c r="L47" s="11">
        <v>6</v>
      </c>
      <c r="M47" s="18">
        <v>0</v>
      </c>
      <c r="N47" s="21">
        <f t="shared" si="0"/>
        <v>1216</v>
      </c>
      <c r="Q47" s="10">
        <f t="shared" si="4"/>
        <v>2014</v>
      </c>
      <c r="R47" s="11">
        <v>18</v>
      </c>
      <c r="S47" s="11">
        <v>20</v>
      </c>
      <c r="T47" s="11">
        <v>25</v>
      </c>
      <c r="U47" s="11">
        <v>37</v>
      </c>
      <c r="V47" s="11">
        <v>78</v>
      </c>
      <c r="W47" s="11">
        <v>3</v>
      </c>
      <c r="X47" s="11">
        <v>20</v>
      </c>
      <c r="Y47" s="11">
        <v>70</v>
      </c>
      <c r="Z47" s="11">
        <v>95</v>
      </c>
      <c r="AA47" s="11">
        <v>35</v>
      </c>
      <c r="AB47" s="11">
        <v>5</v>
      </c>
      <c r="AC47" s="11">
        <v>0</v>
      </c>
      <c r="AD47" s="21">
        <f t="shared" si="1"/>
        <v>95</v>
      </c>
    </row>
    <row r="48" spans="1:30" x14ac:dyDescent="0.3">
      <c r="A48" s="10">
        <f t="shared" si="2"/>
        <v>2015</v>
      </c>
      <c r="B48" s="11">
        <v>15</v>
      </c>
      <c r="C48" s="11">
        <v>0</v>
      </c>
      <c r="D48" s="11">
        <v>0</v>
      </c>
      <c r="E48" s="11">
        <v>92</v>
      </c>
      <c r="F48" s="11">
        <v>53</v>
      </c>
      <c r="G48" s="11">
        <v>92</v>
      </c>
      <c r="H48" s="11">
        <v>93</v>
      </c>
      <c r="I48" s="11">
        <v>231</v>
      </c>
      <c r="J48" s="11">
        <v>192</v>
      </c>
      <c r="K48" s="11">
        <v>222</v>
      </c>
      <c r="L48" s="11">
        <v>167</v>
      </c>
      <c r="M48" s="18">
        <v>0</v>
      </c>
      <c r="N48" s="21">
        <f t="shared" si="0"/>
        <v>1157</v>
      </c>
      <c r="Q48" s="10">
        <f t="shared" si="4"/>
        <v>2015</v>
      </c>
      <c r="R48" s="11">
        <v>15</v>
      </c>
      <c r="S48" s="11">
        <v>0</v>
      </c>
      <c r="T48" s="11">
        <v>0</v>
      </c>
      <c r="U48" s="11">
        <v>27</v>
      </c>
      <c r="V48" s="11">
        <v>16</v>
      </c>
      <c r="W48" s="11">
        <v>25</v>
      </c>
      <c r="X48" s="11">
        <v>28</v>
      </c>
      <c r="Y48" s="11">
        <v>30</v>
      </c>
      <c r="Z48" s="11">
        <v>31</v>
      </c>
      <c r="AA48" s="11">
        <v>40</v>
      </c>
      <c r="AB48" s="11">
        <v>40</v>
      </c>
      <c r="AC48" s="11">
        <v>0</v>
      </c>
      <c r="AD48" s="21">
        <f t="shared" si="1"/>
        <v>40</v>
      </c>
    </row>
    <row r="49" spans="1:30" x14ac:dyDescent="0.3">
      <c r="A49" s="10">
        <f t="shared" si="2"/>
        <v>2016</v>
      </c>
      <c r="B49" s="11">
        <v>0</v>
      </c>
      <c r="C49" s="11">
        <v>0</v>
      </c>
      <c r="D49" s="11">
        <v>0</v>
      </c>
      <c r="E49" s="11">
        <v>56</v>
      </c>
      <c r="F49" s="11">
        <v>142</v>
      </c>
      <c r="G49" s="11">
        <v>101</v>
      </c>
      <c r="H49" s="11">
        <v>103</v>
      </c>
      <c r="I49" s="11">
        <v>100</v>
      </c>
      <c r="J49" s="11">
        <v>316</v>
      </c>
      <c r="K49" s="11">
        <v>539</v>
      </c>
      <c r="L49" s="11">
        <v>386</v>
      </c>
      <c r="M49" s="18">
        <v>0</v>
      </c>
      <c r="N49" s="21">
        <f t="shared" si="0"/>
        <v>1743</v>
      </c>
      <c r="Q49" s="10">
        <f t="shared" si="4"/>
        <v>2016</v>
      </c>
      <c r="R49" s="11">
        <v>0</v>
      </c>
      <c r="S49" s="11">
        <v>0</v>
      </c>
      <c r="T49" s="11">
        <v>0</v>
      </c>
      <c r="U49" s="11">
        <v>26</v>
      </c>
      <c r="V49" s="11">
        <v>75</v>
      </c>
      <c r="W49" s="11">
        <v>75</v>
      </c>
      <c r="X49" s="11">
        <v>35</v>
      </c>
      <c r="Y49" s="11">
        <v>20</v>
      </c>
      <c r="Z49" s="11">
        <v>80</v>
      </c>
      <c r="AA49" s="11">
        <v>88</v>
      </c>
      <c r="AB49" s="11">
        <v>80</v>
      </c>
      <c r="AC49" s="11">
        <v>0</v>
      </c>
      <c r="AD49" s="21">
        <f t="shared" si="1"/>
        <v>88</v>
      </c>
    </row>
    <row r="50" spans="1:30" x14ac:dyDescent="0.3">
      <c r="A50" s="10">
        <f t="shared" si="2"/>
        <v>2017</v>
      </c>
      <c r="B50" s="11">
        <v>44</v>
      </c>
      <c r="C50" s="11">
        <v>0</v>
      </c>
      <c r="D50" s="11">
        <v>118</v>
      </c>
      <c r="E50" s="11">
        <v>203</v>
      </c>
      <c r="F50" s="11">
        <v>197</v>
      </c>
      <c r="G50" s="11">
        <v>364</v>
      </c>
      <c r="H50" s="11">
        <v>566</v>
      </c>
      <c r="I50" s="11">
        <v>259</v>
      </c>
      <c r="J50" s="11">
        <v>45</v>
      </c>
      <c r="K50" s="11">
        <v>45</v>
      </c>
      <c r="L50" s="11">
        <v>434</v>
      </c>
      <c r="M50" s="18">
        <v>15</v>
      </c>
      <c r="N50" s="21">
        <f t="shared" si="0"/>
        <v>2290</v>
      </c>
      <c r="Q50" s="10">
        <f t="shared" si="4"/>
        <v>2017</v>
      </c>
      <c r="R50" s="11">
        <v>33</v>
      </c>
      <c r="S50" s="11">
        <v>0</v>
      </c>
      <c r="T50" s="11">
        <v>40</v>
      </c>
      <c r="U50" s="11">
        <v>64</v>
      </c>
      <c r="V50" s="11">
        <v>62</v>
      </c>
      <c r="W50" s="11">
        <v>83</v>
      </c>
      <c r="X50" s="11">
        <v>80</v>
      </c>
      <c r="Y50" s="11">
        <v>62</v>
      </c>
      <c r="Z50" s="11">
        <v>18</v>
      </c>
      <c r="AA50" s="11">
        <v>18</v>
      </c>
      <c r="AB50" s="11">
        <v>100</v>
      </c>
      <c r="AC50" s="11">
        <v>15</v>
      </c>
      <c r="AD50" s="21">
        <f t="shared" si="1"/>
        <v>100</v>
      </c>
    </row>
    <row r="51" spans="1:30" x14ac:dyDescent="0.3">
      <c r="A51" s="10">
        <f>+A50+1</f>
        <v>2018</v>
      </c>
      <c r="B51" s="11">
        <v>146</v>
      </c>
      <c r="C51" s="11">
        <v>0</v>
      </c>
      <c r="D51" s="11">
        <v>0</v>
      </c>
      <c r="E51" s="11">
        <v>220</v>
      </c>
      <c r="F51" s="11">
        <v>203</v>
      </c>
      <c r="G51" s="11">
        <v>20</v>
      </c>
      <c r="H51" s="11">
        <v>57</v>
      </c>
      <c r="I51" s="11">
        <v>188</v>
      </c>
      <c r="J51" s="11">
        <v>181</v>
      </c>
      <c r="K51" s="11">
        <v>51</v>
      </c>
      <c r="L51" s="11">
        <v>31</v>
      </c>
      <c r="M51" s="18">
        <v>0</v>
      </c>
      <c r="N51" s="21">
        <f t="shared" si="0"/>
        <v>1097</v>
      </c>
      <c r="Q51" s="10">
        <f>+Q50+1</f>
        <v>2018</v>
      </c>
      <c r="R51" s="11">
        <v>60</v>
      </c>
      <c r="S51" s="11">
        <v>0</v>
      </c>
      <c r="T51" s="11">
        <v>0</v>
      </c>
      <c r="U51" s="11">
        <v>40</v>
      </c>
      <c r="V51" s="11">
        <v>63</v>
      </c>
      <c r="W51" s="11">
        <v>20</v>
      </c>
      <c r="X51" s="11">
        <v>18</v>
      </c>
      <c r="Y51" s="11">
        <v>50</v>
      </c>
      <c r="Z51" s="11">
        <v>50</v>
      </c>
      <c r="AA51" s="11">
        <v>18</v>
      </c>
      <c r="AB51" s="11">
        <v>18</v>
      </c>
      <c r="AC51" s="11">
        <v>0</v>
      </c>
      <c r="AD51" s="21">
        <f t="shared" si="1"/>
        <v>63</v>
      </c>
    </row>
    <row r="52" spans="1:30" x14ac:dyDescent="0.3">
      <c r="A52" s="10">
        <f t="shared" si="2"/>
        <v>2019</v>
      </c>
      <c r="B52" s="11">
        <v>0</v>
      </c>
      <c r="C52" s="11">
        <v>73</v>
      </c>
      <c r="D52" s="11">
        <v>51</v>
      </c>
      <c r="E52" s="11">
        <v>303</v>
      </c>
      <c r="F52" s="11">
        <v>294</v>
      </c>
      <c r="G52" s="11">
        <v>260</v>
      </c>
      <c r="H52" s="11">
        <v>155</v>
      </c>
      <c r="I52" s="11">
        <v>159</v>
      </c>
      <c r="J52" s="11">
        <v>204</v>
      </c>
      <c r="K52" s="11">
        <v>40</v>
      </c>
      <c r="L52" s="11">
        <v>93</v>
      </c>
      <c r="M52" s="18">
        <v>0</v>
      </c>
      <c r="N52" s="21">
        <f t="shared" si="0"/>
        <v>1632</v>
      </c>
      <c r="Q52" s="10">
        <f t="shared" ref="Q52:Q53" si="5">+Q51+1</f>
        <v>2019</v>
      </c>
      <c r="R52" s="11">
        <v>0</v>
      </c>
      <c r="S52" s="11">
        <v>20</v>
      </c>
      <c r="T52" s="11">
        <v>20</v>
      </c>
      <c r="U52" s="11">
        <v>45</v>
      </c>
      <c r="V52" s="11">
        <v>60</v>
      </c>
      <c r="W52" s="11">
        <v>65</v>
      </c>
      <c r="X52" s="11">
        <v>95</v>
      </c>
      <c r="Y52" s="11">
        <v>70</v>
      </c>
      <c r="Z52" s="11">
        <v>44</v>
      </c>
      <c r="AA52" s="11">
        <v>20</v>
      </c>
      <c r="AB52" s="11">
        <v>30</v>
      </c>
      <c r="AC52" s="11">
        <v>0</v>
      </c>
      <c r="AD52" s="21">
        <f t="shared" si="1"/>
        <v>95</v>
      </c>
    </row>
    <row r="53" spans="1:30" x14ac:dyDescent="0.3">
      <c r="A53" s="14">
        <f t="shared" si="2"/>
        <v>2020</v>
      </c>
      <c r="B53" s="11">
        <v>60</v>
      </c>
      <c r="C53" s="11">
        <v>0</v>
      </c>
      <c r="D53" s="11">
        <v>0</v>
      </c>
      <c r="E53" s="11">
        <v>51</v>
      </c>
      <c r="F53" s="11">
        <v>208</v>
      </c>
      <c r="G53" s="11">
        <v>43</v>
      </c>
      <c r="H53" s="11">
        <v>247</v>
      </c>
      <c r="I53" s="11">
        <v>188</v>
      </c>
      <c r="J53" s="11">
        <v>207</v>
      </c>
      <c r="K53" s="11">
        <v>106</v>
      </c>
      <c r="L53" s="11">
        <v>101</v>
      </c>
      <c r="M53" s="18">
        <v>11</v>
      </c>
      <c r="N53" s="21">
        <f t="shared" si="0"/>
        <v>1222</v>
      </c>
      <c r="Q53" s="10">
        <f t="shared" si="5"/>
        <v>2020</v>
      </c>
      <c r="R53" s="11">
        <v>30</v>
      </c>
      <c r="S53" s="11">
        <v>0</v>
      </c>
      <c r="T53" s="11">
        <v>0</v>
      </c>
      <c r="U53" s="11">
        <v>25</v>
      </c>
      <c r="V53" s="11">
        <v>80</v>
      </c>
      <c r="W53" s="11">
        <v>40</v>
      </c>
      <c r="X53" s="11">
        <v>62</v>
      </c>
      <c r="Y53" s="11">
        <v>45</v>
      </c>
      <c r="Z53" s="11">
        <v>65</v>
      </c>
      <c r="AA53" s="11">
        <v>60</v>
      </c>
      <c r="AB53" s="11">
        <v>24</v>
      </c>
      <c r="AC53" s="11">
        <v>6</v>
      </c>
      <c r="AD53" s="21">
        <f t="shared" si="1"/>
        <v>80</v>
      </c>
    </row>
    <row r="54" spans="1:30" x14ac:dyDescent="0.3">
      <c r="A54" s="14">
        <v>2021</v>
      </c>
      <c r="B54" s="11">
        <v>4</v>
      </c>
      <c r="C54" s="11">
        <v>15</v>
      </c>
      <c r="D54" s="11">
        <v>35</v>
      </c>
      <c r="E54" s="11">
        <v>217</v>
      </c>
      <c r="F54" s="11">
        <v>82</v>
      </c>
      <c r="G54" s="11">
        <v>84</v>
      </c>
      <c r="H54" s="11">
        <v>172</v>
      </c>
      <c r="I54" s="11">
        <v>0</v>
      </c>
      <c r="J54" s="11">
        <v>246</v>
      </c>
      <c r="K54" s="11">
        <v>477</v>
      </c>
      <c r="L54" s="11">
        <v>127</v>
      </c>
      <c r="M54" s="11">
        <v>0</v>
      </c>
      <c r="N54" s="21">
        <f>+IF(COUNT(B54:M54)&lt;12," ",SUM(B54:M54))</f>
        <v>1459</v>
      </c>
      <c r="Q54" s="14">
        <v>2021</v>
      </c>
      <c r="R54" s="11">
        <v>4</v>
      </c>
      <c r="S54" s="11">
        <v>15</v>
      </c>
      <c r="T54" s="11">
        <v>35</v>
      </c>
      <c r="U54" s="11">
        <v>60</v>
      </c>
      <c r="V54" s="11">
        <v>43</v>
      </c>
      <c r="W54" s="11">
        <v>25</v>
      </c>
      <c r="X54" s="11">
        <v>60</v>
      </c>
      <c r="Y54" s="11">
        <v>0</v>
      </c>
      <c r="Z54" s="11">
        <v>60</v>
      </c>
      <c r="AA54" s="11">
        <v>62</v>
      </c>
      <c r="AB54" s="11">
        <v>41</v>
      </c>
      <c r="AC54" s="11">
        <v>0</v>
      </c>
      <c r="AD54" s="21">
        <f>+IF(COUNT(R54:AC54)&lt;12," ",MAX(R54:AC54))</f>
        <v>62</v>
      </c>
    </row>
    <row r="55" spans="1:30" x14ac:dyDescent="0.3">
      <c r="A55" s="14">
        <v>2022</v>
      </c>
      <c r="B55" s="11">
        <v>19</v>
      </c>
      <c r="C55" s="11">
        <v>0</v>
      </c>
      <c r="D55" s="11">
        <v>197</v>
      </c>
      <c r="E55" s="11">
        <v>138</v>
      </c>
      <c r="F55" s="11">
        <v>74</v>
      </c>
      <c r="G55" s="11" t="s">
        <v>21</v>
      </c>
      <c r="H55" s="11" t="s">
        <v>21</v>
      </c>
      <c r="I55" s="11" t="s">
        <v>21</v>
      </c>
      <c r="J55" s="11" t="s">
        <v>21</v>
      </c>
      <c r="K55" s="11" t="s">
        <v>21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8</v>
      </c>
      <c r="S55" s="11">
        <v>0</v>
      </c>
      <c r="T55" s="11">
        <v>55</v>
      </c>
      <c r="U55" s="11">
        <v>47</v>
      </c>
      <c r="V55" s="11">
        <v>36</v>
      </c>
      <c r="W55" s="11" t="s">
        <v>21</v>
      </c>
      <c r="X55" s="11" t="s">
        <v>21</v>
      </c>
      <c r="Y55" s="11" t="s">
        <v>21</v>
      </c>
      <c r="Z55" s="11" t="s">
        <v>21</v>
      </c>
      <c r="AA55" s="11" t="s">
        <v>21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17.123076923076923</v>
      </c>
      <c r="C56" s="7">
        <f>+AVERAGE(C3:C55)</f>
        <v>14.694871794871792</v>
      </c>
      <c r="D56" s="7">
        <f t="shared" ref="D56:L56" si="6">+AVERAGE(D3:D55)</f>
        <v>58.535000000000004</v>
      </c>
      <c r="E56" s="7">
        <f t="shared" si="6"/>
        <v>122.93499999999999</v>
      </c>
      <c r="F56" s="7">
        <f t="shared" si="6"/>
        <v>168.74634146341464</v>
      </c>
      <c r="G56" s="7">
        <f t="shared" si="6"/>
        <v>120.28249999999998</v>
      </c>
      <c r="H56" s="7">
        <f t="shared" si="6"/>
        <v>117.80243902439024</v>
      </c>
      <c r="I56" s="7">
        <f t="shared" si="6"/>
        <v>168.53170731707317</v>
      </c>
      <c r="J56" s="7">
        <f t="shared" si="6"/>
        <v>184.7439024390244</v>
      </c>
      <c r="K56" s="7">
        <f t="shared" si="6"/>
        <v>224.11499999999995</v>
      </c>
      <c r="L56" s="7">
        <f t="shared" si="6"/>
        <v>149.78749999999999</v>
      </c>
      <c r="M56" s="7">
        <f>+AVERAGE(M3:M55)</f>
        <v>20.8125</v>
      </c>
      <c r="N56" s="22">
        <f>+AVERAGE(N3:N55)</f>
        <v>1372.0763157894735</v>
      </c>
      <c r="O56" s="12"/>
      <c r="P56" s="12"/>
      <c r="Q56" s="53" t="s">
        <v>16</v>
      </c>
      <c r="R56" s="7">
        <f>+AVERAGE(R3:R55)</f>
        <v>10.443589743589744</v>
      </c>
      <c r="S56" s="7">
        <f>+AVERAGE(S3:S55)</f>
        <v>10.689743589743589</v>
      </c>
      <c r="T56" s="7">
        <f t="shared" ref="T56:AB56" si="7">+AVERAGE(T3:T55)</f>
        <v>27.304999999999996</v>
      </c>
      <c r="U56" s="7">
        <f t="shared" si="7"/>
        <v>40.802499999999995</v>
      </c>
      <c r="V56" s="7">
        <f t="shared" si="7"/>
        <v>58.680487804878041</v>
      </c>
      <c r="W56" s="7">
        <f t="shared" si="7"/>
        <v>47.372500000000002</v>
      </c>
      <c r="X56" s="7">
        <f t="shared" si="7"/>
        <v>40.507317073170739</v>
      </c>
      <c r="Y56" s="7">
        <f t="shared" si="7"/>
        <v>48.685365853658531</v>
      </c>
      <c r="Z56" s="7">
        <f t="shared" si="7"/>
        <v>54.451219512195124</v>
      </c>
      <c r="AA56" s="7">
        <f t="shared" si="7"/>
        <v>57.140000000000008</v>
      </c>
      <c r="AB56" s="7">
        <f t="shared" si="7"/>
        <v>46.29</v>
      </c>
      <c r="AC56" s="7">
        <f>+AVERAGE(AC3:AC55)</f>
        <v>14.172499999999999</v>
      </c>
      <c r="AD56" s="22">
        <f>+AVERAGE(AD3:AD55)</f>
        <v>85.665789473684214</v>
      </c>
    </row>
    <row r="57" spans="1:30" customFormat="1" x14ac:dyDescent="0.3">
      <c r="A57" s="53" t="s">
        <v>17</v>
      </c>
      <c r="B57" s="7">
        <f>+MAX(B3:B55)</f>
        <v>146</v>
      </c>
      <c r="C57" s="7">
        <f t="shared" ref="C57:M57" si="8">+MAX(C3:C55)</f>
        <v>94</v>
      </c>
      <c r="D57" s="7">
        <f t="shared" si="8"/>
        <v>225</v>
      </c>
      <c r="E57" s="7">
        <f t="shared" si="8"/>
        <v>367.4</v>
      </c>
      <c r="F57" s="7">
        <f t="shared" si="8"/>
        <v>581</v>
      </c>
      <c r="G57" s="7">
        <f t="shared" si="8"/>
        <v>371</v>
      </c>
      <c r="H57" s="7">
        <f t="shared" si="8"/>
        <v>566</v>
      </c>
      <c r="I57" s="7">
        <f t="shared" si="8"/>
        <v>445.6</v>
      </c>
      <c r="J57" s="7">
        <f t="shared" si="8"/>
        <v>358</v>
      </c>
      <c r="K57" s="7">
        <f t="shared" si="8"/>
        <v>539</v>
      </c>
      <c r="L57" s="7">
        <f t="shared" si="8"/>
        <v>470</v>
      </c>
      <c r="M57" s="7">
        <f t="shared" si="8"/>
        <v>210</v>
      </c>
      <c r="N57" s="22">
        <f>+MAX(N3:N55)</f>
        <v>2290</v>
      </c>
      <c r="O57" s="12"/>
      <c r="P57" s="12"/>
      <c r="Q57" s="53" t="s">
        <v>17</v>
      </c>
      <c r="R57" s="7">
        <f>+MAX(R3:R55)</f>
        <v>60</v>
      </c>
      <c r="S57" s="7">
        <f t="shared" ref="S57:AC57" si="9">+MAX(S3:S55)</f>
        <v>83</v>
      </c>
      <c r="T57" s="7">
        <f t="shared" si="9"/>
        <v>85</v>
      </c>
      <c r="U57" s="7">
        <f t="shared" si="9"/>
        <v>100</v>
      </c>
      <c r="V57" s="7">
        <f t="shared" si="9"/>
        <v>137.5</v>
      </c>
      <c r="W57" s="7">
        <f t="shared" si="9"/>
        <v>135</v>
      </c>
      <c r="X57" s="7">
        <f t="shared" si="9"/>
        <v>95</v>
      </c>
      <c r="Y57" s="7">
        <f t="shared" si="9"/>
        <v>100.1</v>
      </c>
      <c r="Z57" s="7">
        <f t="shared" si="9"/>
        <v>95</v>
      </c>
      <c r="AA57" s="7">
        <f t="shared" si="9"/>
        <v>114</v>
      </c>
      <c r="AB57" s="7">
        <f t="shared" si="9"/>
        <v>107</v>
      </c>
      <c r="AC57" s="7">
        <f t="shared" si="9"/>
        <v>92</v>
      </c>
      <c r="AD57" s="22">
        <f>+MAX(AD3:AD55)</f>
        <v>137.5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2</v>
      </c>
      <c r="F58" s="7">
        <f t="shared" si="10"/>
        <v>38</v>
      </c>
      <c r="G58" s="7">
        <f t="shared" si="10"/>
        <v>0</v>
      </c>
      <c r="H58" s="7">
        <f t="shared" si="10"/>
        <v>8</v>
      </c>
      <c r="I58" s="7">
        <f t="shared" si="10"/>
        <v>0</v>
      </c>
      <c r="J58" s="7">
        <f t="shared" si="10"/>
        <v>36</v>
      </c>
      <c r="K58" s="7">
        <f t="shared" si="10"/>
        <v>40</v>
      </c>
      <c r="L58" s="7">
        <f t="shared" si="10"/>
        <v>6</v>
      </c>
      <c r="M58" s="7">
        <f>+MIN(M3:M55)</f>
        <v>0</v>
      </c>
      <c r="N58" s="22">
        <f>+MIN(N3:N55)</f>
        <v>572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2</v>
      </c>
      <c r="V58" s="7">
        <f t="shared" si="11"/>
        <v>13</v>
      </c>
      <c r="W58" s="7">
        <f t="shared" si="11"/>
        <v>0</v>
      </c>
      <c r="X58" s="7">
        <f t="shared" si="11"/>
        <v>8</v>
      </c>
      <c r="Y58" s="7">
        <f t="shared" si="11"/>
        <v>0</v>
      </c>
      <c r="Z58" s="7">
        <f t="shared" si="11"/>
        <v>18</v>
      </c>
      <c r="AA58" s="7">
        <f t="shared" si="11"/>
        <v>18</v>
      </c>
      <c r="AB58" s="7">
        <f t="shared" si="11"/>
        <v>5</v>
      </c>
      <c r="AC58" s="7">
        <f>+MIN(AC3:AC55)</f>
        <v>0</v>
      </c>
      <c r="AD58" s="22">
        <f>+MIN(AD3:AD55)</f>
        <v>40</v>
      </c>
    </row>
    <row r="59" spans="1:30" customFormat="1" x14ac:dyDescent="0.3">
      <c r="A59" s="53" t="s">
        <v>19</v>
      </c>
      <c r="B59" s="7">
        <f>+_xlfn.STDEV.S(B3:B55)</f>
        <v>29.938194769773187</v>
      </c>
      <c r="C59" s="7">
        <f t="shared" ref="C59:M59" si="12">+_xlfn.STDEV.S(C3:C55)</f>
        <v>24.621598869776587</v>
      </c>
      <c r="D59" s="7">
        <f t="shared" si="12"/>
        <v>59.887589356847208</v>
      </c>
      <c r="E59" s="7">
        <f t="shared" si="12"/>
        <v>81.553152558976493</v>
      </c>
      <c r="F59" s="7">
        <f t="shared" si="12"/>
        <v>97.076094115804239</v>
      </c>
      <c r="G59" s="7">
        <f t="shared" si="12"/>
        <v>92.832244308393925</v>
      </c>
      <c r="H59" s="7">
        <f t="shared" si="12"/>
        <v>94.686050946812841</v>
      </c>
      <c r="I59" s="7">
        <f t="shared" si="12"/>
        <v>85.630036900098318</v>
      </c>
      <c r="J59" s="7">
        <f t="shared" si="12"/>
        <v>72.475661600224399</v>
      </c>
      <c r="K59" s="7">
        <f t="shared" si="12"/>
        <v>121.67400866502017</v>
      </c>
      <c r="L59" s="7">
        <f t="shared" si="12"/>
        <v>104.29511920998816</v>
      </c>
      <c r="M59" s="7">
        <f t="shared" si="12"/>
        <v>37.455602350461504</v>
      </c>
      <c r="N59" s="22">
        <f>+_xlfn.STDEV.S(N3:N55)</f>
        <v>388.81139972875417</v>
      </c>
      <c r="O59" s="12"/>
      <c r="P59" s="12"/>
      <c r="Q59" s="53" t="s">
        <v>19</v>
      </c>
      <c r="R59" s="7">
        <f>+_xlfn.STDEV.S(R3:R55)</f>
        <v>15.668520147631497</v>
      </c>
      <c r="S59" s="7">
        <f t="shared" ref="S59:AC59" si="13">+_xlfn.STDEV.S(S3:S55)</f>
        <v>18.883643644724518</v>
      </c>
      <c r="T59" s="7">
        <f t="shared" si="13"/>
        <v>22.622259856734942</v>
      </c>
      <c r="U59" s="7">
        <f t="shared" si="13"/>
        <v>20.438293464562783</v>
      </c>
      <c r="V59" s="7">
        <f t="shared" si="13"/>
        <v>27.366660551775368</v>
      </c>
      <c r="W59" s="7">
        <f t="shared" si="13"/>
        <v>31.662523244446707</v>
      </c>
      <c r="X59" s="7">
        <f t="shared" si="13"/>
        <v>22.294779548628657</v>
      </c>
      <c r="Y59" s="7">
        <f t="shared" si="13"/>
        <v>22.71109377568164</v>
      </c>
      <c r="Z59" s="7">
        <f t="shared" si="13"/>
        <v>22.229778698304884</v>
      </c>
      <c r="AA59" s="7">
        <f t="shared" si="13"/>
        <v>23.263714455271526</v>
      </c>
      <c r="AB59" s="7">
        <f t="shared" si="13"/>
        <v>23.577768755486172</v>
      </c>
      <c r="AC59" s="7">
        <f t="shared" si="13"/>
        <v>21.711346289263311</v>
      </c>
      <c r="AD59" s="22">
        <f>+_xlfn.STDEV.S(AD3:AD55)</f>
        <v>23.560288121899358</v>
      </c>
    </row>
    <row r="60" spans="1:30" customFormat="1" ht="15" thickBot="1" x14ac:dyDescent="0.35">
      <c r="A60" s="54" t="s">
        <v>20</v>
      </c>
      <c r="B60" s="55">
        <f>+COUNT(B3:B55)</f>
        <v>39</v>
      </c>
      <c r="C60" s="55">
        <f t="shared" ref="C60:M60" si="14">+COUNT(C3:C55)</f>
        <v>39</v>
      </c>
      <c r="D60" s="55">
        <f t="shared" si="14"/>
        <v>40</v>
      </c>
      <c r="E60" s="55">
        <f t="shared" si="14"/>
        <v>40</v>
      </c>
      <c r="F60" s="55">
        <f t="shared" si="14"/>
        <v>41</v>
      </c>
      <c r="G60" s="55">
        <f t="shared" si="14"/>
        <v>40</v>
      </c>
      <c r="H60" s="55">
        <f t="shared" si="14"/>
        <v>41</v>
      </c>
      <c r="I60" s="55">
        <f t="shared" si="14"/>
        <v>41</v>
      </c>
      <c r="J60" s="55">
        <f t="shared" si="14"/>
        <v>41</v>
      </c>
      <c r="K60" s="55">
        <f t="shared" si="14"/>
        <v>40</v>
      </c>
      <c r="L60" s="55">
        <f t="shared" si="14"/>
        <v>40</v>
      </c>
      <c r="M60" s="55">
        <f t="shared" si="14"/>
        <v>40</v>
      </c>
      <c r="N60" s="23">
        <f>+COUNT(N3:N55)</f>
        <v>38</v>
      </c>
      <c r="O60" s="12"/>
      <c r="P60" s="12"/>
      <c r="Q60" s="54" t="s">
        <v>20</v>
      </c>
      <c r="R60" s="55">
        <f>+COUNT(R3:R55)</f>
        <v>39</v>
      </c>
      <c r="S60" s="55">
        <f t="shared" ref="S60:AC60" si="15">+COUNT(S3:S55)</f>
        <v>39</v>
      </c>
      <c r="T60" s="55">
        <f t="shared" si="15"/>
        <v>40</v>
      </c>
      <c r="U60" s="55">
        <f t="shared" si="15"/>
        <v>40</v>
      </c>
      <c r="V60" s="55">
        <f t="shared" si="15"/>
        <v>41</v>
      </c>
      <c r="W60" s="55">
        <f t="shared" si="15"/>
        <v>40</v>
      </c>
      <c r="X60" s="55">
        <f t="shared" si="15"/>
        <v>41</v>
      </c>
      <c r="Y60" s="55">
        <f t="shared" si="15"/>
        <v>41</v>
      </c>
      <c r="Z60" s="55">
        <f t="shared" si="15"/>
        <v>41</v>
      </c>
      <c r="AA60" s="55">
        <f t="shared" si="15"/>
        <v>40</v>
      </c>
      <c r="AB60" s="55">
        <f t="shared" si="15"/>
        <v>40</v>
      </c>
      <c r="AC60" s="55">
        <f t="shared" si="15"/>
        <v>40</v>
      </c>
      <c r="AD60" s="23">
        <f>+COUNT(AD3:AD55)</f>
        <v>38</v>
      </c>
    </row>
  </sheetData>
  <mergeCells count="2">
    <mergeCell ref="B1:N1"/>
    <mergeCell ref="R1:AD1"/>
  </mergeCells>
  <conditionalFormatting sqref="A3:A60">
    <cfRule type="cellIs" dxfId="95" priority="8" operator="equal">
      <formula>"SR"</formula>
    </cfRule>
  </conditionalFormatting>
  <conditionalFormatting sqref="B2:N2">
    <cfRule type="cellIs" dxfId="94" priority="38" operator="equal">
      <formula>"SR"</formula>
    </cfRule>
  </conditionalFormatting>
  <conditionalFormatting sqref="B3:N55">
    <cfRule type="cellIs" dxfId="93" priority="2" operator="equal">
      <formula>0</formula>
    </cfRule>
  </conditionalFormatting>
  <conditionalFormatting sqref="Q3:Q60">
    <cfRule type="cellIs" dxfId="92" priority="3" operator="equal">
      <formula>"SR"</formula>
    </cfRule>
  </conditionalFormatting>
  <conditionalFormatting sqref="R2:AD2">
    <cfRule type="cellIs" dxfId="91" priority="35" operator="equal">
      <formula>"SR"</formula>
    </cfRule>
  </conditionalFormatting>
  <conditionalFormatting sqref="R3:AD55">
    <cfRule type="cellIs" dxfId="9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BDE9-A0FB-4ED2-843A-6CE0FB5DB4E5}">
  <dimension ref="A1:AD60"/>
  <sheetViews>
    <sheetView zoomScale="55" zoomScaleNormal="55" workbookViewId="0">
      <selection activeCell="O33" sqref="O33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52</v>
      </c>
      <c r="C3" s="11">
        <v>32</v>
      </c>
      <c r="D3" s="11">
        <v>53</v>
      </c>
      <c r="E3" s="11">
        <v>218</v>
      </c>
      <c r="F3" s="11">
        <v>100</v>
      </c>
      <c r="G3" s="11" t="s">
        <v>21</v>
      </c>
      <c r="H3" s="11" t="s">
        <v>21</v>
      </c>
      <c r="I3" s="11" t="s">
        <v>21</v>
      </c>
      <c r="J3" s="11" t="s">
        <v>21</v>
      </c>
      <c r="K3" s="11">
        <v>164</v>
      </c>
      <c r="L3" s="11">
        <v>120</v>
      </c>
      <c r="M3" s="18">
        <v>36</v>
      </c>
      <c r="N3" s="21" t="str">
        <f>+IF(COUNT(B3:M3)&lt;12," ",SUM(B3:M3))</f>
        <v xml:space="preserve"> </v>
      </c>
      <c r="Q3" s="10">
        <v>1970</v>
      </c>
      <c r="R3" s="11">
        <v>52</v>
      </c>
      <c r="S3" s="11">
        <v>32</v>
      </c>
      <c r="T3" s="11">
        <v>53</v>
      </c>
      <c r="U3" s="11">
        <v>65</v>
      </c>
      <c r="V3" s="11">
        <v>100</v>
      </c>
      <c r="W3" s="11" t="s">
        <v>21</v>
      </c>
      <c r="X3" s="11" t="s">
        <v>21</v>
      </c>
      <c r="Y3" s="11" t="s">
        <v>21</v>
      </c>
      <c r="Z3" s="11" t="s">
        <v>21</v>
      </c>
      <c r="AA3" s="11">
        <v>53</v>
      </c>
      <c r="AB3" s="11">
        <v>35</v>
      </c>
      <c r="AC3" s="11">
        <v>18</v>
      </c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 t="s">
        <v>21</v>
      </c>
      <c r="C4" s="11" t="s">
        <v>21</v>
      </c>
      <c r="D4" s="11">
        <v>62</v>
      </c>
      <c r="E4" s="11" t="s">
        <v>21</v>
      </c>
      <c r="F4" s="11">
        <v>164</v>
      </c>
      <c r="G4" s="11">
        <v>87</v>
      </c>
      <c r="H4" s="11" t="s">
        <v>21</v>
      </c>
      <c r="I4" s="11">
        <v>246</v>
      </c>
      <c r="J4" s="11" t="s">
        <v>21</v>
      </c>
      <c r="K4" s="11">
        <v>285</v>
      </c>
      <c r="L4" s="11">
        <v>52</v>
      </c>
      <c r="M4" s="18">
        <v>0</v>
      </c>
      <c r="N4" s="21" t="str">
        <f t="shared" ref="N4:N53" si="0">+IF(COUNT(B4:M4)&lt;12," ",SUM(B4:M4))</f>
        <v xml:space="preserve"> </v>
      </c>
      <c r="Q4" s="10">
        <f>+Q3+1</f>
        <v>1971</v>
      </c>
      <c r="R4" s="11" t="s">
        <v>21</v>
      </c>
      <c r="S4" s="11" t="s">
        <v>21</v>
      </c>
      <c r="T4" s="11">
        <v>26</v>
      </c>
      <c r="U4" s="11" t="s">
        <v>21</v>
      </c>
      <c r="V4" s="11">
        <v>80</v>
      </c>
      <c r="W4" s="11">
        <v>50</v>
      </c>
      <c r="X4" s="11" t="s">
        <v>21</v>
      </c>
      <c r="Y4" s="11">
        <v>50</v>
      </c>
      <c r="Z4" s="11" t="s">
        <v>21</v>
      </c>
      <c r="AA4" s="11">
        <v>73</v>
      </c>
      <c r="AB4" s="11">
        <v>30</v>
      </c>
      <c r="AC4" s="11">
        <v>0</v>
      </c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>
        <v>10</v>
      </c>
      <c r="C5" s="11">
        <v>123</v>
      </c>
      <c r="D5" s="11">
        <v>116</v>
      </c>
      <c r="E5" s="11">
        <v>140</v>
      </c>
      <c r="F5" s="11">
        <v>117</v>
      </c>
      <c r="G5" s="11">
        <v>75</v>
      </c>
      <c r="H5" s="11">
        <v>62</v>
      </c>
      <c r="I5" s="11">
        <v>137</v>
      </c>
      <c r="J5" s="11">
        <v>142</v>
      </c>
      <c r="K5" s="11">
        <v>171</v>
      </c>
      <c r="L5" s="11">
        <v>71</v>
      </c>
      <c r="M5" s="18">
        <v>52</v>
      </c>
      <c r="N5" s="21">
        <f t="shared" si="0"/>
        <v>1216</v>
      </c>
      <c r="Q5" s="10">
        <f t="shared" ref="Q5:Q44" si="3">+Q4+1</f>
        <v>1972</v>
      </c>
      <c r="R5" s="11">
        <v>7</v>
      </c>
      <c r="S5" s="11">
        <v>100</v>
      </c>
      <c r="T5" s="11">
        <v>45</v>
      </c>
      <c r="U5" s="11">
        <v>40</v>
      </c>
      <c r="V5" s="11">
        <v>52</v>
      </c>
      <c r="W5" s="11">
        <v>35</v>
      </c>
      <c r="X5" s="11">
        <v>40</v>
      </c>
      <c r="Y5" s="11">
        <v>37</v>
      </c>
      <c r="Z5" s="11">
        <v>65</v>
      </c>
      <c r="AA5" s="11">
        <v>70</v>
      </c>
      <c r="AB5" s="11">
        <v>28</v>
      </c>
      <c r="AC5" s="11">
        <v>42</v>
      </c>
      <c r="AD5" s="21">
        <f t="shared" si="1"/>
        <v>100</v>
      </c>
    </row>
    <row r="6" spans="1:30" x14ac:dyDescent="0.3">
      <c r="A6" s="10">
        <f t="shared" si="2"/>
        <v>1973</v>
      </c>
      <c r="B6" s="11">
        <v>0</v>
      </c>
      <c r="C6" s="11">
        <v>0</v>
      </c>
      <c r="D6" s="11">
        <v>76</v>
      </c>
      <c r="E6" s="11">
        <v>105</v>
      </c>
      <c r="F6" s="11">
        <v>24</v>
      </c>
      <c r="G6" s="11">
        <v>128</v>
      </c>
      <c r="H6" s="11">
        <v>154</v>
      </c>
      <c r="I6" s="11">
        <v>289</v>
      </c>
      <c r="J6" s="11">
        <v>289</v>
      </c>
      <c r="K6" s="11">
        <v>197</v>
      </c>
      <c r="L6" s="11">
        <v>182</v>
      </c>
      <c r="M6" s="18">
        <v>17</v>
      </c>
      <c r="N6" s="21">
        <f t="shared" si="0"/>
        <v>1461</v>
      </c>
      <c r="Q6" s="10">
        <f t="shared" si="3"/>
        <v>1973</v>
      </c>
      <c r="R6" s="11">
        <v>0</v>
      </c>
      <c r="S6" s="11">
        <v>0</v>
      </c>
      <c r="T6" s="11">
        <v>30</v>
      </c>
      <c r="U6" s="11">
        <v>68</v>
      </c>
      <c r="V6" s="11">
        <v>10</v>
      </c>
      <c r="W6" s="11">
        <v>67</v>
      </c>
      <c r="X6" s="11">
        <v>50</v>
      </c>
      <c r="Y6" s="11">
        <v>68</v>
      </c>
      <c r="Z6" s="11">
        <v>96</v>
      </c>
      <c r="AA6" s="11">
        <v>76</v>
      </c>
      <c r="AB6" s="11">
        <v>43</v>
      </c>
      <c r="AC6" s="11">
        <v>10</v>
      </c>
      <c r="AD6" s="21">
        <f t="shared" si="1"/>
        <v>96</v>
      </c>
    </row>
    <row r="7" spans="1:30" x14ac:dyDescent="0.3">
      <c r="A7" s="10">
        <f t="shared" si="2"/>
        <v>1974</v>
      </c>
      <c r="B7" s="11">
        <v>0</v>
      </c>
      <c r="C7" s="11">
        <v>14</v>
      </c>
      <c r="D7" s="11">
        <v>12</v>
      </c>
      <c r="E7" s="11">
        <v>10</v>
      </c>
      <c r="F7" s="11">
        <v>145</v>
      </c>
      <c r="G7" s="11">
        <v>47</v>
      </c>
      <c r="H7" s="11">
        <v>95</v>
      </c>
      <c r="I7" s="11">
        <v>139</v>
      </c>
      <c r="J7" s="11">
        <v>371</v>
      </c>
      <c r="K7" s="11">
        <v>279</v>
      </c>
      <c r="L7" s="11">
        <v>87</v>
      </c>
      <c r="M7" s="18">
        <v>0</v>
      </c>
      <c r="N7" s="21">
        <f t="shared" si="0"/>
        <v>1199</v>
      </c>
      <c r="Q7" s="10">
        <f t="shared" si="3"/>
        <v>1974</v>
      </c>
      <c r="R7" s="11">
        <v>0</v>
      </c>
      <c r="S7" s="11">
        <v>9</v>
      </c>
      <c r="T7" s="11">
        <v>10</v>
      </c>
      <c r="U7" s="11">
        <v>10</v>
      </c>
      <c r="V7" s="11">
        <v>24</v>
      </c>
      <c r="W7" s="11">
        <v>36</v>
      </c>
      <c r="X7" s="11">
        <v>20</v>
      </c>
      <c r="Y7" s="11">
        <v>36</v>
      </c>
      <c r="Z7" s="11">
        <v>46</v>
      </c>
      <c r="AA7" s="11">
        <v>55</v>
      </c>
      <c r="AB7" s="11">
        <v>25</v>
      </c>
      <c r="AC7" s="11">
        <v>0</v>
      </c>
      <c r="AD7" s="21">
        <f t="shared" si="1"/>
        <v>55</v>
      </c>
    </row>
    <row r="8" spans="1:30" x14ac:dyDescent="0.3">
      <c r="A8" s="10">
        <f t="shared" si="2"/>
        <v>1975</v>
      </c>
      <c r="B8" s="11">
        <v>0</v>
      </c>
      <c r="C8" s="11" t="s">
        <v>21</v>
      </c>
      <c r="D8" s="11">
        <v>38</v>
      </c>
      <c r="E8" s="11">
        <v>84</v>
      </c>
      <c r="F8" s="11">
        <v>105</v>
      </c>
      <c r="G8" s="11">
        <v>76</v>
      </c>
      <c r="H8" s="11">
        <v>165</v>
      </c>
      <c r="I8" s="11">
        <v>303</v>
      </c>
      <c r="J8" s="11">
        <v>192</v>
      </c>
      <c r="K8" s="11">
        <v>400.5</v>
      </c>
      <c r="L8" s="11">
        <v>66</v>
      </c>
      <c r="M8" s="18">
        <v>148</v>
      </c>
      <c r="N8" s="21" t="str">
        <f t="shared" si="0"/>
        <v xml:space="preserve"> </v>
      </c>
      <c r="Q8" s="10">
        <f t="shared" si="3"/>
        <v>1975</v>
      </c>
      <c r="R8" s="11">
        <v>0</v>
      </c>
      <c r="S8" s="11" t="s">
        <v>21</v>
      </c>
      <c r="T8" s="11">
        <v>26</v>
      </c>
      <c r="U8" s="11">
        <v>45</v>
      </c>
      <c r="V8" s="11">
        <v>40</v>
      </c>
      <c r="W8" s="11">
        <v>25</v>
      </c>
      <c r="X8" s="11">
        <v>85</v>
      </c>
      <c r="Y8" s="11">
        <v>130</v>
      </c>
      <c r="Z8" s="11">
        <v>58</v>
      </c>
      <c r="AA8" s="11">
        <v>70</v>
      </c>
      <c r="AB8" s="11">
        <v>23</v>
      </c>
      <c r="AC8" s="11">
        <v>50</v>
      </c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>
        <v>0</v>
      </c>
      <c r="C9" s="11">
        <v>0</v>
      </c>
      <c r="D9" s="11">
        <v>0</v>
      </c>
      <c r="E9" s="11">
        <v>94</v>
      </c>
      <c r="F9" s="11">
        <v>154</v>
      </c>
      <c r="G9" s="11">
        <v>52</v>
      </c>
      <c r="H9" s="11">
        <v>0</v>
      </c>
      <c r="I9" s="11">
        <v>35</v>
      </c>
      <c r="J9" s="11">
        <v>224</v>
      </c>
      <c r="K9" s="11">
        <v>380</v>
      </c>
      <c r="L9" s="11" t="s">
        <v>21</v>
      </c>
      <c r="M9" s="18" t="s">
        <v>21</v>
      </c>
      <c r="N9" s="21" t="str">
        <f t="shared" si="0"/>
        <v xml:space="preserve"> </v>
      </c>
      <c r="Q9" s="10">
        <f t="shared" si="3"/>
        <v>1976</v>
      </c>
      <c r="R9" s="11">
        <v>0</v>
      </c>
      <c r="S9" s="11">
        <v>0</v>
      </c>
      <c r="T9" s="11">
        <v>0</v>
      </c>
      <c r="U9" s="11">
        <v>58</v>
      </c>
      <c r="V9" s="11">
        <v>50</v>
      </c>
      <c r="W9" s="11">
        <v>28</v>
      </c>
      <c r="X9" s="11">
        <v>0</v>
      </c>
      <c r="Y9" s="11">
        <v>25</v>
      </c>
      <c r="Z9" s="11">
        <v>82</v>
      </c>
      <c r="AA9" s="11">
        <v>80</v>
      </c>
      <c r="AB9" s="11" t="s">
        <v>21</v>
      </c>
      <c r="AC9" s="11" t="s">
        <v>21</v>
      </c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 t="s">
        <v>21</v>
      </c>
      <c r="C12" s="11" t="s">
        <v>21</v>
      </c>
      <c r="D12" s="11" t="s">
        <v>21</v>
      </c>
      <c r="E12" s="11" t="s">
        <v>21</v>
      </c>
      <c r="F12" s="11" t="s">
        <v>21</v>
      </c>
      <c r="G12" s="11" t="s">
        <v>21</v>
      </c>
      <c r="H12" s="11">
        <v>122</v>
      </c>
      <c r="I12" s="11" t="s">
        <v>22</v>
      </c>
      <c r="J12" s="11" t="s">
        <v>21</v>
      </c>
      <c r="K12" s="11" t="s">
        <v>21</v>
      </c>
      <c r="L12" s="11">
        <v>217</v>
      </c>
      <c r="M12" s="18">
        <v>26</v>
      </c>
      <c r="N12" s="21" t="str">
        <f t="shared" si="0"/>
        <v xml:space="preserve"> </v>
      </c>
      <c r="Q12" s="10">
        <f t="shared" si="3"/>
        <v>1979</v>
      </c>
      <c r="R12" s="11" t="s">
        <v>21</v>
      </c>
      <c r="S12" s="11" t="s">
        <v>21</v>
      </c>
      <c r="T12" s="11" t="s">
        <v>21</v>
      </c>
      <c r="U12" s="11" t="s">
        <v>21</v>
      </c>
      <c r="V12" s="11" t="s">
        <v>21</v>
      </c>
      <c r="W12" s="11" t="s">
        <v>21</v>
      </c>
      <c r="X12" s="11">
        <v>51</v>
      </c>
      <c r="Y12" s="11" t="s">
        <v>21</v>
      </c>
      <c r="Z12" s="11" t="s">
        <v>21</v>
      </c>
      <c r="AA12" s="11" t="s">
        <v>21</v>
      </c>
      <c r="AB12" s="11">
        <v>66</v>
      </c>
      <c r="AC12" s="11">
        <v>20</v>
      </c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>
        <v>0</v>
      </c>
      <c r="C13" s="11">
        <v>88</v>
      </c>
      <c r="D13" s="11">
        <v>0</v>
      </c>
      <c r="E13" s="11">
        <v>132</v>
      </c>
      <c r="F13" s="11">
        <v>164</v>
      </c>
      <c r="G13" s="11">
        <v>16</v>
      </c>
      <c r="H13" s="11">
        <v>30</v>
      </c>
      <c r="I13" s="11">
        <v>171</v>
      </c>
      <c r="J13" s="11">
        <v>195</v>
      </c>
      <c r="K13" s="11">
        <v>160</v>
      </c>
      <c r="L13" s="11">
        <v>130</v>
      </c>
      <c r="M13" s="18">
        <v>72</v>
      </c>
      <c r="N13" s="21">
        <f t="shared" si="0"/>
        <v>1158</v>
      </c>
      <c r="Q13" s="10">
        <f t="shared" si="3"/>
        <v>1980</v>
      </c>
      <c r="R13" s="11">
        <v>0</v>
      </c>
      <c r="S13" s="11">
        <v>50</v>
      </c>
      <c r="T13" s="11">
        <v>0</v>
      </c>
      <c r="U13" s="11">
        <v>51</v>
      </c>
      <c r="V13" s="11">
        <v>50</v>
      </c>
      <c r="W13" s="11">
        <v>16</v>
      </c>
      <c r="X13" s="11">
        <v>10</v>
      </c>
      <c r="Y13" s="11">
        <v>80</v>
      </c>
      <c r="Z13" s="11">
        <v>76</v>
      </c>
      <c r="AA13" s="11">
        <v>86</v>
      </c>
      <c r="AB13" s="11">
        <v>90</v>
      </c>
      <c r="AC13" s="11">
        <v>30</v>
      </c>
      <c r="AD13" s="21">
        <f t="shared" si="1"/>
        <v>90</v>
      </c>
    </row>
    <row r="14" spans="1:30" x14ac:dyDescent="0.3">
      <c r="A14" s="10">
        <f t="shared" si="2"/>
        <v>1981</v>
      </c>
      <c r="B14" s="11">
        <v>6.5</v>
      </c>
      <c r="C14" s="11">
        <v>18</v>
      </c>
      <c r="D14" s="11">
        <v>87</v>
      </c>
      <c r="E14" s="11">
        <v>60</v>
      </c>
      <c r="F14" s="11">
        <v>246</v>
      </c>
      <c r="G14" s="11">
        <v>416</v>
      </c>
      <c r="H14" s="11">
        <v>148</v>
      </c>
      <c r="I14" s="11">
        <v>90</v>
      </c>
      <c r="J14" s="11">
        <v>15</v>
      </c>
      <c r="K14" s="11">
        <v>159</v>
      </c>
      <c r="L14" s="11">
        <v>78</v>
      </c>
      <c r="M14" s="18">
        <v>69</v>
      </c>
      <c r="N14" s="21">
        <f t="shared" si="0"/>
        <v>1392.5</v>
      </c>
      <c r="Q14" s="10">
        <f t="shared" si="3"/>
        <v>1981</v>
      </c>
      <c r="R14" s="11">
        <v>6.5</v>
      </c>
      <c r="S14" s="11">
        <v>10</v>
      </c>
      <c r="T14" s="11">
        <v>69</v>
      </c>
      <c r="U14" s="11">
        <v>12</v>
      </c>
      <c r="V14" s="11">
        <v>70</v>
      </c>
      <c r="W14" s="11">
        <v>90</v>
      </c>
      <c r="X14" s="11">
        <v>90</v>
      </c>
      <c r="Y14" s="11">
        <v>40</v>
      </c>
      <c r="Z14" s="11">
        <v>10</v>
      </c>
      <c r="AA14" s="11">
        <v>44</v>
      </c>
      <c r="AB14" s="11">
        <v>25</v>
      </c>
      <c r="AC14" s="11">
        <v>40</v>
      </c>
      <c r="AD14" s="21">
        <f t="shared" si="1"/>
        <v>90</v>
      </c>
    </row>
    <row r="15" spans="1:30" x14ac:dyDescent="0.3">
      <c r="A15" s="10">
        <f t="shared" si="2"/>
        <v>1982</v>
      </c>
      <c r="B15" s="11">
        <v>44</v>
      </c>
      <c r="C15" s="11">
        <v>5</v>
      </c>
      <c r="D15" s="11">
        <v>31</v>
      </c>
      <c r="E15" s="11">
        <v>225</v>
      </c>
      <c r="F15" s="11">
        <v>382</v>
      </c>
      <c r="G15" s="11">
        <v>105</v>
      </c>
      <c r="H15" s="11">
        <v>35</v>
      </c>
      <c r="I15" s="11">
        <v>131</v>
      </c>
      <c r="J15" s="11">
        <v>75</v>
      </c>
      <c r="K15" s="11">
        <v>130</v>
      </c>
      <c r="L15" s="11">
        <v>123</v>
      </c>
      <c r="M15" s="18">
        <v>35</v>
      </c>
      <c r="N15" s="21">
        <f t="shared" si="0"/>
        <v>1321</v>
      </c>
      <c r="Q15" s="10">
        <f t="shared" si="3"/>
        <v>1982</v>
      </c>
      <c r="R15" s="11">
        <v>20</v>
      </c>
      <c r="S15" s="11">
        <v>5</v>
      </c>
      <c r="T15" s="11">
        <v>20</v>
      </c>
      <c r="U15" s="11">
        <v>60</v>
      </c>
      <c r="V15" s="11">
        <v>60</v>
      </c>
      <c r="W15" s="11">
        <v>30</v>
      </c>
      <c r="X15" s="11">
        <v>15</v>
      </c>
      <c r="Y15" s="11">
        <v>60</v>
      </c>
      <c r="Z15" s="11">
        <v>25</v>
      </c>
      <c r="AA15" s="11">
        <v>50</v>
      </c>
      <c r="AB15" s="11">
        <v>60</v>
      </c>
      <c r="AC15" s="11">
        <v>20</v>
      </c>
      <c r="AD15" s="21">
        <f t="shared" si="1"/>
        <v>60</v>
      </c>
    </row>
    <row r="16" spans="1:30" x14ac:dyDescent="0.3">
      <c r="A16" s="10">
        <f t="shared" si="2"/>
        <v>1983</v>
      </c>
      <c r="B16" s="11">
        <v>16</v>
      </c>
      <c r="C16" s="11">
        <v>0</v>
      </c>
      <c r="D16" s="11">
        <v>114.3</v>
      </c>
      <c r="E16" s="11">
        <v>88.2</v>
      </c>
      <c r="F16" s="11">
        <v>198.29999999999995</v>
      </c>
      <c r="G16" s="11">
        <v>37.4</v>
      </c>
      <c r="H16" s="11">
        <v>179.1</v>
      </c>
      <c r="I16" s="11">
        <v>89.5</v>
      </c>
      <c r="J16" s="11">
        <v>100.8</v>
      </c>
      <c r="K16" s="11">
        <v>302.39999999999998</v>
      </c>
      <c r="L16" s="11">
        <v>58</v>
      </c>
      <c r="M16" s="18">
        <v>110</v>
      </c>
      <c r="N16" s="21">
        <f t="shared" si="0"/>
        <v>1294</v>
      </c>
      <c r="Q16" s="10">
        <f t="shared" si="3"/>
        <v>1983</v>
      </c>
      <c r="R16" s="11">
        <v>16</v>
      </c>
      <c r="S16" s="11">
        <v>0</v>
      </c>
      <c r="T16" s="11">
        <v>45</v>
      </c>
      <c r="U16" s="11">
        <v>37</v>
      </c>
      <c r="V16" s="11">
        <v>70</v>
      </c>
      <c r="W16" s="11">
        <v>20</v>
      </c>
      <c r="X16" s="11">
        <v>81</v>
      </c>
      <c r="Y16" s="11">
        <v>31</v>
      </c>
      <c r="Z16" s="11">
        <v>25</v>
      </c>
      <c r="AA16" s="11">
        <v>106</v>
      </c>
      <c r="AB16" s="11">
        <v>23</v>
      </c>
      <c r="AC16" s="11">
        <v>44</v>
      </c>
      <c r="AD16" s="21">
        <f t="shared" si="1"/>
        <v>106</v>
      </c>
    </row>
    <row r="17" spans="1:30" x14ac:dyDescent="0.3">
      <c r="A17" s="10">
        <f t="shared" si="2"/>
        <v>1984</v>
      </c>
      <c r="B17" s="11">
        <v>0</v>
      </c>
      <c r="C17" s="11">
        <v>19</v>
      </c>
      <c r="D17" s="11">
        <v>25.7</v>
      </c>
      <c r="E17" s="11">
        <v>247.6</v>
      </c>
      <c r="F17" s="11">
        <v>259</v>
      </c>
      <c r="G17" s="11">
        <v>248.29999999999998</v>
      </c>
      <c r="H17" s="11">
        <v>270</v>
      </c>
      <c r="I17" s="11">
        <v>54</v>
      </c>
      <c r="J17" s="11">
        <v>374</v>
      </c>
      <c r="K17" s="11">
        <v>414</v>
      </c>
      <c r="L17" s="11">
        <v>55</v>
      </c>
      <c r="M17" s="18">
        <v>0</v>
      </c>
      <c r="N17" s="21">
        <f t="shared" si="0"/>
        <v>1966.6</v>
      </c>
      <c r="Q17" s="10">
        <f t="shared" si="3"/>
        <v>1984</v>
      </c>
      <c r="R17" s="11">
        <v>0</v>
      </c>
      <c r="S17" s="11">
        <v>12</v>
      </c>
      <c r="T17" s="11">
        <v>9.6999999999999993</v>
      </c>
      <c r="U17" s="11">
        <v>230.2</v>
      </c>
      <c r="V17" s="11">
        <v>76</v>
      </c>
      <c r="W17" s="11">
        <v>70.2</v>
      </c>
      <c r="X17" s="11">
        <v>45</v>
      </c>
      <c r="Y17" s="11">
        <v>40</v>
      </c>
      <c r="Z17" s="11">
        <v>125</v>
      </c>
      <c r="AA17" s="11">
        <v>138</v>
      </c>
      <c r="AB17" s="11">
        <v>35</v>
      </c>
      <c r="AC17" s="11">
        <v>0</v>
      </c>
      <c r="AD17" s="21">
        <f t="shared" si="1"/>
        <v>230.2</v>
      </c>
    </row>
    <row r="18" spans="1:30" x14ac:dyDescent="0.3">
      <c r="A18" s="10">
        <f t="shared" si="2"/>
        <v>1985</v>
      </c>
      <c r="B18" s="11">
        <v>0</v>
      </c>
      <c r="C18" s="11">
        <v>3</v>
      </c>
      <c r="D18" s="11">
        <v>71.099999999999994</v>
      </c>
      <c r="E18" s="11">
        <v>147.30000000000001</v>
      </c>
      <c r="F18" s="11">
        <v>108</v>
      </c>
      <c r="G18" s="11">
        <v>90</v>
      </c>
      <c r="H18" s="11">
        <v>46</v>
      </c>
      <c r="I18" s="11">
        <v>290</v>
      </c>
      <c r="J18" s="11">
        <v>122</v>
      </c>
      <c r="K18" s="11">
        <v>247</v>
      </c>
      <c r="L18" s="11">
        <v>157</v>
      </c>
      <c r="M18" s="18">
        <v>65</v>
      </c>
      <c r="N18" s="21">
        <f t="shared" si="0"/>
        <v>1346.4</v>
      </c>
      <c r="Q18" s="10">
        <f t="shared" si="3"/>
        <v>1985</v>
      </c>
      <c r="R18" s="11">
        <v>0</v>
      </c>
      <c r="S18" s="11">
        <v>3</v>
      </c>
      <c r="T18" s="11">
        <v>30</v>
      </c>
      <c r="U18" s="11">
        <v>49</v>
      </c>
      <c r="V18" s="11">
        <v>60</v>
      </c>
      <c r="W18" s="11">
        <v>40</v>
      </c>
      <c r="X18" s="11">
        <v>20</v>
      </c>
      <c r="Y18" s="11">
        <v>66</v>
      </c>
      <c r="Z18" s="11">
        <v>29</v>
      </c>
      <c r="AA18" s="11">
        <v>162</v>
      </c>
      <c r="AB18" s="11">
        <v>110</v>
      </c>
      <c r="AC18" s="11">
        <v>55</v>
      </c>
      <c r="AD18" s="21">
        <f t="shared" si="1"/>
        <v>162</v>
      </c>
    </row>
    <row r="19" spans="1:30" x14ac:dyDescent="0.3">
      <c r="A19" s="10">
        <f t="shared" si="2"/>
        <v>1986</v>
      </c>
      <c r="B19" s="11">
        <v>0</v>
      </c>
      <c r="C19" s="11">
        <v>103</v>
      </c>
      <c r="D19" s="11">
        <v>67</v>
      </c>
      <c r="E19" s="11">
        <v>165</v>
      </c>
      <c r="F19" s="11">
        <v>58</v>
      </c>
      <c r="G19" s="11">
        <v>1</v>
      </c>
      <c r="H19" s="11">
        <v>14.5</v>
      </c>
      <c r="I19" s="11">
        <v>20.7</v>
      </c>
      <c r="J19" s="11">
        <v>5</v>
      </c>
      <c r="K19" s="11">
        <v>43.8</v>
      </c>
      <c r="L19" s="11">
        <v>100</v>
      </c>
      <c r="M19" s="18">
        <v>96</v>
      </c>
      <c r="N19" s="21">
        <f t="shared" si="0"/>
        <v>674</v>
      </c>
      <c r="Q19" s="10">
        <f t="shared" si="3"/>
        <v>1986</v>
      </c>
      <c r="R19" s="11">
        <v>0</v>
      </c>
      <c r="S19" s="11">
        <v>80</v>
      </c>
      <c r="T19" s="11">
        <v>55</v>
      </c>
      <c r="U19" s="11">
        <v>50</v>
      </c>
      <c r="V19" s="11">
        <v>25</v>
      </c>
      <c r="W19" s="11">
        <v>1</v>
      </c>
      <c r="X19" s="11">
        <v>12</v>
      </c>
      <c r="Y19" s="11">
        <v>11</v>
      </c>
      <c r="Z19" s="11">
        <v>4</v>
      </c>
      <c r="AA19" s="11">
        <v>14</v>
      </c>
      <c r="AB19" s="11">
        <v>60</v>
      </c>
      <c r="AC19" s="11">
        <v>38</v>
      </c>
      <c r="AD19" s="21">
        <f t="shared" si="1"/>
        <v>80</v>
      </c>
    </row>
    <row r="20" spans="1:30" x14ac:dyDescent="0.3">
      <c r="A20" s="10">
        <f t="shared" si="2"/>
        <v>1987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8"/>
      <c r="N20" s="21" t="str">
        <f t="shared" si="0"/>
        <v xml:space="preserve"> </v>
      </c>
      <c r="Q20" s="10">
        <f t="shared" si="3"/>
        <v>1987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21" t="str">
        <f t="shared" si="1"/>
        <v xml:space="preserve"> </v>
      </c>
    </row>
    <row r="21" spans="1:30" x14ac:dyDescent="0.3">
      <c r="A21" s="10">
        <f t="shared" si="2"/>
        <v>1988</v>
      </c>
      <c r="B21" s="11">
        <v>0</v>
      </c>
      <c r="C21" s="11">
        <v>12</v>
      </c>
      <c r="D21" s="11">
        <v>49</v>
      </c>
      <c r="E21" s="11">
        <v>114</v>
      </c>
      <c r="F21" s="11">
        <v>63</v>
      </c>
      <c r="G21" s="11">
        <v>142</v>
      </c>
      <c r="H21" s="11">
        <v>30</v>
      </c>
      <c r="I21" s="11">
        <v>219</v>
      </c>
      <c r="J21" s="11">
        <v>120</v>
      </c>
      <c r="K21" s="11">
        <v>225</v>
      </c>
      <c r="L21" s="11">
        <v>214</v>
      </c>
      <c r="M21" s="18">
        <v>29</v>
      </c>
      <c r="N21" s="21">
        <f t="shared" si="0"/>
        <v>1217</v>
      </c>
      <c r="Q21" s="10">
        <f t="shared" si="3"/>
        <v>1988</v>
      </c>
      <c r="R21" s="11">
        <v>0</v>
      </c>
      <c r="S21" s="11">
        <v>12</v>
      </c>
      <c r="T21" s="11">
        <v>49</v>
      </c>
      <c r="U21" s="11">
        <v>40</v>
      </c>
      <c r="V21" s="11">
        <v>30</v>
      </c>
      <c r="W21" s="11">
        <v>72</v>
      </c>
      <c r="X21" s="11">
        <v>30</v>
      </c>
      <c r="Y21" s="11">
        <v>75</v>
      </c>
      <c r="Z21" s="11">
        <v>60</v>
      </c>
      <c r="AA21" s="11">
        <v>45</v>
      </c>
      <c r="AB21" s="11">
        <v>42</v>
      </c>
      <c r="AC21" s="11">
        <v>29</v>
      </c>
      <c r="AD21" s="21">
        <f t="shared" si="1"/>
        <v>75</v>
      </c>
    </row>
    <row r="22" spans="1:30" x14ac:dyDescent="0.3">
      <c r="A22" s="10">
        <f t="shared" si="2"/>
        <v>1989</v>
      </c>
      <c r="B22" s="11">
        <v>0</v>
      </c>
      <c r="C22" s="11">
        <v>70</v>
      </c>
      <c r="D22" s="11">
        <v>96</v>
      </c>
      <c r="E22" s="11">
        <v>30</v>
      </c>
      <c r="F22" s="11">
        <v>62</v>
      </c>
      <c r="G22" s="11">
        <v>182</v>
      </c>
      <c r="H22" s="11">
        <v>131</v>
      </c>
      <c r="I22" s="11">
        <v>116</v>
      </c>
      <c r="J22" s="11">
        <v>79</v>
      </c>
      <c r="K22" s="11">
        <v>203</v>
      </c>
      <c r="L22" s="11">
        <v>178</v>
      </c>
      <c r="M22" s="18">
        <v>51</v>
      </c>
      <c r="N22" s="21">
        <f t="shared" si="0"/>
        <v>1198</v>
      </c>
      <c r="Q22" s="10">
        <f t="shared" si="3"/>
        <v>1989</v>
      </c>
      <c r="R22" s="11">
        <v>0</v>
      </c>
      <c r="S22" s="11">
        <v>55</v>
      </c>
      <c r="T22" s="11">
        <v>26</v>
      </c>
      <c r="U22" s="11">
        <v>15</v>
      </c>
      <c r="V22" s="11">
        <v>24</v>
      </c>
      <c r="W22" s="11">
        <v>62</v>
      </c>
      <c r="X22" s="11">
        <v>70</v>
      </c>
      <c r="Y22" s="11">
        <v>38</v>
      </c>
      <c r="Z22" s="11">
        <v>27</v>
      </c>
      <c r="AA22" s="11">
        <v>65</v>
      </c>
      <c r="AB22" s="11">
        <v>50</v>
      </c>
      <c r="AC22" s="11">
        <v>23</v>
      </c>
      <c r="AD22" s="21">
        <f t="shared" si="1"/>
        <v>70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0</v>
      </c>
      <c r="E23" s="11">
        <v>259</v>
      </c>
      <c r="F23" s="11">
        <v>180</v>
      </c>
      <c r="G23" s="11">
        <v>86</v>
      </c>
      <c r="H23" s="11">
        <v>81</v>
      </c>
      <c r="I23" s="11">
        <v>175</v>
      </c>
      <c r="J23" s="11">
        <v>140</v>
      </c>
      <c r="K23" s="11">
        <v>174</v>
      </c>
      <c r="L23" s="11">
        <v>79</v>
      </c>
      <c r="M23" s="18">
        <v>40</v>
      </c>
      <c r="N23" s="21">
        <f t="shared" si="0"/>
        <v>1214</v>
      </c>
      <c r="Q23" s="10">
        <f t="shared" si="3"/>
        <v>1990</v>
      </c>
      <c r="R23" s="11">
        <v>0</v>
      </c>
      <c r="S23" s="11">
        <v>0</v>
      </c>
      <c r="T23" s="11">
        <v>0</v>
      </c>
      <c r="U23" s="11">
        <v>60</v>
      </c>
      <c r="V23" s="11">
        <v>65</v>
      </c>
      <c r="W23" s="11">
        <v>50</v>
      </c>
      <c r="X23" s="11">
        <v>45</v>
      </c>
      <c r="Y23" s="11">
        <v>60</v>
      </c>
      <c r="Z23" s="11">
        <v>70</v>
      </c>
      <c r="AA23" s="11">
        <v>50</v>
      </c>
      <c r="AB23" s="11">
        <v>19</v>
      </c>
      <c r="AC23" s="11">
        <v>40</v>
      </c>
      <c r="AD23" s="21">
        <f t="shared" si="1"/>
        <v>70</v>
      </c>
    </row>
    <row r="24" spans="1:30" x14ac:dyDescent="0.3">
      <c r="A24" s="10">
        <f t="shared" si="2"/>
        <v>1991</v>
      </c>
      <c r="B24" s="11">
        <v>0</v>
      </c>
      <c r="C24" s="11">
        <v>5</v>
      </c>
      <c r="D24" s="11">
        <v>179</v>
      </c>
      <c r="E24" s="11">
        <v>91</v>
      </c>
      <c r="F24" s="11">
        <v>64</v>
      </c>
      <c r="G24" s="11">
        <v>185</v>
      </c>
      <c r="H24" s="11">
        <v>26</v>
      </c>
      <c r="I24" s="11">
        <v>99</v>
      </c>
      <c r="J24" s="11">
        <v>176</v>
      </c>
      <c r="K24" s="11">
        <v>222</v>
      </c>
      <c r="L24" s="11">
        <v>115</v>
      </c>
      <c r="M24" s="18">
        <v>10</v>
      </c>
      <c r="N24" s="21">
        <f t="shared" si="0"/>
        <v>1172</v>
      </c>
      <c r="Q24" s="10">
        <f t="shared" si="3"/>
        <v>1991</v>
      </c>
      <c r="R24" s="11">
        <v>0</v>
      </c>
      <c r="S24" s="11">
        <v>5</v>
      </c>
      <c r="T24" s="11">
        <v>70</v>
      </c>
      <c r="U24" s="11">
        <v>24</v>
      </c>
      <c r="V24" s="11">
        <v>14</v>
      </c>
      <c r="W24" s="11">
        <v>34</v>
      </c>
      <c r="X24" s="11">
        <v>20</v>
      </c>
      <c r="Y24" s="11">
        <v>20</v>
      </c>
      <c r="Z24" s="11">
        <v>40</v>
      </c>
      <c r="AA24" s="11">
        <v>67</v>
      </c>
      <c r="AB24" s="11">
        <v>44</v>
      </c>
      <c r="AC24" s="11">
        <v>10</v>
      </c>
      <c r="AD24" s="21">
        <f t="shared" si="1"/>
        <v>70</v>
      </c>
    </row>
    <row r="25" spans="1:30" x14ac:dyDescent="0.3">
      <c r="A25" s="10">
        <f t="shared" si="2"/>
        <v>1992</v>
      </c>
      <c r="B25" s="11">
        <v>0</v>
      </c>
      <c r="C25" s="11">
        <v>54</v>
      </c>
      <c r="D25" s="11">
        <v>91</v>
      </c>
      <c r="E25" s="11">
        <v>231</v>
      </c>
      <c r="F25" s="11">
        <v>124</v>
      </c>
      <c r="G25" s="11">
        <v>68</v>
      </c>
      <c r="H25" s="11">
        <v>85</v>
      </c>
      <c r="I25" s="11">
        <v>180</v>
      </c>
      <c r="J25" s="11">
        <v>250</v>
      </c>
      <c r="K25" s="11">
        <v>190</v>
      </c>
      <c r="L25" s="11">
        <v>252</v>
      </c>
      <c r="M25" s="18">
        <v>0</v>
      </c>
      <c r="N25" s="21">
        <f t="shared" si="0"/>
        <v>1525</v>
      </c>
      <c r="Q25" s="10">
        <f t="shared" si="3"/>
        <v>1992</v>
      </c>
      <c r="R25" s="11">
        <v>0</v>
      </c>
      <c r="S25" s="11">
        <v>54</v>
      </c>
      <c r="T25" s="11">
        <v>63</v>
      </c>
      <c r="U25" s="11">
        <v>74</v>
      </c>
      <c r="V25" s="11">
        <v>45</v>
      </c>
      <c r="W25" s="11">
        <v>25</v>
      </c>
      <c r="X25" s="11">
        <v>20</v>
      </c>
      <c r="Y25" s="11">
        <v>50</v>
      </c>
      <c r="Z25" s="11">
        <v>60</v>
      </c>
      <c r="AA25" s="11">
        <v>54</v>
      </c>
      <c r="AB25" s="11">
        <v>77</v>
      </c>
      <c r="AC25" s="11">
        <v>0</v>
      </c>
      <c r="AD25" s="21">
        <f t="shared" si="1"/>
        <v>77</v>
      </c>
    </row>
    <row r="26" spans="1:30" x14ac:dyDescent="0.3">
      <c r="A26" s="10">
        <f t="shared" si="2"/>
        <v>1993</v>
      </c>
      <c r="B26" s="11">
        <v>10</v>
      </c>
      <c r="C26" s="11">
        <v>30</v>
      </c>
      <c r="D26" s="11">
        <v>43</v>
      </c>
      <c r="E26" s="11">
        <v>310</v>
      </c>
      <c r="F26" s="11">
        <v>331</v>
      </c>
      <c r="G26" s="11">
        <v>40</v>
      </c>
      <c r="H26" s="11">
        <v>192</v>
      </c>
      <c r="I26" s="11">
        <v>75</v>
      </c>
      <c r="J26" s="11">
        <v>255</v>
      </c>
      <c r="K26" s="11">
        <v>102</v>
      </c>
      <c r="L26" s="11">
        <v>206</v>
      </c>
      <c r="M26" s="18">
        <v>30</v>
      </c>
      <c r="N26" s="21">
        <f t="shared" si="0"/>
        <v>1624</v>
      </c>
      <c r="Q26" s="10">
        <f t="shared" si="3"/>
        <v>1993</v>
      </c>
      <c r="R26" s="11">
        <v>5</v>
      </c>
      <c r="S26" s="11">
        <v>20</v>
      </c>
      <c r="T26" s="11">
        <v>20</v>
      </c>
      <c r="U26" s="11">
        <v>112</v>
      </c>
      <c r="V26" s="11">
        <v>95</v>
      </c>
      <c r="W26" s="11">
        <v>25</v>
      </c>
      <c r="X26" s="11">
        <v>80</v>
      </c>
      <c r="Y26" s="11">
        <v>22</v>
      </c>
      <c r="Z26" s="11">
        <v>70</v>
      </c>
      <c r="AA26" s="11">
        <v>40</v>
      </c>
      <c r="AB26" s="11">
        <v>106</v>
      </c>
      <c r="AC26" s="11">
        <v>15</v>
      </c>
      <c r="AD26" s="21">
        <f t="shared" si="1"/>
        <v>112</v>
      </c>
    </row>
    <row r="27" spans="1:30" x14ac:dyDescent="0.3">
      <c r="A27" s="10">
        <f t="shared" si="2"/>
        <v>1994</v>
      </c>
      <c r="B27" s="11">
        <v>0</v>
      </c>
      <c r="C27" s="11">
        <v>18</v>
      </c>
      <c r="D27" s="11">
        <v>167</v>
      </c>
      <c r="E27" s="11">
        <v>125</v>
      </c>
      <c r="F27" s="11">
        <v>212</v>
      </c>
      <c r="G27" s="11">
        <v>64</v>
      </c>
      <c r="H27" s="11">
        <v>77</v>
      </c>
      <c r="I27" s="11">
        <v>129</v>
      </c>
      <c r="J27" s="11">
        <v>187</v>
      </c>
      <c r="K27" s="11">
        <v>173</v>
      </c>
      <c r="L27" s="11">
        <v>154</v>
      </c>
      <c r="M27" s="18">
        <v>7</v>
      </c>
      <c r="N27" s="21">
        <f t="shared" si="0"/>
        <v>1313</v>
      </c>
      <c r="Q27" s="10">
        <f t="shared" si="3"/>
        <v>1994</v>
      </c>
      <c r="R27" s="11">
        <v>0</v>
      </c>
      <c r="S27" s="11">
        <v>15</v>
      </c>
      <c r="T27" s="11">
        <v>67</v>
      </c>
      <c r="U27" s="11">
        <v>25</v>
      </c>
      <c r="V27" s="11">
        <v>46</v>
      </c>
      <c r="W27" s="11">
        <v>23</v>
      </c>
      <c r="X27" s="11">
        <v>35</v>
      </c>
      <c r="Y27" s="11">
        <v>47</v>
      </c>
      <c r="Z27" s="11">
        <v>80</v>
      </c>
      <c r="AA27" s="11">
        <v>60</v>
      </c>
      <c r="AB27" s="11">
        <v>68</v>
      </c>
      <c r="AC27" s="11">
        <v>5</v>
      </c>
      <c r="AD27" s="21">
        <f t="shared" si="1"/>
        <v>80</v>
      </c>
    </row>
    <row r="28" spans="1:30" x14ac:dyDescent="0.3">
      <c r="A28" s="10">
        <f t="shared" si="2"/>
        <v>1995</v>
      </c>
      <c r="B28" s="11">
        <v>5</v>
      </c>
      <c r="C28" s="11">
        <v>0</v>
      </c>
      <c r="D28" s="11">
        <v>145</v>
      </c>
      <c r="E28" s="11">
        <v>92</v>
      </c>
      <c r="F28" s="11">
        <v>247</v>
      </c>
      <c r="G28" s="11">
        <v>229</v>
      </c>
      <c r="H28" s="11">
        <v>190</v>
      </c>
      <c r="I28" s="11">
        <v>208</v>
      </c>
      <c r="J28" s="11">
        <v>213</v>
      </c>
      <c r="K28" s="11">
        <v>161</v>
      </c>
      <c r="L28" s="11">
        <v>83</v>
      </c>
      <c r="M28" s="18">
        <v>37</v>
      </c>
      <c r="N28" s="21">
        <f t="shared" si="0"/>
        <v>1610</v>
      </c>
      <c r="Q28" s="10">
        <f t="shared" si="3"/>
        <v>1995</v>
      </c>
      <c r="R28" s="11">
        <v>5</v>
      </c>
      <c r="S28" s="11">
        <v>0</v>
      </c>
      <c r="T28" s="11">
        <v>76</v>
      </c>
      <c r="U28" s="11">
        <v>24</v>
      </c>
      <c r="V28" s="11">
        <v>72</v>
      </c>
      <c r="W28" s="11">
        <v>49</v>
      </c>
      <c r="X28" s="11">
        <v>30</v>
      </c>
      <c r="Y28" s="11">
        <v>115</v>
      </c>
      <c r="Z28" s="11">
        <v>47</v>
      </c>
      <c r="AA28" s="11">
        <v>48</v>
      </c>
      <c r="AB28" s="11">
        <v>20</v>
      </c>
      <c r="AC28" s="11">
        <v>26</v>
      </c>
      <c r="AD28" s="21">
        <f t="shared" si="1"/>
        <v>115</v>
      </c>
    </row>
    <row r="29" spans="1:30" x14ac:dyDescent="0.3">
      <c r="A29" s="10">
        <f t="shared" si="2"/>
        <v>1996</v>
      </c>
      <c r="B29" s="11">
        <v>7</v>
      </c>
      <c r="C29" s="11">
        <v>43</v>
      </c>
      <c r="D29" s="11">
        <v>47</v>
      </c>
      <c r="E29" s="11">
        <v>117</v>
      </c>
      <c r="F29" s="11">
        <v>185</v>
      </c>
      <c r="G29" s="11">
        <v>125</v>
      </c>
      <c r="H29" s="11">
        <v>152</v>
      </c>
      <c r="I29" s="11">
        <v>153</v>
      </c>
      <c r="J29" s="11">
        <v>274</v>
      </c>
      <c r="K29" s="11">
        <v>139</v>
      </c>
      <c r="L29" s="11">
        <v>149</v>
      </c>
      <c r="M29" s="18">
        <v>28</v>
      </c>
      <c r="N29" s="21">
        <f t="shared" si="0"/>
        <v>1419</v>
      </c>
      <c r="Q29" s="10">
        <f t="shared" si="3"/>
        <v>1996</v>
      </c>
      <c r="R29" s="11">
        <v>4</v>
      </c>
      <c r="S29" s="11">
        <v>34</v>
      </c>
      <c r="T29" s="11">
        <v>15</v>
      </c>
      <c r="U29" s="11">
        <v>59</v>
      </c>
      <c r="V29" s="11">
        <v>56</v>
      </c>
      <c r="W29" s="11">
        <v>40</v>
      </c>
      <c r="X29" s="11">
        <v>75</v>
      </c>
      <c r="Y29" s="11">
        <v>65</v>
      </c>
      <c r="Z29" s="11">
        <v>103</v>
      </c>
      <c r="AA29" s="11">
        <v>45</v>
      </c>
      <c r="AB29" s="11">
        <v>123</v>
      </c>
      <c r="AC29" s="11">
        <v>18</v>
      </c>
      <c r="AD29" s="21">
        <f t="shared" si="1"/>
        <v>123</v>
      </c>
    </row>
    <row r="30" spans="1:30" x14ac:dyDescent="0.3">
      <c r="A30" s="10">
        <f t="shared" si="2"/>
        <v>1997</v>
      </c>
      <c r="B30" s="11">
        <v>9</v>
      </c>
      <c r="C30" s="11">
        <v>47</v>
      </c>
      <c r="D30" s="11">
        <v>57</v>
      </c>
      <c r="E30" s="11">
        <v>88</v>
      </c>
      <c r="F30" s="11">
        <v>202</v>
      </c>
      <c r="G30" s="11">
        <v>95</v>
      </c>
      <c r="H30" s="11">
        <v>58</v>
      </c>
      <c r="I30" s="11">
        <v>55</v>
      </c>
      <c r="J30" s="11">
        <v>70</v>
      </c>
      <c r="K30" s="11">
        <v>120</v>
      </c>
      <c r="L30" s="11">
        <v>130</v>
      </c>
      <c r="M30" s="18">
        <v>110</v>
      </c>
      <c r="N30" s="21">
        <f t="shared" si="0"/>
        <v>1041</v>
      </c>
      <c r="Q30" s="10">
        <f t="shared" si="3"/>
        <v>1997</v>
      </c>
      <c r="R30" s="11">
        <v>9</v>
      </c>
      <c r="S30" s="11">
        <v>41</v>
      </c>
      <c r="T30" s="11">
        <v>26</v>
      </c>
      <c r="U30" s="11">
        <v>38</v>
      </c>
      <c r="V30" s="11">
        <v>62</v>
      </c>
      <c r="W30" s="11">
        <v>40</v>
      </c>
      <c r="X30" s="11">
        <v>30</v>
      </c>
      <c r="Y30" s="11">
        <v>35</v>
      </c>
      <c r="Z30" s="11">
        <v>30</v>
      </c>
      <c r="AA30" s="11">
        <v>50</v>
      </c>
      <c r="AB30" s="11">
        <v>60</v>
      </c>
      <c r="AC30" s="11">
        <v>65</v>
      </c>
      <c r="AD30" s="21">
        <f t="shared" si="1"/>
        <v>65</v>
      </c>
    </row>
    <row r="31" spans="1:30" x14ac:dyDescent="0.3">
      <c r="A31" s="10">
        <f t="shared" si="2"/>
        <v>1998</v>
      </c>
      <c r="B31" s="11">
        <v>0</v>
      </c>
      <c r="C31" s="11">
        <v>75</v>
      </c>
      <c r="D31" s="11">
        <v>58</v>
      </c>
      <c r="E31" s="11">
        <v>163</v>
      </c>
      <c r="F31" s="11">
        <v>230</v>
      </c>
      <c r="G31" s="11">
        <v>140</v>
      </c>
      <c r="H31" s="11">
        <v>100</v>
      </c>
      <c r="I31" s="11">
        <v>95</v>
      </c>
      <c r="J31" s="11">
        <v>204</v>
      </c>
      <c r="K31" s="11">
        <v>149</v>
      </c>
      <c r="L31" s="11">
        <v>135</v>
      </c>
      <c r="M31" s="18">
        <v>136</v>
      </c>
      <c r="N31" s="21">
        <f t="shared" si="0"/>
        <v>1485</v>
      </c>
      <c r="Q31" s="10">
        <f t="shared" si="3"/>
        <v>1998</v>
      </c>
      <c r="R31" s="11">
        <v>0</v>
      </c>
      <c r="S31" s="11">
        <v>65</v>
      </c>
      <c r="T31" s="11">
        <v>25</v>
      </c>
      <c r="U31" s="11">
        <v>45</v>
      </c>
      <c r="V31" s="11">
        <v>140</v>
      </c>
      <c r="W31" s="11">
        <v>70</v>
      </c>
      <c r="X31" s="11">
        <v>40</v>
      </c>
      <c r="Y31" s="11">
        <v>30</v>
      </c>
      <c r="Z31" s="11">
        <v>40</v>
      </c>
      <c r="AA31" s="11">
        <v>55</v>
      </c>
      <c r="AB31" s="11">
        <v>60</v>
      </c>
      <c r="AC31" s="11">
        <v>50</v>
      </c>
      <c r="AD31" s="21">
        <f t="shared" si="1"/>
        <v>140</v>
      </c>
    </row>
    <row r="32" spans="1:30" x14ac:dyDescent="0.3">
      <c r="A32" s="10">
        <f t="shared" si="2"/>
        <v>1999</v>
      </c>
      <c r="B32" s="11">
        <v>25</v>
      </c>
      <c r="C32" s="11">
        <v>118</v>
      </c>
      <c r="D32" s="11">
        <v>147</v>
      </c>
      <c r="E32" s="11">
        <v>170</v>
      </c>
      <c r="F32" s="11">
        <v>127</v>
      </c>
      <c r="G32" s="11">
        <v>87</v>
      </c>
      <c r="H32" s="11">
        <v>220</v>
      </c>
      <c r="I32" s="11">
        <v>199</v>
      </c>
      <c r="J32" s="11">
        <v>145</v>
      </c>
      <c r="K32" s="11">
        <v>45</v>
      </c>
      <c r="L32" s="11">
        <v>323</v>
      </c>
      <c r="M32" s="18">
        <v>0</v>
      </c>
      <c r="N32" s="21">
        <f t="shared" si="0"/>
        <v>1606</v>
      </c>
      <c r="Q32" s="10">
        <f t="shared" si="3"/>
        <v>1999</v>
      </c>
      <c r="R32" s="11">
        <v>25</v>
      </c>
      <c r="S32" s="11">
        <v>58</v>
      </c>
      <c r="T32" s="11">
        <v>85</v>
      </c>
      <c r="U32" s="11">
        <v>60</v>
      </c>
      <c r="V32" s="11">
        <v>60</v>
      </c>
      <c r="W32" s="11">
        <v>20</v>
      </c>
      <c r="X32" s="11">
        <v>55</v>
      </c>
      <c r="Y32" s="11">
        <v>75</v>
      </c>
      <c r="Z32" s="11">
        <v>55</v>
      </c>
      <c r="AA32" s="11">
        <v>12</v>
      </c>
      <c r="AB32" s="11">
        <v>90</v>
      </c>
      <c r="AC32" s="11">
        <v>0</v>
      </c>
      <c r="AD32" s="21">
        <f t="shared" si="1"/>
        <v>90</v>
      </c>
    </row>
    <row r="33" spans="1:30" x14ac:dyDescent="0.3">
      <c r="A33" s="10">
        <f t="shared" si="2"/>
        <v>2000</v>
      </c>
      <c r="B33" s="11">
        <v>0</v>
      </c>
      <c r="C33" s="11">
        <v>18</v>
      </c>
      <c r="D33" s="11">
        <v>69</v>
      </c>
      <c r="E33" s="11">
        <v>77</v>
      </c>
      <c r="F33" s="11">
        <v>228</v>
      </c>
      <c r="G33" s="11">
        <v>15.5</v>
      </c>
      <c r="H33" s="11">
        <v>84</v>
      </c>
      <c r="I33" s="11">
        <v>67.8</v>
      </c>
      <c r="J33" s="11">
        <v>192</v>
      </c>
      <c r="K33" s="11">
        <v>190</v>
      </c>
      <c r="L33" s="11">
        <v>317</v>
      </c>
      <c r="M33" s="18">
        <v>0</v>
      </c>
      <c r="N33" s="21">
        <f t="shared" si="0"/>
        <v>1258.3</v>
      </c>
      <c r="Q33" s="10">
        <f t="shared" si="3"/>
        <v>2000</v>
      </c>
      <c r="R33" s="11">
        <v>0</v>
      </c>
      <c r="S33" s="11">
        <v>10</v>
      </c>
      <c r="T33" s="11">
        <v>40</v>
      </c>
      <c r="U33" s="11">
        <v>40</v>
      </c>
      <c r="V33" s="11">
        <v>75</v>
      </c>
      <c r="W33" s="11">
        <v>5</v>
      </c>
      <c r="X33" s="11">
        <v>45</v>
      </c>
      <c r="Y33" s="11">
        <v>40</v>
      </c>
      <c r="Z33" s="11">
        <v>80</v>
      </c>
      <c r="AA33" s="11">
        <v>43</v>
      </c>
      <c r="AB33" s="11">
        <v>120</v>
      </c>
      <c r="AC33" s="11">
        <v>0</v>
      </c>
      <c r="AD33" s="21">
        <f t="shared" si="1"/>
        <v>120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100</v>
      </c>
      <c r="E34" s="11">
        <v>0</v>
      </c>
      <c r="F34" s="11">
        <v>87</v>
      </c>
      <c r="G34" s="11">
        <v>0</v>
      </c>
      <c r="H34" s="11">
        <v>145</v>
      </c>
      <c r="I34" s="11">
        <v>150</v>
      </c>
      <c r="J34" s="11">
        <v>272</v>
      </c>
      <c r="K34" s="11">
        <v>280</v>
      </c>
      <c r="L34" s="11">
        <v>190</v>
      </c>
      <c r="M34" s="18">
        <v>70</v>
      </c>
      <c r="N34" s="21">
        <f t="shared" si="0"/>
        <v>1294</v>
      </c>
      <c r="Q34" s="10">
        <f t="shared" si="3"/>
        <v>2001</v>
      </c>
      <c r="R34" s="11">
        <v>0</v>
      </c>
      <c r="S34" s="11">
        <v>0</v>
      </c>
      <c r="T34" s="11">
        <v>60</v>
      </c>
      <c r="U34" s="11">
        <v>0</v>
      </c>
      <c r="V34" s="11">
        <v>40</v>
      </c>
      <c r="W34" s="11">
        <v>0</v>
      </c>
      <c r="X34" s="11">
        <v>70</v>
      </c>
      <c r="Y34" s="11">
        <v>60</v>
      </c>
      <c r="Z34" s="11">
        <v>110</v>
      </c>
      <c r="AA34" s="11">
        <v>80</v>
      </c>
      <c r="AB34" s="11">
        <v>110</v>
      </c>
      <c r="AC34" s="11">
        <v>40</v>
      </c>
      <c r="AD34" s="21">
        <f t="shared" si="1"/>
        <v>110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27</v>
      </c>
      <c r="E35" s="11">
        <v>125</v>
      </c>
      <c r="F35" s="11">
        <v>178</v>
      </c>
      <c r="G35" s="11">
        <v>150</v>
      </c>
      <c r="H35" s="11">
        <v>0</v>
      </c>
      <c r="I35" s="11">
        <v>20</v>
      </c>
      <c r="J35" s="11">
        <v>0</v>
      </c>
      <c r="K35" s="11">
        <v>0</v>
      </c>
      <c r="L35" s="11">
        <v>0</v>
      </c>
      <c r="M35" s="18">
        <v>98</v>
      </c>
      <c r="N35" s="21">
        <f t="shared" si="0"/>
        <v>598</v>
      </c>
      <c r="Q35" s="10">
        <f t="shared" si="3"/>
        <v>2002</v>
      </c>
      <c r="R35" s="11">
        <v>0</v>
      </c>
      <c r="S35" s="11">
        <v>0</v>
      </c>
      <c r="T35" s="11">
        <v>27</v>
      </c>
      <c r="U35" s="11">
        <v>45</v>
      </c>
      <c r="V35" s="11">
        <v>55</v>
      </c>
      <c r="W35" s="11">
        <v>70</v>
      </c>
      <c r="X35" s="11">
        <v>0</v>
      </c>
      <c r="Y35" s="11">
        <v>10</v>
      </c>
      <c r="Z35" s="11">
        <v>0</v>
      </c>
      <c r="AA35" s="11">
        <v>0</v>
      </c>
      <c r="AB35" s="11">
        <v>0</v>
      </c>
      <c r="AC35" s="11">
        <v>94</v>
      </c>
      <c r="AD35" s="21">
        <f t="shared" si="1"/>
        <v>94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53</v>
      </c>
      <c r="E36" s="11">
        <v>143</v>
      </c>
      <c r="F36" s="11">
        <v>129</v>
      </c>
      <c r="G36" s="11">
        <v>30</v>
      </c>
      <c r="H36" s="11">
        <v>195</v>
      </c>
      <c r="I36" s="11">
        <v>74</v>
      </c>
      <c r="J36" s="11">
        <v>142</v>
      </c>
      <c r="K36" s="11">
        <v>733</v>
      </c>
      <c r="L36" s="11">
        <v>229</v>
      </c>
      <c r="M36" s="18">
        <v>153</v>
      </c>
      <c r="N36" s="21">
        <f t="shared" si="0"/>
        <v>1881</v>
      </c>
      <c r="Q36" s="10">
        <f t="shared" si="3"/>
        <v>2003</v>
      </c>
      <c r="R36" s="11">
        <v>0</v>
      </c>
      <c r="S36" s="11">
        <v>0</v>
      </c>
      <c r="T36" s="11">
        <v>53</v>
      </c>
      <c r="U36" s="11">
        <v>32</v>
      </c>
      <c r="V36" s="11">
        <v>109</v>
      </c>
      <c r="W36" s="11">
        <v>20</v>
      </c>
      <c r="X36" s="11">
        <v>71</v>
      </c>
      <c r="Y36" s="11">
        <v>30</v>
      </c>
      <c r="Z36" s="11">
        <v>50</v>
      </c>
      <c r="AA36" s="11">
        <v>90</v>
      </c>
      <c r="AB36" s="11">
        <v>70</v>
      </c>
      <c r="AC36" s="11">
        <v>80</v>
      </c>
      <c r="AD36" s="21">
        <f t="shared" si="1"/>
        <v>109</v>
      </c>
    </row>
    <row r="37" spans="1:30" x14ac:dyDescent="0.3">
      <c r="A37" s="10">
        <f t="shared" si="2"/>
        <v>2004</v>
      </c>
      <c r="B37" s="11">
        <v>0</v>
      </c>
      <c r="C37" s="11">
        <v>0</v>
      </c>
      <c r="D37" s="11">
        <v>35</v>
      </c>
      <c r="E37" s="11">
        <v>105</v>
      </c>
      <c r="F37" s="11" t="s">
        <v>21</v>
      </c>
      <c r="G37" s="11" t="s">
        <v>21</v>
      </c>
      <c r="H37" s="11" t="s">
        <v>21</v>
      </c>
      <c r="I37" s="11">
        <v>89</v>
      </c>
      <c r="J37" s="11">
        <v>291</v>
      </c>
      <c r="K37" s="11">
        <v>267</v>
      </c>
      <c r="L37" s="11">
        <v>134</v>
      </c>
      <c r="M37" s="18">
        <v>14</v>
      </c>
      <c r="N37" s="21" t="str">
        <f t="shared" si="0"/>
        <v xml:space="preserve"> </v>
      </c>
      <c r="Q37" s="10">
        <f t="shared" si="3"/>
        <v>2004</v>
      </c>
      <c r="R37" s="11">
        <v>0</v>
      </c>
      <c r="S37" s="11">
        <v>0</v>
      </c>
      <c r="T37" s="11">
        <v>23</v>
      </c>
      <c r="U37" s="11">
        <v>50</v>
      </c>
      <c r="V37" s="11" t="s">
        <v>21</v>
      </c>
      <c r="W37" s="11" t="s">
        <v>21</v>
      </c>
      <c r="X37" s="11" t="s">
        <v>21</v>
      </c>
      <c r="Y37" s="11">
        <v>60</v>
      </c>
      <c r="Z37" s="11">
        <v>89</v>
      </c>
      <c r="AA37" s="11">
        <v>55</v>
      </c>
      <c r="AB37" s="11">
        <v>35</v>
      </c>
      <c r="AC37" s="11">
        <v>14</v>
      </c>
      <c r="AD37" s="21" t="str">
        <f t="shared" si="1"/>
        <v xml:space="preserve"> </v>
      </c>
    </row>
    <row r="38" spans="1:30" x14ac:dyDescent="0.3">
      <c r="A38" s="10">
        <f t="shared" si="2"/>
        <v>2005</v>
      </c>
      <c r="B38" s="11">
        <v>44</v>
      </c>
      <c r="C38" s="11">
        <v>0</v>
      </c>
      <c r="D38" s="11">
        <v>45</v>
      </c>
      <c r="E38" s="11">
        <v>162</v>
      </c>
      <c r="F38" s="11">
        <v>21</v>
      </c>
      <c r="G38" s="11">
        <v>20</v>
      </c>
      <c r="H38" s="11">
        <v>453</v>
      </c>
      <c r="I38" s="11">
        <v>123</v>
      </c>
      <c r="J38" s="11">
        <v>77</v>
      </c>
      <c r="K38" s="11">
        <v>138</v>
      </c>
      <c r="L38" s="11">
        <v>93</v>
      </c>
      <c r="M38" s="18">
        <v>0</v>
      </c>
      <c r="N38" s="21">
        <f t="shared" si="0"/>
        <v>1176</v>
      </c>
      <c r="Q38" s="10">
        <f t="shared" si="3"/>
        <v>2005</v>
      </c>
      <c r="R38" s="11">
        <v>22</v>
      </c>
      <c r="S38" s="11">
        <v>0</v>
      </c>
      <c r="T38" s="11">
        <v>35</v>
      </c>
      <c r="U38" s="11">
        <v>70</v>
      </c>
      <c r="V38" s="11">
        <v>14</v>
      </c>
      <c r="W38" s="11">
        <v>20</v>
      </c>
      <c r="X38" s="11">
        <v>151</v>
      </c>
      <c r="Y38" s="11">
        <v>40</v>
      </c>
      <c r="Z38" s="11">
        <v>14</v>
      </c>
      <c r="AA38" s="11">
        <v>17</v>
      </c>
      <c r="AB38" s="11">
        <v>18</v>
      </c>
      <c r="AC38" s="11">
        <v>0</v>
      </c>
      <c r="AD38" s="21">
        <f t="shared" si="1"/>
        <v>151</v>
      </c>
    </row>
    <row r="39" spans="1:30" x14ac:dyDescent="0.3">
      <c r="A39" s="10">
        <f t="shared" si="2"/>
        <v>2006</v>
      </c>
      <c r="B39" s="11">
        <v>0</v>
      </c>
      <c r="C39" s="11">
        <v>0</v>
      </c>
      <c r="D39" s="11">
        <v>0</v>
      </c>
      <c r="E39" s="11">
        <v>191</v>
      </c>
      <c r="F39" s="11">
        <v>160</v>
      </c>
      <c r="G39" s="11">
        <v>57</v>
      </c>
      <c r="H39" s="11">
        <v>211</v>
      </c>
      <c r="I39" s="11">
        <v>154</v>
      </c>
      <c r="J39" s="11">
        <v>60</v>
      </c>
      <c r="K39" s="11">
        <v>369</v>
      </c>
      <c r="L39" s="11">
        <v>154</v>
      </c>
      <c r="M39" s="18">
        <v>0</v>
      </c>
      <c r="N39" s="21">
        <f t="shared" si="0"/>
        <v>1356</v>
      </c>
      <c r="Q39" s="10">
        <f t="shared" si="3"/>
        <v>2006</v>
      </c>
      <c r="R39" s="11">
        <v>0</v>
      </c>
      <c r="S39" s="11">
        <v>0</v>
      </c>
      <c r="T39" s="11">
        <v>0</v>
      </c>
      <c r="U39" s="11">
        <v>60</v>
      </c>
      <c r="V39" s="11">
        <v>33</v>
      </c>
      <c r="W39" s="11">
        <v>16</v>
      </c>
      <c r="X39" s="11">
        <v>45</v>
      </c>
      <c r="Y39" s="11">
        <v>22</v>
      </c>
      <c r="Z39" s="11">
        <v>12</v>
      </c>
      <c r="AA39" s="11">
        <v>61</v>
      </c>
      <c r="AB39" s="11">
        <v>97</v>
      </c>
      <c r="AC39" s="11">
        <v>0</v>
      </c>
      <c r="AD39" s="21">
        <f t="shared" si="1"/>
        <v>97</v>
      </c>
    </row>
    <row r="40" spans="1:30" x14ac:dyDescent="0.3">
      <c r="A40" s="10">
        <f t="shared" si="2"/>
        <v>2007</v>
      </c>
      <c r="B40" s="11">
        <v>0</v>
      </c>
      <c r="C40" s="11">
        <v>0</v>
      </c>
      <c r="D40" s="11">
        <v>100</v>
      </c>
      <c r="E40" s="11">
        <v>370</v>
      </c>
      <c r="F40" s="11">
        <v>297</v>
      </c>
      <c r="G40" s="11">
        <v>62</v>
      </c>
      <c r="H40" s="11">
        <v>330</v>
      </c>
      <c r="I40" s="11">
        <v>354</v>
      </c>
      <c r="J40" s="11">
        <v>240</v>
      </c>
      <c r="K40" s="11">
        <v>565</v>
      </c>
      <c r="L40" s="11">
        <v>500</v>
      </c>
      <c r="M40" s="18">
        <v>0</v>
      </c>
      <c r="N40" s="21">
        <f t="shared" si="0"/>
        <v>2818</v>
      </c>
      <c r="Q40" s="10">
        <f t="shared" si="3"/>
        <v>2007</v>
      </c>
      <c r="R40" s="11">
        <v>0</v>
      </c>
      <c r="S40" s="11">
        <v>0</v>
      </c>
      <c r="T40" s="11">
        <v>40</v>
      </c>
      <c r="U40" s="11">
        <v>70</v>
      </c>
      <c r="V40" s="11">
        <v>52</v>
      </c>
      <c r="W40" s="11">
        <v>35</v>
      </c>
      <c r="X40" s="11">
        <v>70</v>
      </c>
      <c r="Y40" s="11">
        <v>90</v>
      </c>
      <c r="Z40" s="11">
        <v>50</v>
      </c>
      <c r="AA40" s="11">
        <v>100</v>
      </c>
      <c r="AB40" s="11">
        <v>85</v>
      </c>
      <c r="AC40" s="11">
        <v>0</v>
      </c>
      <c r="AD40" s="21">
        <f t="shared" si="1"/>
        <v>100</v>
      </c>
    </row>
    <row r="41" spans="1:30" x14ac:dyDescent="0.3">
      <c r="A41" s="10">
        <f t="shared" si="2"/>
        <v>2008</v>
      </c>
      <c r="B41" s="11">
        <v>0</v>
      </c>
      <c r="C41" s="11">
        <v>0</v>
      </c>
      <c r="D41" s="11">
        <v>35</v>
      </c>
      <c r="E41" s="11">
        <v>47</v>
      </c>
      <c r="F41" s="11">
        <v>56</v>
      </c>
      <c r="G41" s="11">
        <v>508</v>
      </c>
      <c r="H41" s="11">
        <v>362</v>
      </c>
      <c r="I41" s="11">
        <v>48</v>
      </c>
      <c r="J41" s="11">
        <v>10</v>
      </c>
      <c r="K41" s="11">
        <v>43</v>
      </c>
      <c r="L41" s="11">
        <v>0</v>
      </c>
      <c r="M41" s="18">
        <v>0</v>
      </c>
      <c r="N41" s="21">
        <f t="shared" si="0"/>
        <v>1109</v>
      </c>
      <c r="Q41" s="10">
        <f t="shared" si="3"/>
        <v>2008</v>
      </c>
      <c r="R41" s="11">
        <v>0</v>
      </c>
      <c r="S41" s="11">
        <v>0</v>
      </c>
      <c r="T41" s="11">
        <v>35</v>
      </c>
      <c r="U41" s="11">
        <v>25</v>
      </c>
      <c r="V41" s="11">
        <v>31</v>
      </c>
      <c r="W41" s="11">
        <v>70</v>
      </c>
      <c r="X41" s="11">
        <v>220</v>
      </c>
      <c r="Y41" s="11">
        <v>16</v>
      </c>
      <c r="Z41" s="11">
        <v>6</v>
      </c>
      <c r="AA41" s="11">
        <v>15</v>
      </c>
      <c r="AB41" s="11">
        <v>0</v>
      </c>
      <c r="AC41" s="11">
        <v>0</v>
      </c>
      <c r="AD41" s="21">
        <f t="shared" si="1"/>
        <v>220</v>
      </c>
    </row>
    <row r="42" spans="1:30" x14ac:dyDescent="0.3">
      <c r="A42" s="10">
        <f t="shared" si="2"/>
        <v>2009</v>
      </c>
      <c r="B42" s="11">
        <v>17</v>
      </c>
      <c r="C42" s="11">
        <v>34</v>
      </c>
      <c r="D42" s="11">
        <v>108</v>
      </c>
      <c r="E42" s="11">
        <v>69.099999999999994</v>
      </c>
      <c r="F42" s="11">
        <v>142</v>
      </c>
      <c r="G42" s="11">
        <v>126</v>
      </c>
      <c r="H42" s="11">
        <v>80</v>
      </c>
      <c r="I42" s="11">
        <v>192</v>
      </c>
      <c r="J42" s="11">
        <v>71</v>
      </c>
      <c r="K42" s="11">
        <v>125</v>
      </c>
      <c r="L42" s="11">
        <v>187</v>
      </c>
      <c r="M42" s="18">
        <v>0</v>
      </c>
      <c r="N42" s="21">
        <f t="shared" si="0"/>
        <v>1151.0999999999999</v>
      </c>
      <c r="Q42" s="10">
        <f t="shared" si="3"/>
        <v>2009</v>
      </c>
      <c r="R42" s="11">
        <v>12</v>
      </c>
      <c r="S42" s="11">
        <v>18</v>
      </c>
      <c r="T42" s="11">
        <v>38</v>
      </c>
      <c r="U42" s="11">
        <v>22</v>
      </c>
      <c r="V42" s="11">
        <v>42</v>
      </c>
      <c r="W42" s="11">
        <v>28</v>
      </c>
      <c r="X42" s="11">
        <v>30</v>
      </c>
      <c r="Y42" s="11">
        <v>48</v>
      </c>
      <c r="Z42" s="11">
        <v>43</v>
      </c>
      <c r="AA42" s="11">
        <v>50</v>
      </c>
      <c r="AB42" s="11">
        <v>68</v>
      </c>
      <c r="AC42" s="11">
        <v>0</v>
      </c>
      <c r="AD42" s="21">
        <f t="shared" si="1"/>
        <v>68</v>
      </c>
    </row>
    <row r="43" spans="1:30" x14ac:dyDescent="0.3">
      <c r="A43" s="10">
        <f t="shared" si="2"/>
        <v>2010</v>
      </c>
      <c r="B43" s="11">
        <v>0</v>
      </c>
      <c r="C43" s="11">
        <v>6</v>
      </c>
      <c r="D43" s="11">
        <v>222</v>
      </c>
      <c r="E43" s="11">
        <v>113</v>
      </c>
      <c r="F43" s="11">
        <v>168</v>
      </c>
      <c r="G43" s="11">
        <v>190</v>
      </c>
      <c r="H43" s="11">
        <v>243</v>
      </c>
      <c r="I43" s="11">
        <v>284</v>
      </c>
      <c r="J43" s="11">
        <v>326</v>
      </c>
      <c r="K43" s="11">
        <v>330</v>
      </c>
      <c r="L43" s="11">
        <v>231</v>
      </c>
      <c r="M43" s="18">
        <v>151</v>
      </c>
      <c r="N43" s="21">
        <f t="shared" si="0"/>
        <v>2264</v>
      </c>
      <c r="Q43" s="10">
        <f t="shared" si="3"/>
        <v>2010</v>
      </c>
      <c r="R43" s="11">
        <v>0</v>
      </c>
      <c r="S43" s="11">
        <v>6</v>
      </c>
      <c r="T43" s="11">
        <v>80</v>
      </c>
      <c r="U43" s="11">
        <v>55</v>
      </c>
      <c r="V43" s="11">
        <v>50</v>
      </c>
      <c r="W43" s="11">
        <v>80</v>
      </c>
      <c r="X43" s="11">
        <v>105</v>
      </c>
      <c r="Y43" s="11">
        <v>72</v>
      </c>
      <c r="Z43" s="11">
        <v>74</v>
      </c>
      <c r="AA43" s="11">
        <v>86</v>
      </c>
      <c r="AB43" s="11">
        <v>97</v>
      </c>
      <c r="AC43" s="11">
        <v>61</v>
      </c>
      <c r="AD43" s="21">
        <f t="shared" si="1"/>
        <v>105</v>
      </c>
    </row>
    <row r="44" spans="1:30" x14ac:dyDescent="0.3">
      <c r="A44" s="10">
        <f t="shared" si="2"/>
        <v>2011</v>
      </c>
      <c r="B44" s="11">
        <v>0</v>
      </c>
      <c r="C44" s="11">
        <v>57</v>
      </c>
      <c r="D44" s="11">
        <v>49</v>
      </c>
      <c r="E44" s="11">
        <v>130</v>
      </c>
      <c r="F44" s="11">
        <v>237</v>
      </c>
      <c r="G44" s="11">
        <v>215</v>
      </c>
      <c r="H44" s="11">
        <v>225</v>
      </c>
      <c r="I44" s="11">
        <v>98</v>
      </c>
      <c r="J44" s="11">
        <v>243</v>
      </c>
      <c r="K44" s="11">
        <v>452</v>
      </c>
      <c r="L44" s="11">
        <v>303</v>
      </c>
      <c r="M44" s="18">
        <v>57</v>
      </c>
      <c r="N44" s="21">
        <f t="shared" si="0"/>
        <v>2066</v>
      </c>
      <c r="Q44" s="10">
        <f t="shared" si="3"/>
        <v>2011</v>
      </c>
      <c r="R44" s="11">
        <v>0</v>
      </c>
      <c r="S44" s="11">
        <v>57</v>
      </c>
      <c r="T44" s="11">
        <v>25</v>
      </c>
      <c r="U44" s="11">
        <v>30</v>
      </c>
      <c r="V44" s="11">
        <v>128</v>
      </c>
      <c r="W44" s="11">
        <v>85</v>
      </c>
      <c r="X44" s="11">
        <v>96</v>
      </c>
      <c r="Y44" s="11">
        <v>30</v>
      </c>
      <c r="Z44" s="11">
        <v>132</v>
      </c>
      <c r="AA44" s="11">
        <v>75</v>
      </c>
      <c r="AB44" s="11">
        <v>74</v>
      </c>
      <c r="AC44" s="11">
        <v>40</v>
      </c>
      <c r="AD44" s="21">
        <f t="shared" si="1"/>
        <v>132</v>
      </c>
    </row>
    <row r="45" spans="1:30" x14ac:dyDescent="0.3">
      <c r="A45" s="10">
        <f>+A44+1</f>
        <v>2012</v>
      </c>
      <c r="B45" s="11">
        <v>0</v>
      </c>
      <c r="C45" s="11">
        <v>10</v>
      </c>
      <c r="D45" s="11">
        <v>114</v>
      </c>
      <c r="E45" s="11">
        <v>157</v>
      </c>
      <c r="F45" s="11">
        <v>70</v>
      </c>
      <c r="G45" s="11">
        <v>223</v>
      </c>
      <c r="H45" s="11">
        <v>0</v>
      </c>
      <c r="I45" s="11">
        <v>239</v>
      </c>
      <c r="J45" s="11">
        <v>85</v>
      </c>
      <c r="K45" s="11">
        <v>114</v>
      </c>
      <c r="L45" s="11">
        <v>107</v>
      </c>
      <c r="M45" s="18">
        <v>10</v>
      </c>
      <c r="N45" s="21">
        <f t="shared" si="0"/>
        <v>1129</v>
      </c>
      <c r="Q45" s="10">
        <f>+Q44+1</f>
        <v>2012</v>
      </c>
      <c r="R45" s="11">
        <v>0</v>
      </c>
      <c r="S45" s="11">
        <v>10</v>
      </c>
      <c r="T45" s="11">
        <v>49</v>
      </c>
      <c r="U45" s="11">
        <v>70</v>
      </c>
      <c r="V45" s="11">
        <v>30</v>
      </c>
      <c r="W45" s="11">
        <v>55</v>
      </c>
      <c r="X45" s="11">
        <v>0</v>
      </c>
      <c r="Y45" s="11">
        <v>40</v>
      </c>
      <c r="Z45" s="11">
        <v>17</v>
      </c>
      <c r="AA45" s="11">
        <v>22</v>
      </c>
      <c r="AB45" s="11">
        <v>51</v>
      </c>
      <c r="AC45" s="11">
        <v>10</v>
      </c>
      <c r="AD45" s="21">
        <f t="shared" si="1"/>
        <v>70</v>
      </c>
    </row>
    <row r="46" spans="1:30" x14ac:dyDescent="0.3">
      <c r="A46" s="10">
        <f t="shared" si="2"/>
        <v>2013</v>
      </c>
      <c r="B46" s="11">
        <v>0</v>
      </c>
      <c r="C46" s="11">
        <v>40</v>
      </c>
      <c r="D46" s="11">
        <v>68</v>
      </c>
      <c r="E46" s="11">
        <v>47</v>
      </c>
      <c r="F46" s="11">
        <v>190</v>
      </c>
      <c r="G46" s="11">
        <v>110</v>
      </c>
      <c r="H46" s="11">
        <v>40</v>
      </c>
      <c r="I46" s="11">
        <v>267</v>
      </c>
      <c r="J46" s="11">
        <v>140</v>
      </c>
      <c r="K46" s="11">
        <v>163</v>
      </c>
      <c r="L46" s="11">
        <v>43</v>
      </c>
      <c r="M46" s="18" t="s">
        <v>21</v>
      </c>
      <c r="N46" s="21" t="str">
        <f t="shared" si="0"/>
        <v xml:space="preserve"> </v>
      </c>
      <c r="Q46" s="10">
        <f t="shared" ref="Q46:Q50" si="4">+Q45+1</f>
        <v>2013</v>
      </c>
      <c r="R46" s="11">
        <v>0</v>
      </c>
      <c r="S46" s="11">
        <v>40</v>
      </c>
      <c r="T46" s="11">
        <v>55</v>
      </c>
      <c r="U46" s="11">
        <v>40</v>
      </c>
      <c r="V46" s="11">
        <v>55</v>
      </c>
      <c r="W46" s="11">
        <v>40</v>
      </c>
      <c r="X46" s="11">
        <v>40</v>
      </c>
      <c r="Y46" s="11">
        <v>85</v>
      </c>
      <c r="Z46" s="11">
        <v>60</v>
      </c>
      <c r="AA46" s="11">
        <v>78</v>
      </c>
      <c r="AB46" s="11">
        <v>43</v>
      </c>
      <c r="AC46" s="11" t="s">
        <v>21</v>
      </c>
      <c r="AD46" s="21" t="str">
        <f t="shared" si="1"/>
        <v xml:space="preserve"> </v>
      </c>
    </row>
    <row r="47" spans="1:30" x14ac:dyDescent="0.3">
      <c r="A47" s="10">
        <f t="shared" si="2"/>
        <v>2014</v>
      </c>
      <c r="B47" s="11">
        <v>0</v>
      </c>
      <c r="C47" s="11">
        <v>0</v>
      </c>
      <c r="D47" s="11">
        <v>72</v>
      </c>
      <c r="E47" s="11">
        <v>97</v>
      </c>
      <c r="F47" s="11">
        <v>73</v>
      </c>
      <c r="G47" s="11" t="s">
        <v>21</v>
      </c>
      <c r="H47" s="11" t="s">
        <v>21</v>
      </c>
      <c r="I47" s="11" t="s">
        <v>21</v>
      </c>
      <c r="J47" s="11" t="s">
        <v>21</v>
      </c>
      <c r="K47" s="11" t="s">
        <v>21</v>
      </c>
      <c r="L47" s="11">
        <v>411</v>
      </c>
      <c r="M47" s="18">
        <v>16</v>
      </c>
      <c r="N47" s="21" t="str">
        <f t="shared" si="0"/>
        <v xml:space="preserve"> </v>
      </c>
      <c r="Q47" s="10">
        <f t="shared" si="4"/>
        <v>2014</v>
      </c>
      <c r="R47" s="11">
        <v>0</v>
      </c>
      <c r="S47" s="11">
        <v>0</v>
      </c>
      <c r="T47" s="11">
        <v>37</v>
      </c>
      <c r="U47" s="11">
        <v>45</v>
      </c>
      <c r="V47" s="11">
        <v>38</v>
      </c>
      <c r="W47" s="11" t="s">
        <v>21</v>
      </c>
      <c r="X47" s="11" t="s">
        <v>21</v>
      </c>
      <c r="Y47" s="11" t="s">
        <v>21</v>
      </c>
      <c r="Z47" s="11" t="s">
        <v>21</v>
      </c>
      <c r="AA47" s="11" t="s">
        <v>21</v>
      </c>
      <c r="AB47" s="11">
        <v>130</v>
      </c>
      <c r="AC47" s="11">
        <v>10</v>
      </c>
      <c r="AD47" s="21" t="str">
        <f t="shared" si="1"/>
        <v xml:space="preserve"> </v>
      </c>
    </row>
    <row r="48" spans="1:30" x14ac:dyDescent="0.3">
      <c r="A48" s="10">
        <f t="shared" si="2"/>
        <v>2015</v>
      </c>
      <c r="B48" s="11">
        <v>0</v>
      </c>
      <c r="C48" s="11">
        <v>0</v>
      </c>
      <c r="D48" s="11">
        <v>37</v>
      </c>
      <c r="E48" s="11">
        <v>93</v>
      </c>
      <c r="F48" s="11" t="s">
        <v>21</v>
      </c>
      <c r="G48" s="11">
        <v>64</v>
      </c>
      <c r="H48" s="11">
        <v>98</v>
      </c>
      <c r="I48" s="11">
        <v>105</v>
      </c>
      <c r="J48" s="11">
        <v>78</v>
      </c>
      <c r="K48" s="11">
        <v>155</v>
      </c>
      <c r="L48" s="11">
        <v>160</v>
      </c>
      <c r="M48" s="18">
        <v>0</v>
      </c>
      <c r="N48" s="21" t="str">
        <f t="shared" si="0"/>
        <v xml:space="preserve"> </v>
      </c>
      <c r="Q48" s="10">
        <f t="shared" si="4"/>
        <v>2015</v>
      </c>
      <c r="R48" s="11">
        <v>0</v>
      </c>
      <c r="S48" s="11">
        <v>0</v>
      </c>
      <c r="T48" s="11">
        <v>20</v>
      </c>
      <c r="U48" s="11">
        <v>37</v>
      </c>
      <c r="V48" s="11" t="s">
        <v>21</v>
      </c>
      <c r="W48" s="11">
        <v>32</v>
      </c>
      <c r="X48" s="11">
        <v>45</v>
      </c>
      <c r="Y48" s="11">
        <v>60</v>
      </c>
      <c r="Z48" s="11">
        <v>27</v>
      </c>
      <c r="AA48" s="11">
        <v>85</v>
      </c>
      <c r="AB48" s="11">
        <v>86</v>
      </c>
      <c r="AC48" s="11">
        <v>0</v>
      </c>
      <c r="AD48" s="21" t="str">
        <f t="shared" si="1"/>
        <v xml:space="preserve"> </v>
      </c>
    </row>
    <row r="49" spans="1:30" x14ac:dyDescent="0.3">
      <c r="A49" s="10">
        <f t="shared" si="2"/>
        <v>2016</v>
      </c>
      <c r="B49" s="11">
        <v>0</v>
      </c>
      <c r="C49" s="11">
        <v>0</v>
      </c>
      <c r="D49" s="11">
        <v>0</v>
      </c>
      <c r="E49" s="11">
        <v>168</v>
      </c>
      <c r="F49" s="11">
        <v>58</v>
      </c>
      <c r="G49" s="11">
        <v>86</v>
      </c>
      <c r="H49" s="11">
        <v>19</v>
      </c>
      <c r="I49" s="11">
        <v>124</v>
      </c>
      <c r="J49" s="11">
        <v>304</v>
      </c>
      <c r="K49" s="11">
        <v>237</v>
      </c>
      <c r="L49" s="11">
        <v>182</v>
      </c>
      <c r="M49" s="18" t="s">
        <v>21</v>
      </c>
      <c r="N49" s="21" t="str">
        <f t="shared" si="0"/>
        <v xml:space="preserve"> </v>
      </c>
      <c r="Q49" s="10">
        <f t="shared" si="4"/>
        <v>2016</v>
      </c>
      <c r="R49" s="11">
        <v>0</v>
      </c>
      <c r="S49" s="11">
        <v>0</v>
      </c>
      <c r="T49" s="11">
        <v>0</v>
      </c>
      <c r="U49" s="11">
        <v>87</v>
      </c>
      <c r="V49" s="11">
        <v>46</v>
      </c>
      <c r="W49" s="11">
        <v>44</v>
      </c>
      <c r="X49" s="11">
        <v>19</v>
      </c>
      <c r="Y49" s="11">
        <v>34</v>
      </c>
      <c r="Z49" s="11">
        <v>84</v>
      </c>
      <c r="AA49" s="11">
        <v>58</v>
      </c>
      <c r="AB49" s="11">
        <v>98</v>
      </c>
      <c r="AC49" s="11" t="s">
        <v>21</v>
      </c>
      <c r="AD49" s="21" t="str">
        <f t="shared" si="1"/>
        <v xml:space="preserve"> </v>
      </c>
    </row>
    <row r="50" spans="1:30" x14ac:dyDescent="0.3">
      <c r="A50" s="10">
        <f t="shared" si="2"/>
        <v>2017</v>
      </c>
      <c r="B50" s="11">
        <v>10</v>
      </c>
      <c r="C50" s="11">
        <v>33</v>
      </c>
      <c r="D50" s="11">
        <v>218</v>
      </c>
      <c r="E50" s="11">
        <v>130</v>
      </c>
      <c r="F50" s="11">
        <v>202</v>
      </c>
      <c r="G50" s="11">
        <v>274</v>
      </c>
      <c r="H50" s="11">
        <v>119</v>
      </c>
      <c r="I50" s="11">
        <v>109</v>
      </c>
      <c r="J50" s="11">
        <v>140</v>
      </c>
      <c r="K50" s="11">
        <v>156</v>
      </c>
      <c r="L50" s="11">
        <v>307</v>
      </c>
      <c r="M50" s="18">
        <v>18</v>
      </c>
      <c r="N50" s="21">
        <f t="shared" si="0"/>
        <v>1716</v>
      </c>
      <c r="Q50" s="10">
        <f t="shared" si="4"/>
        <v>2017</v>
      </c>
      <c r="R50" s="11">
        <v>10</v>
      </c>
      <c r="S50" s="11">
        <v>30</v>
      </c>
      <c r="T50" s="11">
        <v>50</v>
      </c>
      <c r="U50" s="11">
        <v>60</v>
      </c>
      <c r="V50" s="11">
        <v>85</v>
      </c>
      <c r="W50" s="11">
        <v>54</v>
      </c>
      <c r="X50" s="11">
        <v>48</v>
      </c>
      <c r="Y50" s="11">
        <v>56</v>
      </c>
      <c r="Z50" s="11">
        <v>36</v>
      </c>
      <c r="AA50" s="11">
        <v>47</v>
      </c>
      <c r="AB50" s="11">
        <v>135</v>
      </c>
      <c r="AC50" s="11">
        <v>10</v>
      </c>
      <c r="AD50" s="21">
        <f t="shared" si="1"/>
        <v>135</v>
      </c>
    </row>
    <row r="51" spans="1:30" x14ac:dyDescent="0.3">
      <c r="A51" s="10">
        <f>+A50+1</f>
        <v>2018</v>
      </c>
      <c r="B51" s="11">
        <v>35</v>
      </c>
      <c r="C51" s="11" t="s">
        <v>21</v>
      </c>
      <c r="D51" s="11" t="s">
        <v>21</v>
      </c>
      <c r="E51" s="11" t="s">
        <v>21</v>
      </c>
      <c r="F51" s="11" t="s">
        <v>21</v>
      </c>
      <c r="G51" s="11" t="s">
        <v>21</v>
      </c>
      <c r="H51" s="11" t="s">
        <v>21</v>
      </c>
      <c r="I51" s="11" t="s">
        <v>21</v>
      </c>
      <c r="J51" s="11" t="s">
        <v>21</v>
      </c>
      <c r="K51" s="11" t="s">
        <v>21</v>
      </c>
      <c r="L51" s="11" t="s">
        <v>21</v>
      </c>
      <c r="M51" s="18" t="s">
        <v>21</v>
      </c>
      <c r="N51" s="21" t="str">
        <f t="shared" si="0"/>
        <v xml:space="preserve"> </v>
      </c>
      <c r="Q51" s="10">
        <f>+Q50+1</f>
        <v>2018</v>
      </c>
      <c r="R51" s="11">
        <v>20</v>
      </c>
      <c r="S51" s="11" t="s">
        <v>21</v>
      </c>
      <c r="T51" s="11" t="s">
        <v>21</v>
      </c>
      <c r="U51" s="11" t="s">
        <v>21</v>
      </c>
      <c r="V51" s="11" t="s">
        <v>21</v>
      </c>
      <c r="W51" s="11" t="s">
        <v>21</v>
      </c>
      <c r="X51" s="11" t="s">
        <v>21</v>
      </c>
      <c r="Y51" s="11" t="s">
        <v>21</v>
      </c>
      <c r="Z51" s="11" t="s">
        <v>21</v>
      </c>
      <c r="AA51" s="11" t="s">
        <v>21</v>
      </c>
      <c r="AB51" s="11" t="s">
        <v>21</v>
      </c>
      <c r="AC51" s="11" t="s">
        <v>21</v>
      </c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>
        <v>18</v>
      </c>
      <c r="C52" s="11">
        <v>10</v>
      </c>
      <c r="D52" s="11">
        <v>76</v>
      </c>
      <c r="E52" s="11">
        <v>90</v>
      </c>
      <c r="F52" s="11">
        <v>168</v>
      </c>
      <c r="G52" s="11">
        <v>39</v>
      </c>
      <c r="H52" s="11">
        <v>85</v>
      </c>
      <c r="I52" s="11">
        <v>127</v>
      </c>
      <c r="J52" s="11">
        <v>290</v>
      </c>
      <c r="K52" s="11">
        <v>107.5</v>
      </c>
      <c r="L52" s="11">
        <v>295</v>
      </c>
      <c r="M52" s="18">
        <v>0</v>
      </c>
      <c r="N52" s="21">
        <f t="shared" si="0"/>
        <v>1305.5</v>
      </c>
      <c r="Q52" s="10">
        <f t="shared" ref="Q52:Q53" si="5">+Q51+1</f>
        <v>2019</v>
      </c>
      <c r="R52" s="11">
        <v>18</v>
      </c>
      <c r="S52" s="11">
        <v>10</v>
      </c>
      <c r="T52" s="11">
        <v>48</v>
      </c>
      <c r="U52" s="11">
        <v>35</v>
      </c>
      <c r="V52" s="11">
        <v>53</v>
      </c>
      <c r="W52" s="11">
        <v>15</v>
      </c>
      <c r="X52" s="11">
        <v>40</v>
      </c>
      <c r="Y52" s="11">
        <v>50</v>
      </c>
      <c r="Z52" s="11">
        <v>70</v>
      </c>
      <c r="AA52" s="11">
        <v>35</v>
      </c>
      <c r="AB52" s="11">
        <v>97</v>
      </c>
      <c r="AC52" s="11">
        <v>0</v>
      </c>
      <c r="AD52" s="21">
        <f t="shared" si="1"/>
        <v>97</v>
      </c>
    </row>
    <row r="53" spans="1:30" x14ac:dyDescent="0.3">
      <c r="A53" s="14">
        <f t="shared" si="2"/>
        <v>2020</v>
      </c>
      <c r="B53" s="11">
        <v>40</v>
      </c>
      <c r="C53" s="11">
        <v>0</v>
      </c>
      <c r="D53" s="11">
        <v>31</v>
      </c>
      <c r="E53" s="11">
        <v>41</v>
      </c>
      <c r="F53" s="11">
        <v>243</v>
      </c>
      <c r="G53" s="11">
        <v>114</v>
      </c>
      <c r="H53" s="11">
        <v>198</v>
      </c>
      <c r="I53" s="11">
        <v>59</v>
      </c>
      <c r="J53" s="11">
        <v>154</v>
      </c>
      <c r="K53" s="11">
        <v>120</v>
      </c>
      <c r="L53" s="11">
        <v>188</v>
      </c>
      <c r="M53" s="18">
        <v>20</v>
      </c>
      <c r="N53" s="21">
        <f t="shared" si="0"/>
        <v>1208</v>
      </c>
      <c r="Q53" s="10">
        <f t="shared" si="5"/>
        <v>2020</v>
      </c>
      <c r="R53" s="11">
        <v>32</v>
      </c>
      <c r="S53" s="11">
        <v>0</v>
      </c>
      <c r="T53" s="11">
        <v>26</v>
      </c>
      <c r="U53" s="11">
        <v>13</v>
      </c>
      <c r="V53" s="11">
        <v>105</v>
      </c>
      <c r="W53" s="11">
        <v>63</v>
      </c>
      <c r="X53" s="11">
        <v>100</v>
      </c>
      <c r="Y53" s="11">
        <v>40</v>
      </c>
      <c r="Z53" s="11">
        <v>35</v>
      </c>
      <c r="AA53" s="11">
        <v>43</v>
      </c>
      <c r="AB53" s="11">
        <v>60</v>
      </c>
      <c r="AC53" s="11">
        <v>10</v>
      </c>
      <c r="AD53" s="21">
        <f t="shared" si="1"/>
        <v>105</v>
      </c>
    </row>
    <row r="54" spans="1:30" x14ac:dyDescent="0.3">
      <c r="A54" s="14">
        <v>2021</v>
      </c>
      <c r="B54" s="11">
        <v>0</v>
      </c>
      <c r="C54" s="11">
        <v>0</v>
      </c>
      <c r="D54" s="11">
        <v>45</v>
      </c>
      <c r="E54" s="11">
        <v>220</v>
      </c>
      <c r="F54" s="11">
        <v>254</v>
      </c>
      <c r="G54" s="11">
        <v>171</v>
      </c>
      <c r="H54" s="11">
        <v>166</v>
      </c>
      <c r="I54" s="11">
        <v>347</v>
      </c>
      <c r="J54" s="11">
        <v>122</v>
      </c>
      <c r="K54" s="11">
        <v>192</v>
      </c>
      <c r="L54" s="11">
        <v>92</v>
      </c>
      <c r="M54" s="11">
        <v>12</v>
      </c>
      <c r="N54" s="21">
        <f>+IF(COUNT(B54:M54)&lt;12," ",SUM(B54:M54))</f>
        <v>1621</v>
      </c>
      <c r="Q54" s="14">
        <v>2021</v>
      </c>
      <c r="R54" s="11">
        <v>0</v>
      </c>
      <c r="S54" s="11">
        <v>0</v>
      </c>
      <c r="T54" s="11">
        <v>35</v>
      </c>
      <c r="U54" s="11">
        <v>89</v>
      </c>
      <c r="V54" s="11">
        <v>50</v>
      </c>
      <c r="W54" s="11">
        <v>50</v>
      </c>
      <c r="X54" s="11">
        <v>116</v>
      </c>
      <c r="Y54" s="11">
        <v>134</v>
      </c>
      <c r="Z54" s="11">
        <v>58</v>
      </c>
      <c r="AA54" s="11">
        <v>96</v>
      </c>
      <c r="AB54" s="11">
        <v>50</v>
      </c>
      <c r="AC54" s="11">
        <v>7</v>
      </c>
      <c r="AD54" s="21">
        <f>+IF(COUNT(R54:AC54)&lt;12," ",MAX(R54:AC54))</f>
        <v>134</v>
      </c>
    </row>
    <row r="55" spans="1:30" x14ac:dyDescent="0.3">
      <c r="A55" s="14">
        <v>2022</v>
      </c>
      <c r="B55" s="11">
        <v>0</v>
      </c>
      <c r="C55" s="11">
        <v>120</v>
      </c>
      <c r="D55" s="11">
        <v>79</v>
      </c>
      <c r="E55" s="11">
        <v>146</v>
      </c>
      <c r="F55" s="11">
        <v>127</v>
      </c>
      <c r="G55" s="11">
        <v>350</v>
      </c>
      <c r="H55" s="11" t="s">
        <v>22</v>
      </c>
      <c r="I55" s="11" t="s">
        <v>21</v>
      </c>
      <c r="J55" s="11" t="s">
        <v>21</v>
      </c>
      <c r="K55" s="11" t="s">
        <v>21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0</v>
      </c>
      <c r="S55" s="11">
        <v>50</v>
      </c>
      <c r="T55" s="11">
        <v>45</v>
      </c>
      <c r="U55" s="11">
        <v>45</v>
      </c>
      <c r="V55" s="11">
        <v>54</v>
      </c>
      <c r="W55" s="11">
        <v>62</v>
      </c>
      <c r="X55" s="11" t="s">
        <v>21</v>
      </c>
      <c r="Y55" s="11" t="s">
        <v>21</v>
      </c>
      <c r="Z55" s="11" t="s">
        <v>21</v>
      </c>
      <c r="AA55" s="11" t="s">
        <v>21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7.260416666666667</v>
      </c>
      <c r="C56" s="7">
        <f>+AVERAGE(C3:C55)</f>
        <v>26.195652173913043</v>
      </c>
      <c r="D56" s="7">
        <f t="shared" ref="D56:L56" si="6">+AVERAGE(D3:D55)</f>
        <v>71.14791666666666</v>
      </c>
      <c r="E56" s="7">
        <f t="shared" si="6"/>
        <v>132.49361702127661</v>
      </c>
      <c r="F56" s="7">
        <f t="shared" si="6"/>
        <v>159.55000000000001</v>
      </c>
      <c r="G56" s="7">
        <f t="shared" si="6"/>
        <v>125.02666666666666</v>
      </c>
      <c r="H56" s="7">
        <f t="shared" si="6"/>
        <v>129.9</v>
      </c>
      <c r="I56" s="7">
        <f t="shared" si="6"/>
        <v>149.53333333333333</v>
      </c>
      <c r="J56" s="7">
        <f t="shared" si="6"/>
        <v>169.42727272727274</v>
      </c>
      <c r="K56" s="7">
        <f t="shared" si="6"/>
        <v>216.78695652173914</v>
      </c>
      <c r="L56" s="7">
        <f t="shared" si="6"/>
        <v>162.48936170212767</v>
      </c>
      <c r="M56" s="7">
        <f>+AVERAGE(M3:M55)</f>
        <v>40.511111111111113</v>
      </c>
      <c r="N56" s="22">
        <f>+AVERAGE(N3:N55)</f>
        <v>1405.3526315789475</v>
      </c>
      <c r="O56" s="12"/>
      <c r="P56" s="12"/>
      <c r="Q56" s="53" t="s">
        <v>16</v>
      </c>
      <c r="R56" s="7">
        <f>+AVERAGE(R3:R55)</f>
        <v>5.489583333333333</v>
      </c>
      <c r="S56" s="7">
        <f>+AVERAGE(S3:S55)</f>
        <v>19.369565217391305</v>
      </c>
      <c r="T56" s="7">
        <f t="shared" ref="T56:AB56" si="7">+AVERAGE(T3:T55)</f>
        <v>36.702083333333334</v>
      </c>
      <c r="U56" s="7">
        <f t="shared" si="7"/>
        <v>50.45106382978723</v>
      </c>
      <c r="V56" s="7">
        <f t="shared" si="7"/>
        <v>56.978260869565219</v>
      </c>
      <c r="W56" s="7">
        <f t="shared" si="7"/>
        <v>41.382222222222225</v>
      </c>
      <c r="X56" s="7">
        <f t="shared" si="7"/>
        <v>53.636363636363633</v>
      </c>
      <c r="Y56" s="7">
        <f t="shared" si="7"/>
        <v>51.62222222222222</v>
      </c>
      <c r="Z56" s="7">
        <f t="shared" si="7"/>
        <v>53.863636363636367</v>
      </c>
      <c r="AA56" s="7">
        <f t="shared" si="7"/>
        <v>60.956521739130437</v>
      </c>
      <c r="AB56" s="7">
        <f t="shared" si="7"/>
        <v>62.468085106382979</v>
      </c>
      <c r="AC56" s="7">
        <f>+AVERAGE(AC3:AC55)</f>
        <v>22.755555555555556</v>
      </c>
      <c r="AD56" s="22">
        <f>+AVERAGE(AD3:AD55)</f>
        <v>105.34736842105262</v>
      </c>
    </row>
    <row r="57" spans="1:30" customFormat="1" x14ac:dyDescent="0.3">
      <c r="A57" s="53" t="s">
        <v>17</v>
      </c>
      <c r="B57" s="7">
        <f>+MAX(B3:B55)</f>
        <v>52</v>
      </c>
      <c r="C57" s="7">
        <f t="shared" ref="C57:M57" si="8">+MAX(C3:C55)</f>
        <v>123</v>
      </c>
      <c r="D57" s="7">
        <f t="shared" si="8"/>
        <v>222</v>
      </c>
      <c r="E57" s="7">
        <f t="shared" si="8"/>
        <v>370</v>
      </c>
      <c r="F57" s="7">
        <f t="shared" si="8"/>
        <v>382</v>
      </c>
      <c r="G57" s="7">
        <f t="shared" si="8"/>
        <v>508</v>
      </c>
      <c r="H57" s="7">
        <f t="shared" si="8"/>
        <v>453</v>
      </c>
      <c r="I57" s="7">
        <f t="shared" si="8"/>
        <v>354</v>
      </c>
      <c r="J57" s="7">
        <f t="shared" si="8"/>
        <v>374</v>
      </c>
      <c r="K57" s="7">
        <f t="shared" si="8"/>
        <v>733</v>
      </c>
      <c r="L57" s="7">
        <f t="shared" si="8"/>
        <v>500</v>
      </c>
      <c r="M57" s="7">
        <f t="shared" si="8"/>
        <v>153</v>
      </c>
      <c r="N57" s="22">
        <f>+MAX(N3:N55)</f>
        <v>2818</v>
      </c>
      <c r="O57" s="12"/>
      <c r="P57" s="12"/>
      <c r="Q57" s="53" t="s">
        <v>17</v>
      </c>
      <c r="R57" s="7">
        <f>+MAX(R3:R55)</f>
        <v>52</v>
      </c>
      <c r="S57" s="7">
        <f t="shared" ref="S57:AC57" si="9">+MAX(S3:S55)</f>
        <v>100</v>
      </c>
      <c r="T57" s="7">
        <f t="shared" si="9"/>
        <v>85</v>
      </c>
      <c r="U57" s="7">
        <f t="shared" si="9"/>
        <v>230.2</v>
      </c>
      <c r="V57" s="7">
        <f t="shared" si="9"/>
        <v>140</v>
      </c>
      <c r="W57" s="7">
        <f t="shared" si="9"/>
        <v>90</v>
      </c>
      <c r="X57" s="7">
        <f t="shared" si="9"/>
        <v>220</v>
      </c>
      <c r="Y57" s="7">
        <f t="shared" si="9"/>
        <v>134</v>
      </c>
      <c r="Z57" s="7">
        <f t="shared" si="9"/>
        <v>132</v>
      </c>
      <c r="AA57" s="7">
        <f t="shared" si="9"/>
        <v>162</v>
      </c>
      <c r="AB57" s="7">
        <f t="shared" si="9"/>
        <v>135</v>
      </c>
      <c r="AC57" s="7">
        <f t="shared" si="9"/>
        <v>94</v>
      </c>
      <c r="AD57" s="22">
        <f>+MAX(AD3:AD55)</f>
        <v>230.2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0</v>
      </c>
      <c r="F58" s="7">
        <f t="shared" si="10"/>
        <v>21</v>
      </c>
      <c r="G58" s="7">
        <f t="shared" si="10"/>
        <v>0</v>
      </c>
      <c r="H58" s="7">
        <f t="shared" si="10"/>
        <v>0</v>
      </c>
      <c r="I58" s="7">
        <f t="shared" si="10"/>
        <v>20</v>
      </c>
      <c r="J58" s="7">
        <f t="shared" si="10"/>
        <v>0</v>
      </c>
      <c r="K58" s="7">
        <f t="shared" si="10"/>
        <v>0</v>
      </c>
      <c r="L58" s="7">
        <f t="shared" si="10"/>
        <v>0</v>
      </c>
      <c r="M58" s="7">
        <f>+MIN(M3:M55)</f>
        <v>0</v>
      </c>
      <c r="N58" s="22">
        <f>+MIN(N3:N55)</f>
        <v>598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0</v>
      </c>
      <c r="V58" s="7">
        <f t="shared" si="11"/>
        <v>10</v>
      </c>
      <c r="W58" s="7">
        <f t="shared" si="11"/>
        <v>0</v>
      </c>
      <c r="X58" s="7">
        <f t="shared" si="11"/>
        <v>0</v>
      </c>
      <c r="Y58" s="7">
        <f t="shared" si="11"/>
        <v>10</v>
      </c>
      <c r="Z58" s="7">
        <f t="shared" si="11"/>
        <v>0</v>
      </c>
      <c r="AA58" s="7">
        <f t="shared" si="11"/>
        <v>0</v>
      </c>
      <c r="AB58" s="7">
        <f t="shared" si="11"/>
        <v>0</v>
      </c>
      <c r="AC58" s="7">
        <f>+MIN(AC3:AC55)</f>
        <v>0</v>
      </c>
      <c r="AD58" s="22">
        <f>+MIN(AD3:AD55)</f>
        <v>55</v>
      </c>
    </row>
    <row r="59" spans="1:30" customFormat="1" x14ac:dyDescent="0.3">
      <c r="A59" s="53" t="s">
        <v>19</v>
      </c>
      <c r="B59" s="7">
        <f>+_xlfn.STDEV.S(B3:B55)</f>
        <v>13.731463165801335</v>
      </c>
      <c r="C59" s="7">
        <f t="shared" ref="C59:M59" si="12">+_xlfn.STDEV.S(C3:C55)</f>
        <v>36.124857287049061</v>
      </c>
      <c r="D59" s="7">
        <f t="shared" si="12"/>
        <v>53.045732936791609</v>
      </c>
      <c r="E59" s="7">
        <f t="shared" si="12"/>
        <v>74.787503037244051</v>
      </c>
      <c r="F59" s="7">
        <f t="shared" si="12"/>
        <v>81.404692056962503</v>
      </c>
      <c r="G59" s="7">
        <f t="shared" si="12"/>
        <v>107.01251710983075</v>
      </c>
      <c r="H59" s="7">
        <f t="shared" si="12"/>
        <v>100.62809954781343</v>
      </c>
      <c r="I59" s="7">
        <f t="shared" si="12"/>
        <v>87.247659515365172</v>
      </c>
      <c r="J59" s="7">
        <f t="shared" si="12"/>
        <v>98.447271599634846</v>
      </c>
      <c r="K59" s="7">
        <f t="shared" si="12"/>
        <v>138.02703536899435</v>
      </c>
      <c r="L59" s="7">
        <f t="shared" si="12"/>
        <v>102.48687558402305</v>
      </c>
      <c r="M59" s="7">
        <f t="shared" si="12"/>
        <v>46.208825515863907</v>
      </c>
      <c r="N59" s="22">
        <f>+_xlfn.STDEV.S(N3:N55)</f>
        <v>403.85137066435988</v>
      </c>
      <c r="O59" s="12"/>
      <c r="P59" s="12"/>
      <c r="Q59" s="53" t="s">
        <v>19</v>
      </c>
      <c r="R59" s="7">
        <f>+_xlfn.STDEV.S(R3:R55)</f>
        <v>10.571685177031593</v>
      </c>
      <c r="S59" s="7">
        <f t="shared" ref="S59:AC59" si="13">+_xlfn.STDEV.S(S3:S55)</f>
        <v>25.427333233399033</v>
      </c>
      <c r="T59" s="7">
        <f t="shared" si="13"/>
        <v>22.028042954798313</v>
      </c>
      <c r="U59" s="7">
        <f t="shared" si="13"/>
        <v>34.789265412970387</v>
      </c>
      <c r="V59" s="7">
        <f t="shared" si="13"/>
        <v>28.50223315261438</v>
      </c>
      <c r="W59" s="7">
        <f t="shared" si="13"/>
        <v>22.843372709993524</v>
      </c>
      <c r="X59" s="7">
        <f t="shared" si="13"/>
        <v>42.090208168630468</v>
      </c>
      <c r="Y59" s="7">
        <f t="shared" si="13"/>
        <v>28.162102911608724</v>
      </c>
      <c r="Z59" s="7">
        <f t="shared" si="13"/>
        <v>32.232145523902005</v>
      </c>
      <c r="AA59" s="7">
        <f t="shared" si="13"/>
        <v>30.878943938288458</v>
      </c>
      <c r="AB59" s="7">
        <f t="shared" si="13"/>
        <v>35.199957425758463</v>
      </c>
      <c r="AC59" s="7">
        <f t="shared" si="13"/>
        <v>23.807137542758014</v>
      </c>
      <c r="AD59" s="22">
        <f>+_xlfn.STDEV.S(AD3:AD55)</f>
        <v>38.582468619562398</v>
      </c>
    </row>
    <row r="60" spans="1:30" customFormat="1" ht="15" thickBot="1" x14ac:dyDescent="0.35">
      <c r="A60" s="54" t="s">
        <v>20</v>
      </c>
      <c r="B60" s="55">
        <f>+COUNT(B3:B55)</f>
        <v>48</v>
      </c>
      <c r="C60" s="55">
        <f t="shared" ref="C60:M60" si="14">+COUNT(C3:C55)</f>
        <v>46</v>
      </c>
      <c r="D60" s="55">
        <f t="shared" si="14"/>
        <v>48</v>
      </c>
      <c r="E60" s="55">
        <f t="shared" si="14"/>
        <v>47</v>
      </c>
      <c r="F60" s="55">
        <f t="shared" si="14"/>
        <v>46</v>
      </c>
      <c r="G60" s="55">
        <f t="shared" si="14"/>
        <v>45</v>
      </c>
      <c r="H60" s="55">
        <f t="shared" si="14"/>
        <v>44</v>
      </c>
      <c r="I60" s="55">
        <f t="shared" si="14"/>
        <v>45</v>
      </c>
      <c r="J60" s="55">
        <f t="shared" si="14"/>
        <v>44</v>
      </c>
      <c r="K60" s="55">
        <f t="shared" si="14"/>
        <v>46</v>
      </c>
      <c r="L60" s="55">
        <f t="shared" si="14"/>
        <v>47</v>
      </c>
      <c r="M60" s="55">
        <f t="shared" si="14"/>
        <v>45</v>
      </c>
      <c r="N60" s="23">
        <f>+COUNT(N3:N55)</f>
        <v>38</v>
      </c>
      <c r="O60" s="12"/>
      <c r="P60" s="12"/>
      <c r="Q60" s="54" t="s">
        <v>20</v>
      </c>
      <c r="R60" s="55">
        <f>+COUNT(R3:R55)</f>
        <v>48</v>
      </c>
      <c r="S60" s="55">
        <f t="shared" ref="S60:AC60" si="15">+COUNT(S3:S55)</f>
        <v>46</v>
      </c>
      <c r="T60" s="55">
        <f t="shared" si="15"/>
        <v>48</v>
      </c>
      <c r="U60" s="55">
        <f t="shared" si="15"/>
        <v>47</v>
      </c>
      <c r="V60" s="55">
        <f t="shared" si="15"/>
        <v>46</v>
      </c>
      <c r="W60" s="55">
        <f t="shared" si="15"/>
        <v>45</v>
      </c>
      <c r="X60" s="55">
        <f t="shared" si="15"/>
        <v>44</v>
      </c>
      <c r="Y60" s="55">
        <f t="shared" si="15"/>
        <v>45</v>
      </c>
      <c r="Z60" s="55">
        <f t="shared" si="15"/>
        <v>44</v>
      </c>
      <c r="AA60" s="55">
        <f t="shared" si="15"/>
        <v>46</v>
      </c>
      <c r="AB60" s="55">
        <f t="shared" si="15"/>
        <v>47</v>
      </c>
      <c r="AC60" s="55">
        <f t="shared" si="15"/>
        <v>45</v>
      </c>
      <c r="AD60" s="23">
        <f>+COUNT(AD3:AD55)</f>
        <v>38</v>
      </c>
    </row>
  </sheetData>
  <mergeCells count="2">
    <mergeCell ref="B1:N1"/>
    <mergeCell ref="R1:AD1"/>
  </mergeCells>
  <conditionalFormatting sqref="A3:A60">
    <cfRule type="cellIs" dxfId="89" priority="9" operator="equal">
      <formula>"SR"</formula>
    </cfRule>
  </conditionalFormatting>
  <conditionalFormatting sqref="B2:N2">
    <cfRule type="cellIs" dxfId="88" priority="39" operator="equal">
      <formula>"SR"</formula>
    </cfRule>
  </conditionalFormatting>
  <conditionalFormatting sqref="B3:N55">
    <cfRule type="cellIs" dxfId="87" priority="3" operator="equal">
      <formula>0</formula>
    </cfRule>
  </conditionalFormatting>
  <conditionalFormatting sqref="Q3:Q60">
    <cfRule type="cellIs" dxfId="86" priority="4" operator="equal">
      <formula>"SR"</formula>
    </cfRule>
  </conditionalFormatting>
  <conditionalFormatting sqref="R2:AD2">
    <cfRule type="cellIs" dxfId="85" priority="36" operator="equal">
      <formula>"SR"</formula>
    </cfRule>
  </conditionalFormatting>
  <conditionalFormatting sqref="R3:AD55">
    <cfRule type="cellIs" dxfId="84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5C86-1584-4C90-81D0-7152D8E00416}">
  <dimension ref="A1:AD60"/>
  <sheetViews>
    <sheetView zoomScale="55" zoomScaleNormal="55" workbookViewId="0">
      <selection activeCell="AD24" sqref="AD24"/>
    </sheetView>
  </sheetViews>
  <sheetFormatPr baseColWidth="10" defaultColWidth="11.5546875" defaultRowHeight="14.4" x14ac:dyDescent="0.3"/>
  <cols>
    <col min="1" max="1" width="14.33203125" style="12" bestFit="1" customWidth="1"/>
    <col min="2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 t="shared" ref="N3:N52" si="0"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3"/>
        <v>1980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 t="shared" si="1"/>
        <v xml:space="preserve"> </v>
      </c>
    </row>
    <row r="14" spans="1:30" x14ac:dyDescent="0.3">
      <c r="A14" s="10">
        <f t="shared" si="2"/>
        <v>1981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8"/>
      <c r="N14" s="21" t="str">
        <f t="shared" si="0"/>
        <v xml:space="preserve"> </v>
      </c>
      <c r="Q14" s="10">
        <f t="shared" si="3"/>
        <v>1981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21" t="str">
        <f t="shared" si="1"/>
        <v xml:space="preserve"> </v>
      </c>
    </row>
    <row r="15" spans="1:30" x14ac:dyDescent="0.3">
      <c r="A15" s="10">
        <f t="shared" si="2"/>
        <v>1982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8"/>
      <c r="N15" s="21" t="str">
        <f t="shared" si="0"/>
        <v xml:space="preserve"> </v>
      </c>
      <c r="Q15" s="10">
        <f t="shared" si="3"/>
        <v>1982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1" t="str">
        <f t="shared" si="1"/>
        <v xml:space="preserve"> </v>
      </c>
    </row>
    <row r="16" spans="1:30" x14ac:dyDescent="0.3">
      <c r="A16" s="10">
        <f t="shared" si="2"/>
        <v>1983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8"/>
      <c r="N16" s="21" t="str">
        <f t="shared" si="0"/>
        <v xml:space="preserve"> </v>
      </c>
      <c r="Q16" s="10">
        <f t="shared" si="3"/>
        <v>1983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21" t="str">
        <f t="shared" si="1"/>
        <v xml:space="preserve"> </v>
      </c>
    </row>
    <row r="17" spans="1:30" x14ac:dyDescent="0.3">
      <c r="A17" s="10">
        <f t="shared" si="2"/>
        <v>1984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/>
      <c r="N17" s="21" t="str">
        <f t="shared" si="0"/>
        <v xml:space="preserve"> </v>
      </c>
      <c r="Q17" s="10">
        <f t="shared" si="3"/>
        <v>1984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21" t="str">
        <f t="shared" si="1"/>
        <v xml:space="preserve"> </v>
      </c>
    </row>
    <row r="18" spans="1:30" x14ac:dyDescent="0.3">
      <c r="A18" s="10">
        <f t="shared" si="2"/>
        <v>1985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8"/>
      <c r="N18" s="21" t="str">
        <f t="shared" si="0"/>
        <v xml:space="preserve"> </v>
      </c>
      <c r="Q18" s="10">
        <f t="shared" si="3"/>
        <v>1985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1" t="str">
        <f t="shared" si="1"/>
        <v xml:space="preserve"> </v>
      </c>
    </row>
    <row r="19" spans="1:30" x14ac:dyDescent="0.3">
      <c r="A19" s="10">
        <f t="shared" si="2"/>
        <v>1986</v>
      </c>
      <c r="B19" s="11">
        <v>0</v>
      </c>
      <c r="C19" s="11">
        <v>5</v>
      </c>
      <c r="D19" s="11">
        <v>49</v>
      </c>
      <c r="E19" s="11">
        <v>130</v>
      </c>
      <c r="F19" s="11">
        <v>70</v>
      </c>
      <c r="G19" s="11">
        <v>84</v>
      </c>
      <c r="H19" s="11">
        <v>51</v>
      </c>
      <c r="I19" s="11">
        <v>129</v>
      </c>
      <c r="J19" s="11">
        <v>78</v>
      </c>
      <c r="K19" s="11">
        <v>178</v>
      </c>
      <c r="L19" s="11">
        <v>57</v>
      </c>
      <c r="M19" s="18">
        <v>15</v>
      </c>
      <c r="N19" s="21">
        <f t="shared" si="0"/>
        <v>846</v>
      </c>
      <c r="Q19" s="10">
        <f t="shared" si="3"/>
        <v>1986</v>
      </c>
      <c r="R19" s="11">
        <v>0</v>
      </c>
      <c r="S19" s="11">
        <v>5</v>
      </c>
      <c r="T19" s="11">
        <v>24</v>
      </c>
      <c r="U19" s="11">
        <v>56</v>
      </c>
      <c r="V19" s="11">
        <v>33</v>
      </c>
      <c r="W19" s="11">
        <v>50</v>
      </c>
      <c r="X19" s="11">
        <v>25</v>
      </c>
      <c r="Y19" s="11">
        <v>42</v>
      </c>
      <c r="Z19" s="11">
        <v>34</v>
      </c>
      <c r="AA19" s="11">
        <v>37</v>
      </c>
      <c r="AB19" s="11">
        <v>40</v>
      </c>
      <c r="AC19" s="11">
        <v>10</v>
      </c>
      <c r="AD19" s="21">
        <f t="shared" si="1"/>
        <v>56</v>
      </c>
    </row>
    <row r="20" spans="1:30" x14ac:dyDescent="0.3">
      <c r="A20" s="10">
        <f t="shared" si="2"/>
        <v>1987</v>
      </c>
      <c r="B20" s="11">
        <v>5</v>
      </c>
      <c r="C20" s="11">
        <v>3</v>
      </c>
      <c r="D20" s="11">
        <v>146</v>
      </c>
      <c r="E20" s="11">
        <v>201</v>
      </c>
      <c r="F20" s="11">
        <v>184</v>
      </c>
      <c r="G20" s="11">
        <v>57</v>
      </c>
      <c r="H20" s="11">
        <v>118</v>
      </c>
      <c r="I20" s="11">
        <v>109</v>
      </c>
      <c r="J20" s="11">
        <v>135</v>
      </c>
      <c r="K20" s="11">
        <v>252</v>
      </c>
      <c r="L20" s="11">
        <v>109</v>
      </c>
      <c r="M20" s="18">
        <v>7</v>
      </c>
      <c r="N20" s="21">
        <f t="shared" si="0"/>
        <v>1326</v>
      </c>
      <c r="Q20" s="10">
        <f t="shared" si="3"/>
        <v>1987</v>
      </c>
      <c r="R20" s="11">
        <v>5</v>
      </c>
      <c r="S20" s="11">
        <v>3</v>
      </c>
      <c r="T20" s="11">
        <v>67</v>
      </c>
      <c r="U20" s="11">
        <v>70</v>
      </c>
      <c r="V20" s="11">
        <v>68</v>
      </c>
      <c r="W20" s="11">
        <v>27</v>
      </c>
      <c r="X20" s="11">
        <v>55</v>
      </c>
      <c r="Y20" s="11">
        <v>46</v>
      </c>
      <c r="Z20" s="11">
        <v>29</v>
      </c>
      <c r="AA20" s="11">
        <v>69</v>
      </c>
      <c r="AB20" s="11">
        <v>43</v>
      </c>
      <c r="AC20" s="11">
        <v>4</v>
      </c>
      <c r="AD20" s="21">
        <f t="shared" si="1"/>
        <v>70</v>
      </c>
    </row>
    <row r="21" spans="1:30" x14ac:dyDescent="0.3">
      <c r="A21" s="10">
        <f t="shared" si="2"/>
        <v>1988</v>
      </c>
      <c r="B21" s="11">
        <v>0</v>
      </c>
      <c r="C21" s="11">
        <v>0</v>
      </c>
      <c r="D21" s="11">
        <v>4</v>
      </c>
      <c r="E21" s="11">
        <v>126</v>
      </c>
      <c r="F21" s="11">
        <v>48</v>
      </c>
      <c r="G21" s="11">
        <v>323</v>
      </c>
      <c r="H21" s="11">
        <v>128</v>
      </c>
      <c r="I21" s="11">
        <v>141</v>
      </c>
      <c r="J21" s="11">
        <v>152</v>
      </c>
      <c r="K21" s="11">
        <v>254</v>
      </c>
      <c r="L21" s="11">
        <v>58</v>
      </c>
      <c r="M21" s="18">
        <v>25</v>
      </c>
      <c r="N21" s="21">
        <f t="shared" si="0"/>
        <v>1259</v>
      </c>
      <c r="Q21" s="10">
        <f t="shared" si="3"/>
        <v>1988</v>
      </c>
      <c r="R21" s="11">
        <v>0</v>
      </c>
      <c r="S21" s="11">
        <v>0</v>
      </c>
      <c r="T21" s="11">
        <v>4</v>
      </c>
      <c r="U21" s="11">
        <v>47</v>
      </c>
      <c r="V21" s="11">
        <v>20</v>
      </c>
      <c r="W21" s="11">
        <v>90</v>
      </c>
      <c r="X21" s="11">
        <v>39</v>
      </c>
      <c r="Y21" s="11">
        <v>37</v>
      </c>
      <c r="Z21" s="11">
        <v>76</v>
      </c>
      <c r="AA21" s="11">
        <v>65</v>
      </c>
      <c r="AB21" s="11">
        <v>25</v>
      </c>
      <c r="AC21" s="11">
        <v>17</v>
      </c>
      <c r="AD21" s="21">
        <f t="shared" si="1"/>
        <v>90</v>
      </c>
    </row>
    <row r="22" spans="1:30" x14ac:dyDescent="0.3">
      <c r="A22" s="10">
        <f t="shared" si="2"/>
        <v>1989</v>
      </c>
      <c r="B22" s="11">
        <v>0</v>
      </c>
      <c r="C22" s="11">
        <v>70</v>
      </c>
      <c r="D22" s="11">
        <v>130</v>
      </c>
      <c r="E22" s="11">
        <v>42</v>
      </c>
      <c r="F22" s="11">
        <v>201</v>
      </c>
      <c r="G22" s="11">
        <v>89</v>
      </c>
      <c r="H22" s="11">
        <v>157</v>
      </c>
      <c r="I22" s="11">
        <v>77</v>
      </c>
      <c r="J22" s="11">
        <v>84</v>
      </c>
      <c r="K22" s="11">
        <v>190</v>
      </c>
      <c r="L22" s="11">
        <v>233</v>
      </c>
      <c r="M22" s="18">
        <v>87</v>
      </c>
      <c r="N22" s="21">
        <f t="shared" si="0"/>
        <v>1360</v>
      </c>
      <c r="Q22" s="10">
        <f t="shared" si="3"/>
        <v>1989</v>
      </c>
      <c r="R22" s="11">
        <v>0</v>
      </c>
      <c r="S22" s="11">
        <v>70</v>
      </c>
      <c r="T22" s="11">
        <v>67</v>
      </c>
      <c r="U22" s="11">
        <v>15</v>
      </c>
      <c r="V22" s="11">
        <v>67</v>
      </c>
      <c r="W22" s="11">
        <v>31</v>
      </c>
      <c r="X22" s="11">
        <v>53</v>
      </c>
      <c r="Y22" s="11">
        <v>23</v>
      </c>
      <c r="Z22" s="11">
        <v>25</v>
      </c>
      <c r="AA22" s="11">
        <v>65</v>
      </c>
      <c r="AB22" s="11">
        <v>87</v>
      </c>
      <c r="AC22" s="11">
        <v>62</v>
      </c>
      <c r="AD22" s="21">
        <f t="shared" si="1"/>
        <v>87</v>
      </c>
    </row>
    <row r="23" spans="1:30" x14ac:dyDescent="0.3">
      <c r="A23" s="10">
        <f t="shared" si="2"/>
        <v>1990</v>
      </c>
      <c r="B23" s="11">
        <v>0</v>
      </c>
      <c r="C23" s="11">
        <v>2</v>
      </c>
      <c r="D23" s="11">
        <v>3</v>
      </c>
      <c r="E23" s="11">
        <v>119</v>
      </c>
      <c r="F23" s="11">
        <v>119</v>
      </c>
      <c r="G23" s="11">
        <v>57</v>
      </c>
      <c r="H23" s="11">
        <v>63</v>
      </c>
      <c r="I23" s="11">
        <v>116</v>
      </c>
      <c r="J23" s="11">
        <v>89.2</v>
      </c>
      <c r="K23" s="11">
        <v>151</v>
      </c>
      <c r="L23" s="11">
        <v>56</v>
      </c>
      <c r="M23" s="18">
        <v>10</v>
      </c>
      <c r="N23" s="21">
        <f t="shared" si="0"/>
        <v>785.2</v>
      </c>
      <c r="Q23" s="10">
        <f t="shared" si="3"/>
        <v>1990</v>
      </c>
      <c r="R23" s="11">
        <v>0</v>
      </c>
      <c r="S23" s="11">
        <v>2</v>
      </c>
      <c r="T23" s="11">
        <v>3</v>
      </c>
      <c r="U23" s="11">
        <v>43</v>
      </c>
      <c r="V23" s="11">
        <v>35</v>
      </c>
      <c r="W23" s="11">
        <v>29</v>
      </c>
      <c r="X23" s="11">
        <v>20</v>
      </c>
      <c r="Y23" s="11">
        <v>65</v>
      </c>
      <c r="Z23" s="11">
        <v>38</v>
      </c>
      <c r="AA23" s="11">
        <v>38</v>
      </c>
      <c r="AB23" s="11">
        <v>42</v>
      </c>
      <c r="AC23" s="11">
        <v>10</v>
      </c>
      <c r="AD23" s="21">
        <f t="shared" si="1"/>
        <v>65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20</v>
      </c>
      <c r="E24" s="11">
        <v>24</v>
      </c>
      <c r="F24" s="11">
        <v>46</v>
      </c>
      <c r="G24" s="11">
        <v>124</v>
      </c>
      <c r="H24" s="11">
        <v>58</v>
      </c>
      <c r="I24" s="11">
        <v>106</v>
      </c>
      <c r="J24" s="11">
        <v>89</v>
      </c>
      <c r="K24" s="11">
        <v>104</v>
      </c>
      <c r="L24" s="11">
        <v>139</v>
      </c>
      <c r="M24" s="18">
        <v>0</v>
      </c>
      <c r="N24" s="21">
        <f t="shared" si="0"/>
        <v>710</v>
      </c>
      <c r="Q24" s="10">
        <f t="shared" si="3"/>
        <v>1991</v>
      </c>
      <c r="R24" s="11">
        <v>0</v>
      </c>
      <c r="S24" s="11">
        <v>0</v>
      </c>
      <c r="T24" s="11">
        <v>18</v>
      </c>
      <c r="U24" s="11">
        <v>22</v>
      </c>
      <c r="V24" s="11">
        <v>28</v>
      </c>
      <c r="W24" s="11">
        <v>32</v>
      </c>
      <c r="X24" s="11">
        <v>23</v>
      </c>
      <c r="Y24" s="11">
        <v>48</v>
      </c>
      <c r="Z24" s="11">
        <v>49</v>
      </c>
      <c r="AA24" s="11">
        <v>43</v>
      </c>
      <c r="AB24" s="11">
        <v>65</v>
      </c>
      <c r="AC24" s="11">
        <v>0</v>
      </c>
      <c r="AD24" s="21">
        <f t="shared" si="1"/>
        <v>65</v>
      </c>
    </row>
    <row r="25" spans="1:30" x14ac:dyDescent="0.3">
      <c r="A25" s="10">
        <f t="shared" si="2"/>
        <v>1992</v>
      </c>
      <c r="B25" s="11">
        <v>0</v>
      </c>
      <c r="C25" s="11">
        <v>4</v>
      </c>
      <c r="D25" s="11">
        <v>19</v>
      </c>
      <c r="E25" s="11">
        <v>77</v>
      </c>
      <c r="F25" s="11">
        <v>38</v>
      </c>
      <c r="G25" s="11">
        <v>65</v>
      </c>
      <c r="H25" s="11">
        <v>177</v>
      </c>
      <c r="I25" s="11">
        <v>155</v>
      </c>
      <c r="J25" s="11">
        <v>178</v>
      </c>
      <c r="K25" s="11">
        <v>144</v>
      </c>
      <c r="L25" s="11">
        <v>78</v>
      </c>
      <c r="M25" s="18">
        <v>0</v>
      </c>
      <c r="N25" s="21">
        <f t="shared" si="0"/>
        <v>935</v>
      </c>
      <c r="Q25" s="10">
        <f t="shared" si="3"/>
        <v>1992</v>
      </c>
      <c r="R25" s="11">
        <v>0</v>
      </c>
      <c r="S25" s="11">
        <v>4</v>
      </c>
      <c r="T25" s="11">
        <v>19</v>
      </c>
      <c r="U25" s="11">
        <v>40</v>
      </c>
      <c r="V25" s="11">
        <v>18</v>
      </c>
      <c r="W25" s="11">
        <v>38</v>
      </c>
      <c r="X25" s="11">
        <v>75</v>
      </c>
      <c r="Y25" s="11">
        <v>111</v>
      </c>
      <c r="Z25" s="11">
        <v>132</v>
      </c>
      <c r="AA25" s="11">
        <v>135</v>
      </c>
      <c r="AB25" s="11">
        <v>30</v>
      </c>
      <c r="AC25" s="11">
        <v>0</v>
      </c>
      <c r="AD25" s="21">
        <f t="shared" si="1"/>
        <v>135</v>
      </c>
    </row>
    <row r="26" spans="1:30" x14ac:dyDescent="0.3">
      <c r="A26" s="10">
        <f t="shared" si="2"/>
        <v>1993</v>
      </c>
      <c r="B26" s="11">
        <v>27</v>
      </c>
      <c r="C26" s="11">
        <v>23</v>
      </c>
      <c r="D26" s="11">
        <v>73</v>
      </c>
      <c r="E26" s="11">
        <v>190</v>
      </c>
      <c r="F26" s="11">
        <v>160</v>
      </c>
      <c r="G26" s="11">
        <v>0</v>
      </c>
      <c r="H26" s="11">
        <v>42</v>
      </c>
      <c r="I26" s="11">
        <v>103</v>
      </c>
      <c r="J26" s="11">
        <v>136</v>
      </c>
      <c r="K26" s="11">
        <v>72</v>
      </c>
      <c r="L26" s="11">
        <v>83</v>
      </c>
      <c r="M26" s="18">
        <v>14</v>
      </c>
      <c r="N26" s="21">
        <f t="shared" si="0"/>
        <v>923</v>
      </c>
      <c r="Q26" s="10">
        <f t="shared" si="3"/>
        <v>1993</v>
      </c>
      <c r="R26" s="11">
        <v>27</v>
      </c>
      <c r="S26" s="11">
        <v>23</v>
      </c>
      <c r="T26" s="11">
        <v>45</v>
      </c>
      <c r="U26" s="11">
        <v>108</v>
      </c>
      <c r="V26" s="11">
        <v>37</v>
      </c>
      <c r="W26" s="11">
        <v>0</v>
      </c>
      <c r="X26" s="11">
        <v>25</v>
      </c>
      <c r="Y26" s="11">
        <v>28</v>
      </c>
      <c r="Z26" s="11">
        <v>73</v>
      </c>
      <c r="AA26" s="11">
        <v>18</v>
      </c>
      <c r="AB26" s="11">
        <v>37</v>
      </c>
      <c r="AC26" s="11">
        <v>10</v>
      </c>
      <c r="AD26" s="21">
        <f t="shared" si="1"/>
        <v>108</v>
      </c>
    </row>
    <row r="27" spans="1:30" x14ac:dyDescent="0.3">
      <c r="A27" s="10">
        <f t="shared" si="2"/>
        <v>1994</v>
      </c>
      <c r="B27" s="11">
        <v>24</v>
      </c>
      <c r="C27" s="11">
        <v>42</v>
      </c>
      <c r="D27" s="11">
        <v>62</v>
      </c>
      <c r="E27" s="11">
        <v>162</v>
      </c>
      <c r="F27" s="11">
        <v>125</v>
      </c>
      <c r="G27" s="11">
        <v>18</v>
      </c>
      <c r="H27" s="11">
        <v>0</v>
      </c>
      <c r="I27" s="11">
        <v>43</v>
      </c>
      <c r="J27" s="11">
        <v>309</v>
      </c>
      <c r="K27" s="11">
        <v>187</v>
      </c>
      <c r="L27" s="11">
        <v>108</v>
      </c>
      <c r="M27" s="18">
        <v>31</v>
      </c>
      <c r="N27" s="21">
        <f t="shared" si="0"/>
        <v>1111</v>
      </c>
      <c r="Q27" s="10">
        <f t="shared" si="3"/>
        <v>1994</v>
      </c>
      <c r="R27" s="11">
        <v>24</v>
      </c>
      <c r="S27" s="11">
        <v>25</v>
      </c>
      <c r="T27" s="11">
        <v>30</v>
      </c>
      <c r="U27" s="11">
        <v>55</v>
      </c>
      <c r="V27" s="11">
        <v>35</v>
      </c>
      <c r="W27" s="11">
        <v>18</v>
      </c>
      <c r="X27" s="11">
        <v>0</v>
      </c>
      <c r="Y27" s="11">
        <v>20</v>
      </c>
      <c r="Z27" s="11">
        <v>89</v>
      </c>
      <c r="AA27" s="11">
        <v>70</v>
      </c>
      <c r="AB27" s="11">
        <v>75</v>
      </c>
      <c r="AC27" s="11">
        <v>24</v>
      </c>
      <c r="AD27" s="21">
        <f t="shared" si="1"/>
        <v>89</v>
      </c>
    </row>
    <row r="28" spans="1:30" x14ac:dyDescent="0.3">
      <c r="A28" s="10">
        <f t="shared" si="2"/>
        <v>1995</v>
      </c>
      <c r="B28" s="11">
        <v>21</v>
      </c>
      <c r="C28" s="11">
        <v>22</v>
      </c>
      <c r="D28" s="11">
        <v>53</v>
      </c>
      <c r="E28" s="11">
        <v>63</v>
      </c>
      <c r="F28" s="11">
        <v>190</v>
      </c>
      <c r="G28" s="11">
        <v>94</v>
      </c>
      <c r="H28" s="11">
        <v>198</v>
      </c>
      <c r="I28" s="11">
        <v>178</v>
      </c>
      <c r="J28" s="11">
        <v>108</v>
      </c>
      <c r="K28" s="11">
        <v>103</v>
      </c>
      <c r="L28" s="11">
        <v>28</v>
      </c>
      <c r="M28" s="18">
        <v>57</v>
      </c>
      <c r="N28" s="21">
        <f t="shared" si="0"/>
        <v>1115</v>
      </c>
      <c r="Q28" s="10">
        <f t="shared" si="3"/>
        <v>1995</v>
      </c>
      <c r="R28" s="11">
        <v>19</v>
      </c>
      <c r="S28" s="11">
        <v>22</v>
      </c>
      <c r="T28" s="11">
        <v>20</v>
      </c>
      <c r="U28" s="11">
        <v>21</v>
      </c>
      <c r="V28" s="11">
        <v>46</v>
      </c>
      <c r="W28" s="11">
        <v>47</v>
      </c>
      <c r="X28" s="11">
        <v>96</v>
      </c>
      <c r="Y28" s="11">
        <v>61</v>
      </c>
      <c r="Z28" s="11">
        <v>40</v>
      </c>
      <c r="AA28" s="11">
        <v>36</v>
      </c>
      <c r="AB28" s="11">
        <v>15</v>
      </c>
      <c r="AC28" s="11">
        <v>57</v>
      </c>
      <c r="AD28" s="21">
        <f t="shared" si="1"/>
        <v>96</v>
      </c>
    </row>
    <row r="29" spans="1:30" x14ac:dyDescent="0.3">
      <c r="A29" s="10">
        <f t="shared" si="2"/>
        <v>1996</v>
      </c>
      <c r="B29" s="11">
        <v>0</v>
      </c>
      <c r="C29" s="11">
        <v>83</v>
      </c>
      <c r="D29" s="11">
        <v>38</v>
      </c>
      <c r="E29" s="11">
        <v>233</v>
      </c>
      <c r="F29" s="11">
        <v>184</v>
      </c>
      <c r="G29" s="11">
        <v>166</v>
      </c>
      <c r="H29" s="11">
        <v>216</v>
      </c>
      <c r="I29" s="11">
        <v>163</v>
      </c>
      <c r="J29" s="11">
        <v>150</v>
      </c>
      <c r="K29" s="11">
        <v>152</v>
      </c>
      <c r="L29" s="11">
        <v>71</v>
      </c>
      <c r="M29" s="18">
        <v>60</v>
      </c>
      <c r="N29" s="21">
        <f t="shared" si="0"/>
        <v>1516</v>
      </c>
      <c r="Q29" s="10">
        <f t="shared" si="3"/>
        <v>1996</v>
      </c>
      <c r="R29" s="11">
        <v>0</v>
      </c>
      <c r="S29" s="11">
        <v>63</v>
      </c>
      <c r="T29" s="11">
        <v>26</v>
      </c>
      <c r="U29" s="11">
        <v>137</v>
      </c>
      <c r="V29" s="11">
        <v>80</v>
      </c>
      <c r="W29" s="11">
        <v>30</v>
      </c>
      <c r="X29" s="11">
        <v>80</v>
      </c>
      <c r="Y29" s="11">
        <v>60</v>
      </c>
      <c r="Z29" s="11">
        <v>40</v>
      </c>
      <c r="AA29" s="11">
        <v>45</v>
      </c>
      <c r="AB29" s="11">
        <v>48</v>
      </c>
      <c r="AC29" s="11">
        <v>60</v>
      </c>
      <c r="AD29" s="21">
        <f t="shared" si="1"/>
        <v>137</v>
      </c>
    </row>
    <row r="30" spans="1:30" x14ac:dyDescent="0.3">
      <c r="A30" s="10">
        <f t="shared" si="2"/>
        <v>1997</v>
      </c>
      <c r="B30" s="11">
        <v>5</v>
      </c>
      <c r="C30" s="11">
        <v>17</v>
      </c>
      <c r="D30" s="11">
        <v>70</v>
      </c>
      <c r="E30" s="11">
        <v>15</v>
      </c>
      <c r="F30" s="11">
        <v>91</v>
      </c>
      <c r="G30" s="11">
        <v>58</v>
      </c>
      <c r="H30" s="11">
        <v>126</v>
      </c>
      <c r="I30" s="11">
        <v>86</v>
      </c>
      <c r="J30" s="11">
        <v>99</v>
      </c>
      <c r="K30" s="11">
        <v>55</v>
      </c>
      <c r="L30" s="11">
        <v>139</v>
      </c>
      <c r="M30" s="18">
        <v>68</v>
      </c>
      <c r="N30" s="21">
        <f t="shared" si="0"/>
        <v>829</v>
      </c>
      <c r="Q30" s="10">
        <f t="shared" si="3"/>
        <v>1997</v>
      </c>
      <c r="R30" s="11">
        <v>5</v>
      </c>
      <c r="S30" s="11">
        <v>17</v>
      </c>
      <c r="T30" s="11">
        <v>57</v>
      </c>
      <c r="U30" s="11">
        <v>15</v>
      </c>
      <c r="V30" s="11">
        <v>35</v>
      </c>
      <c r="W30" s="11">
        <v>25</v>
      </c>
      <c r="X30" s="11">
        <v>57</v>
      </c>
      <c r="Y30" s="11">
        <v>43</v>
      </c>
      <c r="Z30" s="11">
        <v>42</v>
      </c>
      <c r="AA30" s="11">
        <v>37</v>
      </c>
      <c r="AB30" s="11">
        <v>35</v>
      </c>
      <c r="AC30" s="11">
        <v>58</v>
      </c>
      <c r="AD30" s="21">
        <f t="shared" si="1"/>
        <v>58</v>
      </c>
    </row>
    <row r="31" spans="1:30" x14ac:dyDescent="0.3">
      <c r="A31" s="10">
        <f t="shared" si="2"/>
        <v>1998</v>
      </c>
      <c r="B31" s="11">
        <v>0</v>
      </c>
      <c r="C31" s="11">
        <v>88</v>
      </c>
      <c r="D31" s="11">
        <v>24</v>
      </c>
      <c r="E31" s="11">
        <v>42</v>
      </c>
      <c r="F31" s="11">
        <v>190</v>
      </c>
      <c r="G31" s="11">
        <v>146</v>
      </c>
      <c r="H31" s="11">
        <v>146</v>
      </c>
      <c r="I31" s="11">
        <v>140</v>
      </c>
      <c r="J31" s="11">
        <v>60</v>
      </c>
      <c r="K31" s="11">
        <v>120</v>
      </c>
      <c r="L31" s="11">
        <v>187</v>
      </c>
      <c r="M31" s="18">
        <v>50</v>
      </c>
      <c r="N31" s="21">
        <f t="shared" si="0"/>
        <v>1193</v>
      </c>
      <c r="Q31" s="10">
        <f t="shared" si="3"/>
        <v>1998</v>
      </c>
      <c r="R31" s="11">
        <v>0</v>
      </c>
      <c r="S31" s="11">
        <v>64</v>
      </c>
      <c r="T31" s="11">
        <v>24</v>
      </c>
      <c r="U31" s="11">
        <v>42</v>
      </c>
      <c r="V31" s="11">
        <v>42</v>
      </c>
      <c r="W31" s="11">
        <v>84</v>
      </c>
      <c r="X31" s="11">
        <v>54</v>
      </c>
      <c r="Y31" s="11">
        <v>56</v>
      </c>
      <c r="Z31" s="11">
        <v>38</v>
      </c>
      <c r="AA31" s="11">
        <v>30</v>
      </c>
      <c r="AB31" s="11">
        <v>81</v>
      </c>
      <c r="AC31" s="11">
        <v>50</v>
      </c>
      <c r="AD31" s="21">
        <f t="shared" si="1"/>
        <v>84</v>
      </c>
    </row>
    <row r="32" spans="1:30" x14ac:dyDescent="0.3">
      <c r="A32" s="10">
        <f t="shared" si="2"/>
        <v>1999</v>
      </c>
      <c r="B32" s="11">
        <v>0</v>
      </c>
      <c r="C32" s="11">
        <v>50</v>
      </c>
      <c r="D32" s="11">
        <v>8</v>
      </c>
      <c r="E32" s="11">
        <v>109</v>
      </c>
      <c r="F32" s="11">
        <v>20</v>
      </c>
      <c r="G32" s="11">
        <v>109</v>
      </c>
      <c r="H32" s="11">
        <v>47</v>
      </c>
      <c r="I32" s="11">
        <v>402</v>
      </c>
      <c r="J32" s="11">
        <v>223</v>
      </c>
      <c r="K32" s="11">
        <v>267</v>
      </c>
      <c r="L32" s="11">
        <v>306</v>
      </c>
      <c r="M32" s="18">
        <v>10</v>
      </c>
      <c r="N32" s="21">
        <f t="shared" si="0"/>
        <v>1551</v>
      </c>
      <c r="Q32" s="10">
        <f t="shared" si="3"/>
        <v>1999</v>
      </c>
      <c r="R32" s="11">
        <v>0</v>
      </c>
      <c r="S32" s="11">
        <v>30</v>
      </c>
      <c r="T32" s="11">
        <v>8</v>
      </c>
      <c r="U32" s="11">
        <v>40</v>
      </c>
      <c r="V32" s="11">
        <v>20</v>
      </c>
      <c r="W32" s="11">
        <v>58</v>
      </c>
      <c r="X32" s="11">
        <v>35</v>
      </c>
      <c r="Y32" s="11">
        <v>110</v>
      </c>
      <c r="Z32" s="11">
        <v>80</v>
      </c>
      <c r="AA32" s="11">
        <v>110</v>
      </c>
      <c r="AB32" s="11">
        <v>75</v>
      </c>
      <c r="AC32" s="11">
        <v>10</v>
      </c>
      <c r="AD32" s="21">
        <f t="shared" si="1"/>
        <v>110</v>
      </c>
    </row>
    <row r="33" spans="1:30" x14ac:dyDescent="0.3">
      <c r="A33" s="10">
        <f t="shared" si="2"/>
        <v>2000</v>
      </c>
      <c r="B33" s="11">
        <v>0</v>
      </c>
      <c r="C33" s="11">
        <v>13</v>
      </c>
      <c r="D33" s="11">
        <v>19</v>
      </c>
      <c r="E33" s="11">
        <v>111</v>
      </c>
      <c r="F33" s="11">
        <v>355</v>
      </c>
      <c r="G33" s="11">
        <v>185</v>
      </c>
      <c r="H33" s="11">
        <v>173</v>
      </c>
      <c r="I33" s="11">
        <v>260</v>
      </c>
      <c r="J33" s="11">
        <v>254</v>
      </c>
      <c r="K33" s="11">
        <v>52</v>
      </c>
      <c r="L33" s="11">
        <v>299</v>
      </c>
      <c r="M33" s="18">
        <v>29</v>
      </c>
      <c r="N33" s="21">
        <f t="shared" si="0"/>
        <v>1750</v>
      </c>
      <c r="Q33" s="10">
        <f t="shared" si="3"/>
        <v>2000</v>
      </c>
      <c r="R33" s="11">
        <v>0</v>
      </c>
      <c r="S33" s="11">
        <v>13</v>
      </c>
      <c r="T33" s="11">
        <v>16</v>
      </c>
      <c r="U33" s="11">
        <v>63</v>
      </c>
      <c r="V33" s="11">
        <v>87</v>
      </c>
      <c r="W33" s="11">
        <v>70</v>
      </c>
      <c r="X33" s="11">
        <v>76</v>
      </c>
      <c r="Y33" s="11">
        <v>70</v>
      </c>
      <c r="Z33" s="11">
        <v>57</v>
      </c>
      <c r="AA33" s="11">
        <v>19</v>
      </c>
      <c r="AB33" s="11">
        <v>60</v>
      </c>
      <c r="AC33" s="11">
        <v>19</v>
      </c>
      <c r="AD33" s="21">
        <f>+IF(COUNT(R33:AC33)&lt;12," ",MAX(R33:AC33))</f>
        <v>87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93</v>
      </c>
      <c r="E34" s="11">
        <v>10</v>
      </c>
      <c r="F34" s="11">
        <v>89</v>
      </c>
      <c r="G34" s="11">
        <v>0</v>
      </c>
      <c r="H34" s="11">
        <v>126</v>
      </c>
      <c r="I34" s="11">
        <v>100</v>
      </c>
      <c r="J34" s="11">
        <v>125</v>
      </c>
      <c r="K34" s="11">
        <v>226</v>
      </c>
      <c r="L34" s="11">
        <v>137</v>
      </c>
      <c r="M34" s="18"/>
      <c r="N34" s="21" t="str">
        <f t="shared" si="0"/>
        <v xml:space="preserve"> </v>
      </c>
      <c r="Q34" s="10">
        <f t="shared" si="3"/>
        <v>2001</v>
      </c>
      <c r="R34" s="11">
        <v>0</v>
      </c>
      <c r="S34" s="11">
        <v>0</v>
      </c>
      <c r="T34" s="11">
        <v>73</v>
      </c>
      <c r="U34" s="11">
        <v>10</v>
      </c>
      <c r="V34" s="11">
        <v>50</v>
      </c>
      <c r="W34" s="11">
        <v>0</v>
      </c>
      <c r="X34" s="11">
        <v>44</v>
      </c>
      <c r="Y34" s="11">
        <v>47</v>
      </c>
      <c r="Z34" s="11">
        <v>67</v>
      </c>
      <c r="AA34" s="11">
        <v>74</v>
      </c>
      <c r="AB34" s="11">
        <v>59</v>
      </c>
      <c r="AC34" s="11"/>
      <c r="AD34" s="21" t="str">
        <f t="shared" si="1"/>
        <v xml:space="preserve"> 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57</v>
      </c>
      <c r="E35" s="11">
        <v>104</v>
      </c>
      <c r="F35" s="11">
        <v>91</v>
      </c>
      <c r="G35" s="11">
        <v>61</v>
      </c>
      <c r="H35" s="11">
        <v>67</v>
      </c>
      <c r="I35" s="11">
        <v>198</v>
      </c>
      <c r="J35" s="11">
        <v>196</v>
      </c>
      <c r="K35" s="11">
        <v>168</v>
      </c>
      <c r="L35" s="11">
        <v>118</v>
      </c>
      <c r="M35" s="18">
        <v>85</v>
      </c>
      <c r="N35" s="21">
        <f t="shared" si="0"/>
        <v>1145</v>
      </c>
      <c r="Q35" s="10">
        <f t="shared" si="3"/>
        <v>2002</v>
      </c>
      <c r="R35" s="11">
        <v>0</v>
      </c>
      <c r="S35" s="11">
        <v>0</v>
      </c>
      <c r="T35" s="11">
        <v>36</v>
      </c>
      <c r="U35" s="11">
        <v>38</v>
      </c>
      <c r="V35" s="11">
        <v>42</v>
      </c>
      <c r="W35" s="11">
        <v>25</v>
      </c>
      <c r="X35" s="11">
        <v>25</v>
      </c>
      <c r="Y35" s="11">
        <v>65</v>
      </c>
      <c r="Z35" s="11">
        <v>51</v>
      </c>
      <c r="AA35" s="11">
        <v>33</v>
      </c>
      <c r="AB35" s="11">
        <v>40</v>
      </c>
      <c r="AC35" s="11">
        <v>55</v>
      </c>
      <c r="AD35" s="21">
        <f t="shared" si="1"/>
        <v>65</v>
      </c>
    </row>
    <row r="36" spans="1:30" x14ac:dyDescent="0.3">
      <c r="A36" s="10">
        <f t="shared" si="2"/>
        <v>2003</v>
      </c>
      <c r="B36" s="11">
        <v>0</v>
      </c>
      <c r="C36" s="11">
        <v>65</v>
      </c>
      <c r="D36" s="11">
        <v>60</v>
      </c>
      <c r="E36" s="11">
        <v>123</v>
      </c>
      <c r="F36" s="11">
        <v>170</v>
      </c>
      <c r="G36" s="11">
        <v>66</v>
      </c>
      <c r="H36" s="11">
        <v>206</v>
      </c>
      <c r="I36" s="11">
        <v>140</v>
      </c>
      <c r="J36" s="11">
        <v>316</v>
      </c>
      <c r="K36" s="11">
        <v>230</v>
      </c>
      <c r="L36" s="11">
        <v>311</v>
      </c>
      <c r="M36" s="18">
        <v>64</v>
      </c>
      <c r="N36" s="21">
        <f t="shared" si="0"/>
        <v>1751</v>
      </c>
      <c r="Q36" s="10">
        <f t="shared" si="3"/>
        <v>2003</v>
      </c>
      <c r="R36" s="11">
        <v>0</v>
      </c>
      <c r="S36" s="11">
        <v>43</v>
      </c>
      <c r="T36" s="11">
        <v>40</v>
      </c>
      <c r="U36" s="11">
        <v>39</v>
      </c>
      <c r="V36" s="11">
        <v>68</v>
      </c>
      <c r="W36" s="11">
        <v>20</v>
      </c>
      <c r="X36" s="11">
        <v>65</v>
      </c>
      <c r="Y36" s="11">
        <v>29</v>
      </c>
      <c r="Z36" s="11">
        <v>70</v>
      </c>
      <c r="AA36" s="11">
        <v>37</v>
      </c>
      <c r="AB36" s="11">
        <v>70</v>
      </c>
      <c r="AC36" s="11">
        <v>27</v>
      </c>
      <c r="AD36" s="21">
        <f t="shared" si="1"/>
        <v>70</v>
      </c>
    </row>
    <row r="37" spans="1:30" x14ac:dyDescent="0.3">
      <c r="A37" s="10">
        <f t="shared" si="2"/>
        <v>2004</v>
      </c>
      <c r="B37" s="11">
        <v>32</v>
      </c>
      <c r="C37" s="11">
        <v>29</v>
      </c>
      <c r="D37" s="11">
        <v>5</v>
      </c>
      <c r="E37" s="11">
        <v>207</v>
      </c>
      <c r="F37" s="11">
        <v>202</v>
      </c>
      <c r="G37" s="11">
        <v>47</v>
      </c>
      <c r="H37" s="11">
        <v>118</v>
      </c>
      <c r="I37" s="11">
        <v>77</v>
      </c>
      <c r="J37" s="11">
        <v>255</v>
      </c>
      <c r="K37" s="11">
        <v>259</v>
      </c>
      <c r="L37" s="11">
        <v>99</v>
      </c>
      <c r="M37" s="18">
        <v>10</v>
      </c>
      <c r="N37" s="21">
        <f t="shared" si="0"/>
        <v>1340</v>
      </c>
      <c r="Q37" s="10">
        <f t="shared" si="3"/>
        <v>2004</v>
      </c>
      <c r="R37" s="11">
        <v>25</v>
      </c>
      <c r="S37" s="11">
        <v>20</v>
      </c>
      <c r="T37" s="11">
        <v>5</v>
      </c>
      <c r="U37" s="11">
        <v>105</v>
      </c>
      <c r="V37" s="11">
        <v>44</v>
      </c>
      <c r="W37" s="11">
        <v>24</v>
      </c>
      <c r="X37" s="11">
        <v>35</v>
      </c>
      <c r="Y37" s="11">
        <v>38</v>
      </c>
      <c r="Z37" s="11">
        <v>71</v>
      </c>
      <c r="AA37" s="11">
        <v>74</v>
      </c>
      <c r="AB37" s="11">
        <v>36</v>
      </c>
      <c r="AC37" s="11">
        <v>10</v>
      </c>
      <c r="AD37" s="21">
        <f t="shared" si="1"/>
        <v>105</v>
      </c>
    </row>
    <row r="38" spans="1:30" x14ac:dyDescent="0.3">
      <c r="A38" s="10">
        <f t="shared" si="2"/>
        <v>2005</v>
      </c>
      <c r="B38" s="11">
        <v>50</v>
      </c>
      <c r="C38" s="11">
        <v>5</v>
      </c>
      <c r="D38" s="11">
        <v>50</v>
      </c>
      <c r="E38" s="11">
        <v>5</v>
      </c>
      <c r="F38" s="11">
        <v>210</v>
      </c>
      <c r="G38" s="11">
        <v>113.9</v>
      </c>
      <c r="H38" s="11">
        <v>7.5</v>
      </c>
      <c r="I38" s="11">
        <v>9.9</v>
      </c>
      <c r="J38" s="11">
        <v>16.999999999999996</v>
      </c>
      <c r="K38" s="11">
        <v>158</v>
      </c>
      <c r="L38" s="11">
        <v>271</v>
      </c>
      <c r="M38" s="18">
        <v>0</v>
      </c>
      <c r="N38" s="21">
        <f t="shared" si="0"/>
        <v>897.3</v>
      </c>
      <c r="Q38" s="10">
        <f t="shared" si="3"/>
        <v>2005</v>
      </c>
      <c r="R38" s="11">
        <v>26</v>
      </c>
      <c r="S38" s="11">
        <v>5</v>
      </c>
      <c r="T38" s="11">
        <v>35</v>
      </c>
      <c r="U38" s="11">
        <v>5</v>
      </c>
      <c r="V38" s="11">
        <v>110</v>
      </c>
      <c r="W38" s="11">
        <v>58</v>
      </c>
      <c r="X38" s="11">
        <v>3.2</v>
      </c>
      <c r="Y38" s="11">
        <v>4.5999999999999996</v>
      </c>
      <c r="Z38" s="11">
        <v>3.3</v>
      </c>
      <c r="AA38" s="11">
        <v>52</v>
      </c>
      <c r="AB38" s="11">
        <v>69</v>
      </c>
      <c r="AC38" s="11">
        <v>0</v>
      </c>
      <c r="AD38" s="21">
        <f t="shared" si="1"/>
        <v>110</v>
      </c>
    </row>
    <row r="39" spans="1:30" x14ac:dyDescent="0.3">
      <c r="A39" s="10">
        <f t="shared" si="2"/>
        <v>2006</v>
      </c>
      <c r="B39" s="11">
        <v>13</v>
      </c>
      <c r="C39" s="11">
        <v>31</v>
      </c>
      <c r="D39" s="11">
        <v>51</v>
      </c>
      <c r="E39" s="11">
        <v>235</v>
      </c>
      <c r="F39" s="11">
        <v>101</v>
      </c>
      <c r="G39" s="11">
        <v>188</v>
      </c>
      <c r="H39" s="11">
        <v>46</v>
      </c>
      <c r="I39" s="11">
        <v>75</v>
      </c>
      <c r="J39" s="11">
        <v>131</v>
      </c>
      <c r="K39" s="11">
        <v>140</v>
      </c>
      <c r="L39" s="11">
        <v>215</v>
      </c>
      <c r="M39" s="18">
        <v>49</v>
      </c>
      <c r="N39" s="21">
        <f t="shared" si="0"/>
        <v>1275</v>
      </c>
      <c r="Q39" s="10">
        <f t="shared" si="3"/>
        <v>2006</v>
      </c>
      <c r="R39" s="11">
        <v>8</v>
      </c>
      <c r="S39" s="11">
        <v>23</v>
      </c>
      <c r="T39" s="11">
        <v>24</v>
      </c>
      <c r="U39" s="11">
        <v>57</v>
      </c>
      <c r="V39" s="11">
        <v>21</v>
      </c>
      <c r="W39" s="11">
        <v>76</v>
      </c>
      <c r="X39" s="11">
        <v>39</v>
      </c>
      <c r="Y39" s="11">
        <v>24</v>
      </c>
      <c r="Z39" s="11">
        <v>44</v>
      </c>
      <c r="AA39" s="11">
        <v>56</v>
      </c>
      <c r="AB39" s="11">
        <v>72</v>
      </c>
      <c r="AC39" s="11">
        <v>19</v>
      </c>
      <c r="AD39" s="21">
        <f t="shared" si="1"/>
        <v>76</v>
      </c>
    </row>
    <row r="40" spans="1:30" x14ac:dyDescent="0.3">
      <c r="A40" s="10">
        <f t="shared" si="2"/>
        <v>2007</v>
      </c>
      <c r="B40" s="11">
        <v>0</v>
      </c>
      <c r="C40" s="11">
        <v>0</v>
      </c>
      <c r="D40" s="11">
        <v>149</v>
      </c>
      <c r="E40" s="11">
        <v>223</v>
      </c>
      <c r="F40" s="11">
        <v>197</v>
      </c>
      <c r="G40" s="11">
        <v>78</v>
      </c>
      <c r="H40" s="11">
        <v>50</v>
      </c>
      <c r="I40" s="11">
        <v>149</v>
      </c>
      <c r="J40" s="11">
        <v>112</v>
      </c>
      <c r="K40" s="11">
        <v>313</v>
      </c>
      <c r="L40" s="11">
        <v>123</v>
      </c>
      <c r="M40" s="18">
        <v>38</v>
      </c>
      <c r="N40" s="21">
        <f t="shared" si="0"/>
        <v>1432</v>
      </c>
      <c r="Q40" s="10">
        <f t="shared" si="3"/>
        <v>2007</v>
      </c>
      <c r="R40" s="11">
        <v>0</v>
      </c>
      <c r="S40" s="11">
        <v>0</v>
      </c>
      <c r="T40" s="11">
        <v>73</v>
      </c>
      <c r="U40" s="11">
        <v>62</v>
      </c>
      <c r="V40" s="11">
        <v>55</v>
      </c>
      <c r="W40" s="11">
        <v>34</v>
      </c>
      <c r="X40" s="11">
        <v>20</v>
      </c>
      <c r="Y40" s="11">
        <v>38</v>
      </c>
      <c r="Z40" s="11">
        <v>32</v>
      </c>
      <c r="AA40" s="11">
        <v>44</v>
      </c>
      <c r="AB40" s="11">
        <v>40</v>
      </c>
      <c r="AC40" s="11">
        <v>22</v>
      </c>
      <c r="AD40" s="21">
        <f t="shared" si="1"/>
        <v>73</v>
      </c>
    </row>
    <row r="41" spans="1:30" x14ac:dyDescent="0.3">
      <c r="A41" s="10">
        <f t="shared" si="2"/>
        <v>2008</v>
      </c>
      <c r="B41" s="11">
        <v>0</v>
      </c>
      <c r="C41" s="11">
        <v>10</v>
      </c>
      <c r="D41" s="11">
        <v>77</v>
      </c>
      <c r="E41" s="11">
        <v>79</v>
      </c>
      <c r="F41" s="11">
        <v>246</v>
      </c>
      <c r="G41" s="11">
        <v>126</v>
      </c>
      <c r="H41" s="11">
        <v>110</v>
      </c>
      <c r="I41" s="11">
        <v>237</v>
      </c>
      <c r="J41" s="11">
        <v>158</v>
      </c>
      <c r="K41" s="11">
        <v>158</v>
      </c>
      <c r="L41" s="11">
        <v>233</v>
      </c>
      <c r="M41" s="18">
        <v>16</v>
      </c>
      <c r="N41" s="21">
        <f t="shared" si="0"/>
        <v>1450</v>
      </c>
      <c r="Q41" s="10">
        <f t="shared" si="3"/>
        <v>2008</v>
      </c>
      <c r="R41" s="11">
        <v>0</v>
      </c>
      <c r="S41" s="11">
        <v>10</v>
      </c>
      <c r="T41" s="11">
        <v>42</v>
      </c>
      <c r="U41" s="11">
        <v>31</v>
      </c>
      <c r="V41" s="11">
        <v>77</v>
      </c>
      <c r="W41" s="11">
        <v>52</v>
      </c>
      <c r="X41" s="11">
        <v>35</v>
      </c>
      <c r="Y41" s="11">
        <v>100</v>
      </c>
      <c r="Z41" s="11">
        <v>39</v>
      </c>
      <c r="AA41" s="11">
        <v>68</v>
      </c>
      <c r="AB41" s="11">
        <v>68</v>
      </c>
      <c r="AC41" s="11">
        <v>12</v>
      </c>
      <c r="AD41" s="21">
        <f t="shared" si="1"/>
        <v>100</v>
      </c>
    </row>
    <row r="42" spans="1:30" x14ac:dyDescent="0.3">
      <c r="A42" s="10">
        <f t="shared" si="2"/>
        <v>2009</v>
      </c>
      <c r="B42" s="11">
        <v>16</v>
      </c>
      <c r="C42" s="11">
        <v>0</v>
      </c>
      <c r="D42" s="11">
        <v>142</v>
      </c>
      <c r="E42" s="11">
        <v>53</v>
      </c>
      <c r="F42" s="11">
        <v>168</v>
      </c>
      <c r="G42" s="11">
        <v>70</v>
      </c>
      <c r="H42" s="11">
        <v>159</v>
      </c>
      <c r="I42" s="11">
        <v>68</v>
      </c>
      <c r="J42" s="11">
        <v>108</v>
      </c>
      <c r="K42" s="11">
        <v>48</v>
      </c>
      <c r="L42" s="11">
        <v>147</v>
      </c>
      <c r="M42" s="18">
        <v>2</v>
      </c>
      <c r="N42" s="21">
        <f t="shared" si="0"/>
        <v>981</v>
      </c>
      <c r="Q42" s="10">
        <f t="shared" si="3"/>
        <v>2009</v>
      </c>
      <c r="R42" s="11">
        <v>12</v>
      </c>
      <c r="S42" s="11">
        <v>0</v>
      </c>
      <c r="T42" s="11">
        <v>74</v>
      </c>
      <c r="U42" s="11">
        <v>15</v>
      </c>
      <c r="V42" s="11">
        <v>110</v>
      </c>
      <c r="W42" s="11">
        <v>32</v>
      </c>
      <c r="X42" s="11">
        <v>85</v>
      </c>
      <c r="Y42" s="11">
        <v>15</v>
      </c>
      <c r="Z42" s="11">
        <v>30</v>
      </c>
      <c r="AA42" s="11">
        <v>9</v>
      </c>
      <c r="AB42" s="11">
        <v>47</v>
      </c>
      <c r="AC42" s="11">
        <v>2</v>
      </c>
      <c r="AD42" s="21">
        <f t="shared" si="1"/>
        <v>110</v>
      </c>
    </row>
    <row r="43" spans="1:30" x14ac:dyDescent="0.3">
      <c r="A43" s="10">
        <f t="shared" si="2"/>
        <v>2010</v>
      </c>
      <c r="B43" s="11">
        <v>0</v>
      </c>
      <c r="C43" s="11">
        <v>66</v>
      </c>
      <c r="D43" s="11">
        <v>258</v>
      </c>
      <c r="E43" s="11">
        <v>88</v>
      </c>
      <c r="F43" s="11">
        <v>172</v>
      </c>
      <c r="G43" s="11">
        <v>229</v>
      </c>
      <c r="H43" s="11">
        <v>273</v>
      </c>
      <c r="I43" s="11">
        <v>366</v>
      </c>
      <c r="J43" s="11">
        <v>178</v>
      </c>
      <c r="K43" s="11">
        <v>518</v>
      </c>
      <c r="L43" s="11">
        <v>303</v>
      </c>
      <c r="M43" s="18">
        <v>327</v>
      </c>
      <c r="N43" s="21">
        <f t="shared" si="0"/>
        <v>2778</v>
      </c>
      <c r="Q43" s="10">
        <f t="shared" si="3"/>
        <v>2010</v>
      </c>
      <c r="R43" s="11">
        <v>0</v>
      </c>
      <c r="S43" s="11">
        <v>55</v>
      </c>
      <c r="T43" s="11">
        <v>55</v>
      </c>
      <c r="U43" s="11">
        <v>43</v>
      </c>
      <c r="V43" s="11">
        <v>51</v>
      </c>
      <c r="W43" s="11">
        <v>45</v>
      </c>
      <c r="X43" s="11">
        <v>49</v>
      </c>
      <c r="Y43" s="11">
        <v>70</v>
      </c>
      <c r="Z43" s="11">
        <v>31</v>
      </c>
      <c r="AA43" s="11">
        <v>90</v>
      </c>
      <c r="AB43" s="11">
        <v>92</v>
      </c>
      <c r="AC43" s="11">
        <v>60</v>
      </c>
      <c r="AD43" s="21">
        <f t="shared" si="1"/>
        <v>92</v>
      </c>
    </row>
    <row r="44" spans="1:30" x14ac:dyDescent="0.3">
      <c r="A44" s="10">
        <f t="shared" si="2"/>
        <v>2011</v>
      </c>
      <c r="B44" s="11">
        <v>4</v>
      </c>
      <c r="C44" s="11">
        <v>64</v>
      </c>
      <c r="D44" s="11">
        <v>142</v>
      </c>
      <c r="E44" s="11">
        <v>155</v>
      </c>
      <c r="F44" s="11">
        <v>279</v>
      </c>
      <c r="G44" s="11">
        <v>175</v>
      </c>
      <c r="H44" s="11">
        <v>404</v>
      </c>
      <c r="I44" s="11">
        <v>345</v>
      </c>
      <c r="J44" s="11">
        <v>248</v>
      </c>
      <c r="K44" s="11">
        <v>373</v>
      </c>
      <c r="L44" s="11">
        <v>159</v>
      </c>
      <c r="M44" s="18">
        <v>91</v>
      </c>
      <c r="N44" s="21">
        <f t="shared" si="0"/>
        <v>2439</v>
      </c>
      <c r="Q44" s="10">
        <f t="shared" si="3"/>
        <v>2011</v>
      </c>
      <c r="R44" s="11">
        <v>4</v>
      </c>
      <c r="S44" s="11">
        <v>61</v>
      </c>
      <c r="T44" s="11">
        <v>61</v>
      </c>
      <c r="U44" s="11">
        <v>62</v>
      </c>
      <c r="V44" s="11">
        <v>100</v>
      </c>
      <c r="W44" s="11">
        <v>67</v>
      </c>
      <c r="X44" s="11">
        <v>92</v>
      </c>
      <c r="Y44" s="11">
        <v>108</v>
      </c>
      <c r="Z44" s="11">
        <v>62</v>
      </c>
      <c r="AA44" s="11">
        <v>77</v>
      </c>
      <c r="AB44" s="11">
        <v>28</v>
      </c>
      <c r="AC44" s="11">
        <v>35</v>
      </c>
      <c r="AD44" s="21">
        <f t="shared" si="1"/>
        <v>108</v>
      </c>
    </row>
    <row r="45" spans="1:30" x14ac:dyDescent="0.3">
      <c r="A45" s="10">
        <f>+A44+1</f>
        <v>2012</v>
      </c>
      <c r="B45" s="11">
        <v>0</v>
      </c>
      <c r="C45" s="11">
        <v>38</v>
      </c>
      <c r="D45" s="11">
        <v>46</v>
      </c>
      <c r="E45" s="11">
        <v>229</v>
      </c>
      <c r="F45" s="11">
        <v>187</v>
      </c>
      <c r="G45" s="11">
        <v>62</v>
      </c>
      <c r="H45" s="11">
        <v>139</v>
      </c>
      <c r="I45" s="11">
        <v>207</v>
      </c>
      <c r="J45" s="11">
        <v>74</v>
      </c>
      <c r="K45" s="11">
        <v>192</v>
      </c>
      <c r="L45" s="11">
        <v>21</v>
      </c>
      <c r="M45" s="18">
        <v>25</v>
      </c>
      <c r="N45" s="21">
        <f t="shared" si="0"/>
        <v>1220</v>
      </c>
      <c r="Q45" s="10">
        <f>+Q44+1</f>
        <v>2012</v>
      </c>
      <c r="R45" s="11">
        <v>0</v>
      </c>
      <c r="S45" s="11">
        <v>13</v>
      </c>
      <c r="T45" s="11">
        <v>26</v>
      </c>
      <c r="U45" s="11">
        <v>58</v>
      </c>
      <c r="V45" s="11">
        <v>71</v>
      </c>
      <c r="W45" s="11">
        <v>24</v>
      </c>
      <c r="X45" s="11">
        <v>61</v>
      </c>
      <c r="Y45" s="11">
        <v>56</v>
      </c>
      <c r="Z45" s="11">
        <v>22</v>
      </c>
      <c r="AA45" s="11">
        <v>70</v>
      </c>
      <c r="AB45" s="11">
        <v>9</v>
      </c>
      <c r="AC45" s="11">
        <v>25</v>
      </c>
      <c r="AD45" s="21">
        <f t="shared" si="1"/>
        <v>71</v>
      </c>
    </row>
    <row r="46" spans="1:30" x14ac:dyDescent="0.3">
      <c r="A46" s="10">
        <f t="shared" si="2"/>
        <v>2013</v>
      </c>
      <c r="B46" s="11">
        <v>0</v>
      </c>
      <c r="C46" s="11">
        <v>22</v>
      </c>
      <c r="D46" s="11">
        <v>82</v>
      </c>
      <c r="E46" s="11">
        <v>127</v>
      </c>
      <c r="F46" s="11">
        <v>196</v>
      </c>
      <c r="G46" s="11">
        <v>168</v>
      </c>
      <c r="H46" s="11">
        <v>84</v>
      </c>
      <c r="I46" s="11">
        <v>214</v>
      </c>
      <c r="J46" s="11">
        <v>203</v>
      </c>
      <c r="K46" s="11">
        <v>153</v>
      </c>
      <c r="L46" s="11">
        <v>84</v>
      </c>
      <c r="M46" s="18">
        <v>12</v>
      </c>
      <c r="N46" s="21">
        <f t="shared" si="0"/>
        <v>1345</v>
      </c>
      <c r="Q46" s="10">
        <f t="shared" ref="Q46:Q50" si="4">+Q45+1</f>
        <v>2013</v>
      </c>
      <c r="R46" s="11">
        <v>0</v>
      </c>
      <c r="S46" s="11">
        <v>12</v>
      </c>
      <c r="T46" s="11">
        <v>29</v>
      </c>
      <c r="U46" s="11">
        <v>36</v>
      </c>
      <c r="V46" s="11">
        <v>51</v>
      </c>
      <c r="W46" s="11">
        <v>46</v>
      </c>
      <c r="X46" s="11">
        <v>28</v>
      </c>
      <c r="Y46" s="11">
        <v>70</v>
      </c>
      <c r="Z46" s="11">
        <v>55</v>
      </c>
      <c r="AA46" s="11">
        <v>47</v>
      </c>
      <c r="AB46" s="11">
        <v>31</v>
      </c>
      <c r="AC46" s="11">
        <v>6</v>
      </c>
      <c r="AD46" s="21">
        <f t="shared" si="1"/>
        <v>70</v>
      </c>
    </row>
    <row r="47" spans="1:30" x14ac:dyDescent="0.3">
      <c r="A47" s="10">
        <f t="shared" si="2"/>
        <v>2014</v>
      </c>
      <c r="B47" s="11">
        <v>82</v>
      </c>
      <c r="C47" s="11">
        <v>0</v>
      </c>
      <c r="D47" s="11">
        <v>89</v>
      </c>
      <c r="E47" s="11">
        <v>118</v>
      </c>
      <c r="F47" s="11">
        <v>224</v>
      </c>
      <c r="G47" s="11">
        <v>64.2</v>
      </c>
      <c r="H47" s="11">
        <v>63</v>
      </c>
      <c r="I47" s="11">
        <v>179</v>
      </c>
      <c r="J47" s="11">
        <v>183</v>
      </c>
      <c r="K47" s="11">
        <v>161</v>
      </c>
      <c r="L47" s="11">
        <v>102</v>
      </c>
      <c r="M47" s="18">
        <v>96</v>
      </c>
      <c r="N47" s="21">
        <f t="shared" si="0"/>
        <v>1361.2</v>
      </c>
      <c r="Q47" s="10">
        <f t="shared" si="4"/>
        <v>2014</v>
      </c>
      <c r="R47" s="11">
        <v>41</v>
      </c>
      <c r="S47" s="11">
        <v>0</v>
      </c>
      <c r="T47" s="11">
        <v>57</v>
      </c>
      <c r="U47" s="11">
        <v>59</v>
      </c>
      <c r="V47" s="11">
        <v>73</v>
      </c>
      <c r="W47" s="11">
        <v>19</v>
      </c>
      <c r="X47" s="11">
        <v>26</v>
      </c>
      <c r="Y47" s="11">
        <v>36</v>
      </c>
      <c r="Z47" s="11">
        <v>48</v>
      </c>
      <c r="AA47" s="11">
        <v>70</v>
      </c>
      <c r="AB47" s="11">
        <v>70</v>
      </c>
      <c r="AC47" s="11">
        <v>36</v>
      </c>
      <c r="AD47" s="21">
        <f t="shared" si="1"/>
        <v>73</v>
      </c>
    </row>
    <row r="48" spans="1:30" x14ac:dyDescent="0.3">
      <c r="A48" s="10">
        <f t="shared" si="2"/>
        <v>2015</v>
      </c>
      <c r="B48" s="11">
        <v>3</v>
      </c>
      <c r="C48" s="11">
        <v>12</v>
      </c>
      <c r="D48" s="11">
        <v>79</v>
      </c>
      <c r="E48" s="11">
        <v>155</v>
      </c>
      <c r="F48" s="11">
        <v>80</v>
      </c>
      <c r="G48" s="11">
        <v>45</v>
      </c>
      <c r="H48" s="11">
        <v>91</v>
      </c>
      <c r="I48" s="11">
        <v>135</v>
      </c>
      <c r="J48" s="11">
        <v>168</v>
      </c>
      <c r="K48" s="11">
        <v>79</v>
      </c>
      <c r="L48" s="11">
        <v>70</v>
      </c>
      <c r="M48" s="18">
        <v>12</v>
      </c>
      <c r="N48" s="21">
        <f t="shared" si="0"/>
        <v>929</v>
      </c>
      <c r="Q48" s="10">
        <f t="shared" si="4"/>
        <v>2015</v>
      </c>
      <c r="R48" s="11">
        <v>3</v>
      </c>
      <c r="S48" s="11">
        <v>9</v>
      </c>
      <c r="T48" s="11">
        <v>65</v>
      </c>
      <c r="U48" s="11">
        <v>62</v>
      </c>
      <c r="V48" s="11">
        <v>23</v>
      </c>
      <c r="W48" s="11">
        <v>22</v>
      </c>
      <c r="X48" s="11">
        <v>66</v>
      </c>
      <c r="Y48" s="11">
        <v>35</v>
      </c>
      <c r="Z48" s="11">
        <v>38</v>
      </c>
      <c r="AA48" s="11">
        <v>30</v>
      </c>
      <c r="AB48" s="11">
        <v>36</v>
      </c>
      <c r="AC48" s="11">
        <v>12</v>
      </c>
      <c r="AD48" s="21">
        <f t="shared" si="1"/>
        <v>66</v>
      </c>
    </row>
    <row r="49" spans="1:30" x14ac:dyDescent="0.3">
      <c r="A49" s="10">
        <f t="shared" si="2"/>
        <v>2016</v>
      </c>
      <c r="B49" s="11">
        <v>9</v>
      </c>
      <c r="C49" s="11">
        <v>9</v>
      </c>
      <c r="D49" s="11">
        <v>61</v>
      </c>
      <c r="E49" s="11">
        <v>118</v>
      </c>
      <c r="F49" s="11">
        <v>141</v>
      </c>
      <c r="G49" s="11">
        <v>123</v>
      </c>
      <c r="H49" s="11">
        <v>138</v>
      </c>
      <c r="I49" s="11">
        <v>84</v>
      </c>
      <c r="J49" s="11">
        <v>145</v>
      </c>
      <c r="K49" s="11">
        <v>179</v>
      </c>
      <c r="L49" s="11">
        <v>268</v>
      </c>
      <c r="M49" s="18">
        <v>73</v>
      </c>
      <c r="N49" s="21">
        <f t="shared" si="0"/>
        <v>1348</v>
      </c>
      <c r="Q49" s="10">
        <f t="shared" si="4"/>
        <v>2016</v>
      </c>
      <c r="R49" s="11">
        <v>9</v>
      </c>
      <c r="S49" s="11">
        <v>9</v>
      </c>
      <c r="T49" s="11">
        <v>45</v>
      </c>
      <c r="U49" s="11">
        <v>55</v>
      </c>
      <c r="V49" s="11">
        <v>38</v>
      </c>
      <c r="W49" s="11">
        <v>92</v>
      </c>
      <c r="X49" s="11">
        <v>35</v>
      </c>
      <c r="Y49" s="11">
        <v>20</v>
      </c>
      <c r="Z49" s="11">
        <v>29</v>
      </c>
      <c r="AA49" s="11">
        <v>48</v>
      </c>
      <c r="AB49" s="11">
        <v>77</v>
      </c>
      <c r="AC49" s="11">
        <v>40</v>
      </c>
      <c r="AD49" s="21">
        <f t="shared" si="1"/>
        <v>92</v>
      </c>
    </row>
    <row r="50" spans="1:30" x14ac:dyDescent="0.3">
      <c r="A50" s="10">
        <f t="shared" si="2"/>
        <v>2017</v>
      </c>
      <c r="B50" s="11">
        <v>0</v>
      </c>
      <c r="C50" s="11">
        <v>9</v>
      </c>
      <c r="D50" s="11">
        <v>146</v>
      </c>
      <c r="E50" s="11">
        <v>87</v>
      </c>
      <c r="F50" s="11">
        <v>282</v>
      </c>
      <c r="G50" s="11">
        <v>243</v>
      </c>
      <c r="H50" s="11">
        <v>219</v>
      </c>
      <c r="I50" s="11">
        <v>98</v>
      </c>
      <c r="J50" s="11">
        <v>167</v>
      </c>
      <c r="K50" s="11">
        <v>250</v>
      </c>
      <c r="L50" s="11">
        <v>144</v>
      </c>
      <c r="M50" s="18">
        <v>15</v>
      </c>
      <c r="N50" s="21">
        <f t="shared" si="0"/>
        <v>1660</v>
      </c>
      <c r="Q50" s="10">
        <f t="shared" si="4"/>
        <v>2017</v>
      </c>
      <c r="R50" s="11">
        <v>0</v>
      </c>
      <c r="S50" s="11">
        <v>8</v>
      </c>
      <c r="T50" s="11">
        <v>36</v>
      </c>
      <c r="U50" s="11">
        <v>32</v>
      </c>
      <c r="V50" s="11">
        <v>100</v>
      </c>
      <c r="W50" s="11">
        <v>42</v>
      </c>
      <c r="X50" s="11">
        <v>75</v>
      </c>
      <c r="Y50" s="11">
        <v>32</v>
      </c>
      <c r="Z50" s="11">
        <v>70</v>
      </c>
      <c r="AA50" s="11">
        <v>60</v>
      </c>
      <c r="AB50" s="11">
        <v>48</v>
      </c>
      <c r="AC50" s="11">
        <v>15</v>
      </c>
      <c r="AD50" s="21">
        <f t="shared" si="1"/>
        <v>100</v>
      </c>
    </row>
    <row r="51" spans="1:30" x14ac:dyDescent="0.3">
      <c r="A51" s="10">
        <f>+A50+1</f>
        <v>2018</v>
      </c>
      <c r="B51" s="11">
        <v>109</v>
      </c>
      <c r="C51" s="11">
        <v>5</v>
      </c>
      <c r="D51" s="11">
        <v>73</v>
      </c>
      <c r="E51" s="11">
        <v>91</v>
      </c>
      <c r="F51" s="11">
        <v>243</v>
      </c>
      <c r="G51" s="11">
        <v>99</v>
      </c>
      <c r="H51" s="11">
        <v>117</v>
      </c>
      <c r="I51" s="11">
        <v>86</v>
      </c>
      <c r="J51" s="11">
        <v>161</v>
      </c>
      <c r="K51" s="11">
        <v>112</v>
      </c>
      <c r="L51" s="11">
        <v>96</v>
      </c>
      <c r="M51" s="18">
        <v>0</v>
      </c>
      <c r="N51" s="21">
        <f t="shared" si="0"/>
        <v>1192</v>
      </c>
      <c r="Q51" s="10">
        <f>+Q50+1</f>
        <v>2018</v>
      </c>
      <c r="R51" s="11">
        <v>75</v>
      </c>
      <c r="S51" s="11">
        <v>5</v>
      </c>
      <c r="T51" s="11">
        <v>26</v>
      </c>
      <c r="U51" s="11">
        <v>25</v>
      </c>
      <c r="V51" s="11">
        <v>75</v>
      </c>
      <c r="W51" s="11">
        <v>43</v>
      </c>
      <c r="X51" s="11">
        <v>41</v>
      </c>
      <c r="Y51" s="11">
        <v>65</v>
      </c>
      <c r="Z51" s="11">
        <v>50</v>
      </c>
      <c r="AA51" s="11">
        <v>30</v>
      </c>
      <c r="AB51" s="11">
        <v>61</v>
      </c>
      <c r="AC51" s="11">
        <v>0</v>
      </c>
      <c r="AD51" s="21">
        <f t="shared" si="1"/>
        <v>75</v>
      </c>
    </row>
    <row r="52" spans="1:30" x14ac:dyDescent="0.3">
      <c r="A52" s="10">
        <f t="shared" si="2"/>
        <v>2019</v>
      </c>
      <c r="B52" s="11">
        <v>5</v>
      </c>
      <c r="C52" s="11">
        <v>9</v>
      </c>
      <c r="D52" s="11">
        <v>81</v>
      </c>
      <c r="E52" s="11">
        <v>78</v>
      </c>
      <c r="F52" s="11">
        <v>156</v>
      </c>
      <c r="G52" s="11">
        <v>35</v>
      </c>
      <c r="H52" s="11">
        <v>117</v>
      </c>
      <c r="I52" s="11">
        <v>89</v>
      </c>
      <c r="J52" s="11">
        <v>283</v>
      </c>
      <c r="K52" s="11">
        <v>123</v>
      </c>
      <c r="L52" s="11">
        <v>257</v>
      </c>
      <c r="M52" s="18">
        <v>55</v>
      </c>
      <c r="N52" s="21">
        <f t="shared" si="0"/>
        <v>1288</v>
      </c>
      <c r="Q52" s="10">
        <f t="shared" ref="Q52:Q53" si="5">+Q51+1</f>
        <v>2019</v>
      </c>
      <c r="R52" s="11">
        <v>5</v>
      </c>
      <c r="S52" s="11">
        <v>9</v>
      </c>
      <c r="T52" s="11">
        <v>34</v>
      </c>
      <c r="U52" s="11">
        <v>22</v>
      </c>
      <c r="V52" s="11">
        <v>25</v>
      </c>
      <c r="W52" s="11">
        <v>24</v>
      </c>
      <c r="X52" s="11">
        <v>26</v>
      </c>
      <c r="Y52" s="11">
        <v>68</v>
      </c>
      <c r="Z52" s="11">
        <v>50</v>
      </c>
      <c r="AA52" s="11">
        <v>38</v>
      </c>
      <c r="AB52" s="11">
        <v>70</v>
      </c>
      <c r="AC52" s="11">
        <v>30</v>
      </c>
      <c r="AD52" s="21">
        <f t="shared" si="1"/>
        <v>70</v>
      </c>
    </row>
    <row r="53" spans="1:30" x14ac:dyDescent="0.3">
      <c r="A53" s="14">
        <f t="shared" si="2"/>
        <v>2020</v>
      </c>
      <c r="B53" s="11">
        <v>2</v>
      </c>
      <c r="C53" s="11">
        <v>88</v>
      </c>
      <c r="D53" s="11">
        <v>79</v>
      </c>
      <c r="E53" s="11">
        <v>118</v>
      </c>
      <c r="F53" s="11">
        <v>119</v>
      </c>
      <c r="G53" s="11">
        <v>263</v>
      </c>
      <c r="H53" s="11">
        <v>166</v>
      </c>
      <c r="I53" s="11">
        <v>75</v>
      </c>
      <c r="J53" s="11">
        <v>274</v>
      </c>
      <c r="K53" s="11">
        <v>145</v>
      </c>
      <c r="L53" s="11">
        <v>89</v>
      </c>
      <c r="M53" s="18">
        <v>22</v>
      </c>
      <c r="N53" s="21">
        <f>+IF(COUNT(B53:M53)&lt;12," ",SUM(B53:M53))</f>
        <v>1440</v>
      </c>
      <c r="Q53" s="10">
        <f t="shared" si="5"/>
        <v>2020</v>
      </c>
      <c r="R53" s="11">
        <v>2</v>
      </c>
      <c r="S53" s="11">
        <v>79</v>
      </c>
      <c r="T53" s="11">
        <v>79</v>
      </c>
      <c r="U53" s="11">
        <v>38</v>
      </c>
      <c r="V53" s="11">
        <v>40</v>
      </c>
      <c r="W53" s="11">
        <v>47</v>
      </c>
      <c r="X53" s="11">
        <v>33</v>
      </c>
      <c r="Y53" s="11">
        <v>21</v>
      </c>
      <c r="Z53" s="11">
        <v>85</v>
      </c>
      <c r="AA53" s="11">
        <v>63</v>
      </c>
      <c r="AB53" s="11">
        <v>36</v>
      </c>
      <c r="AC53" s="11">
        <v>18</v>
      </c>
      <c r="AD53" s="21">
        <f t="shared" si="1"/>
        <v>85</v>
      </c>
    </row>
    <row r="54" spans="1:30" x14ac:dyDescent="0.3">
      <c r="A54" s="14">
        <v>2021</v>
      </c>
      <c r="B54" s="11">
        <v>0</v>
      </c>
      <c r="C54" s="11">
        <v>55</v>
      </c>
      <c r="D54" s="11">
        <v>56</v>
      </c>
      <c r="E54" s="11">
        <v>139</v>
      </c>
      <c r="F54" s="11">
        <v>181</v>
      </c>
      <c r="G54" s="11">
        <v>132</v>
      </c>
      <c r="H54" s="11">
        <v>142</v>
      </c>
      <c r="I54" s="11">
        <v>270</v>
      </c>
      <c r="J54" s="11">
        <v>183</v>
      </c>
      <c r="K54" s="11">
        <v>201</v>
      </c>
      <c r="L54" s="11">
        <v>52</v>
      </c>
      <c r="M54" s="11">
        <v>17</v>
      </c>
      <c r="N54" s="21">
        <f>+IF(COUNT(B54:M54)&lt;12," ",SUM(B54:M54))</f>
        <v>1428</v>
      </c>
      <c r="Q54" s="14">
        <v>2021</v>
      </c>
      <c r="R54" s="11">
        <v>0</v>
      </c>
      <c r="S54" s="11">
        <v>43</v>
      </c>
      <c r="T54" s="11">
        <v>18</v>
      </c>
      <c r="U54" s="11">
        <v>74</v>
      </c>
      <c r="V54" s="11">
        <v>37</v>
      </c>
      <c r="W54" s="11">
        <v>30</v>
      </c>
      <c r="X54" s="11">
        <v>91</v>
      </c>
      <c r="Y54" s="11">
        <v>50</v>
      </c>
      <c r="Z54" s="11">
        <v>74</v>
      </c>
      <c r="AA54" s="11">
        <v>58</v>
      </c>
      <c r="AB54" s="11">
        <v>13</v>
      </c>
      <c r="AC54" s="11">
        <v>9</v>
      </c>
      <c r="AD54" s="21">
        <f>+IF(COUNT(R54:AC54)&lt;12," ",MAX(R54:AC54))</f>
        <v>91</v>
      </c>
    </row>
    <row r="55" spans="1:30" x14ac:dyDescent="0.3">
      <c r="A55" s="14">
        <v>2022</v>
      </c>
      <c r="B55" s="11">
        <v>9</v>
      </c>
      <c r="C55" s="11">
        <v>26</v>
      </c>
      <c r="D55" s="11">
        <v>153</v>
      </c>
      <c r="E55" s="11">
        <v>176</v>
      </c>
      <c r="F55" s="11">
        <v>124</v>
      </c>
      <c r="G55" s="11">
        <v>207</v>
      </c>
      <c r="H55" s="11">
        <v>133</v>
      </c>
      <c r="I55" s="11">
        <v>300</v>
      </c>
      <c r="J55" s="11">
        <v>237</v>
      </c>
      <c r="K55" s="11">
        <v>369</v>
      </c>
      <c r="L55" s="11">
        <v>143</v>
      </c>
      <c r="M55" s="11">
        <v>0</v>
      </c>
      <c r="N55" s="21">
        <f>+IF(COUNT(B55:M55)&lt;12," ",SUM(B55:M55))</f>
        <v>1877</v>
      </c>
      <c r="Q55" s="14">
        <v>2022</v>
      </c>
      <c r="R55" s="11">
        <v>9</v>
      </c>
      <c r="S55" s="11">
        <v>18</v>
      </c>
      <c r="T55" s="11">
        <v>55</v>
      </c>
      <c r="U55" s="11">
        <v>42</v>
      </c>
      <c r="V55" s="11">
        <v>42</v>
      </c>
      <c r="W55" s="11">
        <v>52</v>
      </c>
      <c r="X55" s="11">
        <v>44</v>
      </c>
      <c r="Y55" s="11">
        <v>83</v>
      </c>
      <c r="Z55" s="11">
        <v>60</v>
      </c>
      <c r="AA55" s="11">
        <v>80</v>
      </c>
      <c r="AB55" s="11">
        <v>41</v>
      </c>
      <c r="AC55" s="11">
        <v>0</v>
      </c>
      <c r="AD55" s="21">
        <f>+IF(COUNT(R55:AC55)&lt;12," ",MAX(R55:AC55))</f>
        <v>83</v>
      </c>
    </row>
    <row r="56" spans="1:30" customFormat="1" x14ac:dyDescent="0.3">
      <c r="A56" s="53" t="s">
        <v>16</v>
      </c>
      <c r="B56" s="7">
        <f>+AVERAGE(B3:B55)</f>
        <v>11.243243243243244</v>
      </c>
      <c r="C56" s="7">
        <f>+AVERAGE(C3:C55)</f>
        <v>26.081081081081081</v>
      </c>
      <c r="D56" s="7">
        <f t="shared" ref="D56:L56" si="6">+AVERAGE(D3:D55)</f>
        <v>74.243243243243242</v>
      </c>
      <c r="E56" s="7">
        <f t="shared" si="6"/>
        <v>117.89189189189189</v>
      </c>
      <c r="F56" s="7">
        <f t="shared" si="6"/>
        <v>158.8918918918919</v>
      </c>
      <c r="G56" s="7">
        <f t="shared" si="6"/>
        <v>112.70540540540541</v>
      </c>
      <c r="H56" s="7">
        <f t="shared" si="6"/>
        <v>126.36486486486487</v>
      </c>
      <c r="I56" s="7">
        <f t="shared" si="6"/>
        <v>154.3216216216216</v>
      </c>
      <c r="J56" s="7">
        <f t="shared" si="6"/>
        <v>163.95135135135135</v>
      </c>
      <c r="K56" s="7">
        <f t="shared" si="6"/>
        <v>184.75675675675674</v>
      </c>
      <c r="L56" s="7">
        <f t="shared" si="6"/>
        <v>145.75675675675674</v>
      </c>
      <c r="M56" s="7">
        <f>+AVERAGE(M3:M55)</f>
        <v>40.888888888888886</v>
      </c>
      <c r="N56" s="22">
        <f>+AVERAGE(N3:N55)</f>
        <v>1327.3805555555555</v>
      </c>
      <c r="O56" s="12"/>
      <c r="P56" s="12"/>
      <c r="Q56" s="53" t="s">
        <v>16</v>
      </c>
      <c r="R56" s="7">
        <f>+AVERAGE(R3:R55)</f>
        <v>8.0810810810810807</v>
      </c>
      <c r="S56" s="7">
        <f>+AVERAGE(S3:S55)</f>
        <v>20.621621621621621</v>
      </c>
      <c r="T56" s="7">
        <f t="shared" ref="T56:AB56" si="7">+AVERAGE(T3:T55)</f>
        <v>38.270270270270274</v>
      </c>
      <c r="U56" s="7">
        <f t="shared" si="7"/>
        <v>47.135135135135137</v>
      </c>
      <c r="V56" s="7">
        <f t="shared" si="7"/>
        <v>52.810810810810814</v>
      </c>
      <c r="W56" s="7">
        <f t="shared" si="7"/>
        <v>40.621621621621621</v>
      </c>
      <c r="X56" s="7">
        <f t="shared" si="7"/>
        <v>46.789189189189187</v>
      </c>
      <c r="Y56" s="7">
        <f t="shared" si="7"/>
        <v>51.205405405405401</v>
      </c>
      <c r="Z56" s="7">
        <f t="shared" si="7"/>
        <v>51.981081081081079</v>
      </c>
      <c r="AA56" s="7">
        <f t="shared" si="7"/>
        <v>54.729729729729726</v>
      </c>
      <c r="AB56" s="7">
        <f t="shared" si="7"/>
        <v>50.567567567567565</v>
      </c>
      <c r="AC56" s="7">
        <f>+AVERAGE(AC3:AC55)</f>
        <v>22.888888888888889</v>
      </c>
      <c r="AD56" s="22">
        <f>+AVERAGE(AD3:AD55)</f>
        <v>86.722222222222229</v>
      </c>
    </row>
    <row r="57" spans="1:30" customFormat="1" x14ac:dyDescent="0.3">
      <c r="A57" s="53" t="s">
        <v>17</v>
      </c>
      <c r="B57" s="7">
        <f>+MAX(B3:B55)</f>
        <v>109</v>
      </c>
      <c r="C57" s="7">
        <f t="shared" ref="C57:M57" si="8">+MAX(C3:C55)</f>
        <v>88</v>
      </c>
      <c r="D57" s="7">
        <f t="shared" si="8"/>
        <v>258</v>
      </c>
      <c r="E57" s="7">
        <f t="shared" si="8"/>
        <v>235</v>
      </c>
      <c r="F57" s="7">
        <f t="shared" si="8"/>
        <v>355</v>
      </c>
      <c r="G57" s="7">
        <f t="shared" si="8"/>
        <v>323</v>
      </c>
      <c r="H57" s="7">
        <f t="shared" si="8"/>
        <v>404</v>
      </c>
      <c r="I57" s="7">
        <f t="shared" si="8"/>
        <v>402</v>
      </c>
      <c r="J57" s="7">
        <f t="shared" si="8"/>
        <v>316</v>
      </c>
      <c r="K57" s="7">
        <f t="shared" si="8"/>
        <v>518</v>
      </c>
      <c r="L57" s="7">
        <f t="shared" si="8"/>
        <v>311</v>
      </c>
      <c r="M57" s="7">
        <f t="shared" si="8"/>
        <v>327</v>
      </c>
      <c r="N57" s="22">
        <f>+MAX(N3:N55)</f>
        <v>2778</v>
      </c>
      <c r="O57" s="12"/>
      <c r="P57" s="12"/>
      <c r="Q57" s="53" t="s">
        <v>17</v>
      </c>
      <c r="R57" s="7">
        <f>+MAX(R3:R55)</f>
        <v>75</v>
      </c>
      <c r="S57" s="7">
        <f t="shared" ref="S57:AC57" si="9">+MAX(S3:S55)</f>
        <v>79</v>
      </c>
      <c r="T57" s="7">
        <f t="shared" si="9"/>
        <v>79</v>
      </c>
      <c r="U57" s="7">
        <f t="shared" si="9"/>
        <v>137</v>
      </c>
      <c r="V57" s="7">
        <f t="shared" si="9"/>
        <v>110</v>
      </c>
      <c r="W57" s="7">
        <f t="shared" si="9"/>
        <v>92</v>
      </c>
      <c r="X57" s="7">
        <f t="shared" si="9"/>
        <v>96</v>
      </c>
      <c r="Y57" s="7">
        <f t="shared" si="9"/>
        <v>111</v>
      </c>
      <c r="Z57" s="7">
        <f t="shared" si="9"/>
        <v>132</v>
      </c>
      <c r="AA57" s="7">
        <f t="shared" si="9"/>
        <v>135</v>
      </c>
      <c r="AB57" s="7">
        <f t="shared" si="9"/>
        <v>92</v>
      </c>
      <c r="AC57" s="7">
        <f t="shared" si="9"/>
        <v>62</v>
      </c>
      <c r="AD57" s="22">
        <f>+MAX(AD3:AD55)</f>
        <v>137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3</v>
      </c>
      <c r="E58" s="7">
        <f t="shared" si="10"/>
        <v>5</v>
      </c>
      <c r="F58" s="7">
        <f t="shared" si="10"/>
        <v>20</v>
      </c>
      <c r="G58" s="7">
        <f t="shared" si="10"/>
        <v>0</v>
      </c>
      <c r="H58" s="7">
        <f t="shared" si="10"/>
        <v>0</v>
      </c>
      <c r="I58" s="7">
        <f t="shared" si="10"/>
        <v>9.9</v>
      </c>
      <c r="J58" s="7">
        <f t="shared" si="10"/>
        <v>16.999999999999996</v>
      </c>
      <c r="K58" s="7">
        <f t="shared" si="10"/>
        <v>48</v>
      </c>
      <c r="L58" s="7">
        <f t="shared" si="10"/>
        <v>21</v>
      </c>
      <c r="M58" s="7">
        <f>+MIN(M3:M55)</f>
        <v>0</v>
      </c>
      <c r="N58" s="22">
        <f>+MIN(N3:N55)</f>
        <v>710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3</v>
      </c>
      <c r="U58" s="7">
        <f t="shared" si="11"/>
        <v>5</v>
      </c>
      <c r="V58" s="7">
        <f t="shared" si="11"/>
        <v>18</v>
      </c>
      <c r="W58" s="7">
        <f t="shared" si="11"/>
        <v>0</v>
      </c>
      <c r="X58" s="7">
        <f t="shared" si="11"/>
        <v>0</v>
      </c>
      <c r="Y58" s="7">
        <f t="shared" si="11"/>
        <v>4.5999999999999996</v>
      </c>
      <c r="Z58" s="7">
        <f t="shared" si="11"/>
        <v>3.3</v>
      </c>
      <c r="AA58" s="7">
        <f t="shared" si="11"/>
        <v>9</v>
      </c>
      <c r="AB58" s="7">
        <f t="shared" si="11"/>
        <v>9</v>
      </c>
      <c r="AC58" s="7">
        <f>+MIN(AC3:AC55)</f>
        <v>0</v>
      </c>
      <c r="AD58" s="22">
        <f>+MIN(AD3:AD55)</f>
        <v>56</v>
      </c>
    </row>
    <row r="59" spans="1:30" customFormat="1" x14ac:dyDescent="0.3">
      <c r="A59" s="53" t="s">
        <v>19</v>
      </c>
      <c r="B59" s="7">
        <f>+_xlfn.STDEV.S(B3:B55)</f>
        <v>23.504615865122471</v>
      </c>
      <c r="C59" s="7">
        <f t="shared" ref="C59:M59" si="12">+_xlfn.STDEV.S(C3:C55)</f>
        <v>28.157669547644641</v>
      </c>
      <c r="D59" s="7">
        <f t="shared" si="12"/>
        <v>54.043400977262607</v>
      </c>
      <c r="E59" s="7">
        <f t="shared" si="12"/>
        <v>64.430317132276826</v>
      </c>
      <c r="F59" s="7">
        <f t="shared" si="12"/>
        <v>74.025815235776506</v>
      </c>
      <c r="G59" s="7">
        <f t="shared" si="12"/>
        <v>75.333340508649911</v>
      </c>
      <c r="H59" s="7">
        <f t="shared" si="12"/>
        <v>77.691935146363733</v>
      </c>
      <c r="I59" s="7">
        <f t="shared" si="12"/>
        <v>91.990787990293242</v>
      </c>
      <c r="J59" s="7">
        <f t="shared" si="12"/>
        <v>72.656718056066126</v>
      </c>
      <c r="K59" s="7">
        <f t="shared" si="12"/>
        <v>97.355992055903741</v>
      </c>
      <c r="L59" s="7">
        <f t="shared" si="12"/>
        <v>85.903823936812998</v>
      </c>
      <c r="M59" s="7">
        <f t="shared" si="12"/>
        <v>57.238237857361341</v>
      </c>
      <c r="N59" s="22">
        <f>+_xlfn.STDEV.S(N3:N55)</f>
        <v>426.50388564262101</v>
      </c>
      <c r="O59" s="12"/>
      <c r="P59" s="12"/>
      <c r="Q59" s="53" t="s">
        <v>19</v>
      </c>
      <c r="R59" s="7">
        <f>+_xlfn.STDEV.S(R3:R55)</f>
        <v>15.212163222563381</v>
      </c>
      <c r="S59" s="7">
        <f t="shared" ref="S59:AC59" si="13">+_xlfn.STDEV.S(S3:S55)</f>
        <v>22.966583637188272</v>
      </c>
      <c r="T59" s="7">
        <f t="shared" si="13"/>
        <v>21.933800208618472</v>
      </c>
      <c r="U59" s="7">
        <f t="shared" si="13"/>
        <v>27.673856658267606</v>
      </c>
      <c r="V59" s="7">
        <f t="shared" si="13"/>
        <v>26.2242867055181</v>
      </c>
      <c r="W59" s="7">
        <f t="shared" si="13"/>
        <v>22.400832513487021</v>
      </c>
      <c r="X59" s="7">
        <f t="shared" si="13"/>
        <v>24.858932932580718</v>
      </c>
      <c r="Y59" s="7">
        <f t="shared" si="13"/>
        <v>27.035675463131081</v>
      </c>
      <c r="Z59" s="7">
        <f t="shared" si="13"/>
        <v>23.877974949473579</v>
      </c>
      <c r="AA59" s="7">
        <f t="shared" si="13"/>
        <v>25.470733367107005</v>
      </c>
      <c r="AB59" s="7">
        <f t="shared" si="13"/>
        <v>21.470316124232415</v>
      </c>
      <c r="AC59" s="7">
        <f t="shared" si="13"/>
        <v>20.171801786196177</v>
      </c>
      <c r="AD59" s="22">
        <f>+_xlfn.STDEV.S(AD3:AD55)</f>
        <v>19.917847145729269</v>
      </c>
    </row>
    <row r="60" spans="1:30" customFormat="1" ht="15" thickBot="1" x14ac:dyDescent="0.35">
      <c r="A60" s="54" t="s">
        <v>20</v>
      </c>
      <c r="B60" s="55">
        <f>+COUNT(B3:B55)</f>
        <v>37</v>
      </c>
      <c r="C60" s="55">
        <f t="shared" ref="C60:M60" si="14">+COUNT(C3:C55)</f>
        <v>37</v>
      </c>
      <c r="D60" s="55">
        <f t="shared" si="14"/>
        <v>37</v>
      </c>
      <c r="E60" s="55">
        <f t="shared" si="14"/>
        <v>37</v>
      </c>
      <c r="F60" s="55">
        <f t="shared" si="14"/>
        <v>37</v>
      </c>
      <c r="G60" s="55">
        <f t="shared" si="14"/>
        <v>37</v>
      </c>
      <c r="H60" s="55">
        <f t="shared" si="14"/>
        <v>37</v>
      </c>
      <c r="I60" s="55">
        <f t="shared" si="14"/>
        <v>37</v>
      </c>
      <c r="J60" s="55">
        <f t="shared" si="14"/>
        <v>37</v>
      </c>
      <c r="K60" s="55">
        <f t="shared" si="14"/>
        <v>37</v>
      </c>
      <c r="L60" s="55">
        <f t="shared" si="14"/>
        <v>37</v>
      </c>
      <c r="M60" s="55">
        <f t="shared" si="14"/>
        <v>36</v>
      </c>
      <c r="N60" s="23">
        <f>+COUNT(N3:N55)</f>
        <v>36</v>
      </c>
      <c r="O60" s="12"/>
      <c r="P60" s="12"/>
      <c r="Q60" s="54" t="s">
        <v>20</v>
      </c>
      <c r="R60" s="55">
        <f>+COUNT(R3:R55)</f>
        <v>37</v>
      </c>
      <c r="S60" s="55">
        <f t="shared" ref="S60:AC60" si="15">+COUNT(S3:S55)</f>
        <v>37</v>
      </c>
      <c r="T60" s="55">
        <f t="shared" si="15"/>
        <v>37</v>
      </c>
      <c r="U60" s="55">
        <f t="shared" si="15"/>
        <v>37</v>
      </c>
      <c r="V60" s="55">
        <f t="shared" si="15"/>
        <v>37</v>
      </c>
      <c r="W60" s="55">
        <f t="shared" si="15"/>
        <v>37</v>
      </c>
      <c r="X60" s="55">
        <f t="shared" si="15"/>
        <v>37</v>
      </c>
      <c r="Y60" s="55">
        <f t="shared" si="15"/>
        <v>37</v>
      </c>
      <c r="Z60" s="55">
        <f t="shared" si="15"/>
        <v>37</v>
      </c>
      <c r="AA60" s="55">
        <f t="shared" si="15"/>
        <v>37</v>
      </c>
      <c r="AB60" s="55">
        <f t="shared" si="15"/>
        <v>37</v>
      </c>
      <c r="AC60" s="55">
        <f t="shared" si="15"/>
        <v>36</v>
      </c>
      <c r="AD60" s="23">
        <f>+COUNT(AD3:AD55)</f>
        <v>36</v>
      </c>
    </row>
  </sheetData>
  <mergeCells count="2">
    <mergeCell ref="B1:N1"/>
    <mergeCell ref="R1:AD1"/>
  </mergeCells>
  <conditionalFormatting sqref="A3:A60">
    <cfRule type="cellIs" dxfId="83" priority="8" operator="equal">
      <formula>"SR"</formula>
    </cfRule>
  </conditionalFormatting>
  <conditionalFormatting sqref="B2:N2">
    <cfRule type="cellIs" dxfId="82" priority="38" operator="equal">
      <formula>"SR"</formula>
    </cfRule>
  </conditionalFormatting>
  <conditionalFormatting sqref="B3:N55">
    <cfRule type="cellIs" dxfId="81" priority="2" operator="equal">
      <formula>0</formula>
    </cfRule>
  </conditionalFormatting>
  <conditionalFormatting sqref="Q3:Q60">
    <cfRule type="cellIs" dxfId="80" priority="3" operator="equal">
      <formula>"SR"</formula>
    </cfRule>
  </conditionalFormatting>
  <conditionalFormatting sqref="R2:AD2">
    <cfRule type="cellIs" dxfId="79" priority="35" operator="equal">
      <formula>"SR"</formula>
    </cfRule>
  </conditionalFormatting>
  <conditionalFormatting sqref="R3:AD55">
    <cfRule type="cellIs" dxfId="78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D3C1-C55B-464C-9F41-6CF30162FA1A}">
  <dimension ref="A1:AD60"/>
  <sheetViews>
    <sheetView zoomScale="55" zoomScaleNormal="55" workbookViewId="0">
      <selection activeCell="AD23" sqref="AD23"/>
    </sheetView>
  </sheetViews>
  <sheetFormatPr baseColWidth="10" defaultColWidth="11.5546875" defaultRowHeight="14.4" x14ac:dyDescent="0.3"/>
  <cols>
    <col min="1" max="1" width="14.33203125" style="12" bestFit="1" customWidth="1"/>
    <col min="2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60</v>
      </c>
      <c r="C3" s="11">
        <v>0</v>
      </c>
      <c r="D3" s="11">
        <v>10</v>
      </c>
      <c r="E3" s="11">
        <v>105</v>
      </c>
      <c r="F3" s="11">
        <v>187</v>
      </c>
      <c r="G3" s="11" t="s">
        <v>21</v>
      </c>
      <c r="H3" s="11">
        <v>152</v>
      </c>
      <c r="I3" s="11">
        <v>242</v>
      </c>
      <c r="J3" s="11">
        <v>269</v>
      </c>
      <c r="K3" s="11">
        <v>318</v>
      </c>
      <c r="L3" s="11">
        <v>438</v>
      </c>
      <c r="M3" s="18">
        <v>148</v>
      </c>
      <c r="N3" s="21" t="str">
        <f t="shared" ref="N3:N55" si="0">+IF(COUNT(B3:M3)&lt;12," ",SUM(B3:M3))</f>
        <v xml:space="preserve"> </v>
      </c>
      <c r="Q3" s="10">
        <v>1970</v>
      </c>
      <c r="R3" s="11">
        <v>60</v>
      </c>
      <c r="S3" s="11">
        <v>0</v>
      </c>
      <c r="T3" s="11">
        <v>10</v>
      </c>
      <c r="U3" s="11">
        <v>44</v>
      </c>
      <c r="V3" s="11">
        <v>60</v>
      </c>
      <c r="W3" s="11">
        <v>35</v>
      </c>
      <c r="X3" s="11">
        <v>41</v>
      </c>
      <c r="Y3" s="11">
        <v>73</v>
      </c>
      <c r="Z3" s="11">
        <v>51</v>
      </c>
      <c r="AA3" s="11">
        <v>58</v>
      </c>
      <c r="AB3" s="11">
        <v>86</v>
      </c>
      <c r="AC3" s="11">
        <v>58</v>
      </c>
      <c r="AD3" s="21">
        <f>+IF(COUNTIF(R3:AC3,"")&gt;6," ",MAX(R3:AC3))</f>
        <v>86</v>
      </c>
    </row>
    <row r="4" spans="1:30" x14ac:dyDescent="0.3">
      <c r="A4" s="10">
        <f>+A3+1</f>
        <v>1971</v>
      </c>
      <c r="B4" s="11">
        <v>106</v>
      </c>
      <c r="C4" s="11">
        <v>7</v>
      </c>
      <c r="D4" s="11">
        <v>77</v>
      </c>
      <c r="E4" s="11">
        <v>146</v>
      </c>
      <c r="F4" s="11">
        <v>298</v>
      </c>
      <c r="G4" s="11">
        <v>105</v>
      </c>
      <c r="H4" s="11">
        <v>117</v>
      </c>
      <c r="I4" s="11">
        <v>228</v>
      </c>
      <c r="J4" s="11">
        <v>336</v>
      </c>
      <c r="K4" s="11">
        <v>209</v>
      </c>
      <c r="L4" s="11">
        <v>145</v>
      </c>
      <c r="M4" s="18">
        <v>4</v>
      </c>
      <c r="N4" s="21">
        <f t="shared" si="0"/>
        <v>1778</v>
      </c>
      <c r="Q4" s="10">
        <f>+Q3+1</f>
        <v>1971</v>
      </c>
      <c r="R4" s="11">
        <v>50</v>
      </c>
      <c r="S4" s="11">
        <v>7</v>
      </c>
      <c r="T4" s="11">
        <v>30</v>
      </c>
      <c r="U4" s="11">
        <v>65</v>
      </c>
      <c r="V4" s="11">
        <v>114</v>
      </c>
      <c r="W4" s="11">
        <v>35</v>
      </c>
      <c r="X4" s="11">
        <v>40</v>
      </c>
      <c r="Y4" s="11">
        <v>40</v>
      </c>
      <c r="Z4" s="11">
        <v>80</v>
      </c>
      <c r="AA4" s="11">
        <v>52</v>
      </c>
      <c r="AB4" s="11">
        <v>50</v>
      </c>
      <c r="AC4" s="11">
        <v>4</v>
      </c>
      <c r="AD4" s="21">
        <f t="shared" ref="AD4:AD34" si="1">+IF(COUNTIF(R4:AC4,"")&gt;6," ",MAX(R4:AC4))</f>
        <v>114</v>
      </c>
    </row>
    <row r="5" spans="1:30" x14ac:dyDescent="0.3">
      <c r="A5" s="10">
        <f t="shared" ref="A5:A53" si="2">+A4+1</f>
        <v>1972</v>
      </c>
      <c r="B5" s="11">
        <v>0</v>
      </c>
      <c r="C5" s="11">
        <v>70</v>
      </c>
      <c r="D5" s="11">
        <v>79</v>
      </c>
      <c r="E5" s="11">
        <v>131</v>
      </c>
      <c r="F5" s="11">
        <v>139</v>
      </c>
      <c r="G5" s="11">
        <v>64</v>
      </c>
      <c r="H5" s="11">
        <v>23</v>
      </c>
      <c r="I5" s="11">
        <v>70</v>
      </c>
      <c r="J5" s="11">
        <v>100</v>
      </c>
      <c r="K5" s="11">
        <v>77</v>
      </c>
      <c r="L5" s="11">
        <v>120</v>
      </c>
      <c r="M5" s="18">
        <v>54</v>
      </c>
      <c r="N5" s="21">
        <f t="shared" si="0"/>
        <v>927</v>
      </c>
      <c r="Q5" s="10">
        <f t="shared" ref="Q5:Q44" si="3">+Q4+1</f>
        <v>1972</v>
      </c>
      <c r="R5" s="11">
        <v>0</v>
      </c>
      <c r="S5" s="11">
        <v>51</v>
      </c>
      <c r="T5" s="11">
        <v>24</v>
      </c>
      <c r="U5" s="11">
        <v>46</v>
      </c>
      <c r="V5" s="11">
        <v>46</v>
      </c>
      <c r="W5" s="11">
        <v>25</v>
      </c>
      <c r="X5" s="11">
        <v>23</v>
      </c>
      <c r="Y5" s="11">
        <v>20</v>
      </c>
      <c r="Z5" s="11">
        <v>42</v>
      </c>
      <c r="AA5" s="11">
        <v>40</v>
      </c>
      <c r="AB5" s="11">
        <v>53</v>
      </c>
      <c r="AC5" s="11">
        <v>20</v>
      </c>
      <c r="AD5" s="21">
        <f t="shared" si="1"/>
        <v>53</v>
      </c>
    </row>
    <row r="6" spans="1:30" x14ac:dyDescent="0.3">
      <c r="A6" s="10">
        <f t="shared" si="2"/>
        <v>1973</v>
      </c>
      <c r="B6" s="11">
        <v>48</v>
      </c>
      <c r="C6" s="11">
        <v>0</v>
      </c>
      <c r="D6" s="11">
        <v>0</v>
      </c>
      <c r="E6" s="11" t="s">
        <v>21</v>
      </c>
      <c r="F6" s="11" t="s">
        <v>21</v>
      </c>
      <c r="G6" s="11">
        <v>143</v>
      </c>
      <c r="H6" s="11">
        <v>142</v>
      </c>
      <c r="I6" s="11">
        <v>214</v>
      </c>
      <c r="J6" s="11">
        <v>212</v>
      </c>
      <c r="K6" s="11">
        <v>394</v>
      </c>
      <c r="L6" s="11">
        <v>186</v>
      </c>
      <c r="M6" s="18">
        <v>70</v>
      </c>
      <c r="N6" s="21" t="str">
        <f t="shared" si="0"/>
        <v xml:space="preserve"> </v>
      </c>
      <c r="Q6" s="10">
        <f t="shared" si="3"/>
        <v>1973</v>
      </c>
      <c r="R6" s="11">
        <v>48</v>
      </c>
      <c r="S6" s="11">
        <v>0</v>
      </c>
      <c r="T6" s="11">
        <v>0</v>
      </c>
      <c r="U6" s="11"/>
      <c r="V6" s="11"/>
      <c r="W6" s="11">
        <v>40</v>
      </c>
      <c r="X6" s="11">
        <v>50</v>
      </c>
      <c r="Y6" s="11">
        <v>46</v>
      </c>
      <c r="Z6" s="11">
        <v>45</v>
      </c>
      <c r="AA6" s="11">
        <v>130</v>
      </c>
      <c r="AB6" s="11">
        <v>65</v>
      </c>
      <c r="AC6" s="11">
        <v>40</v>
      </c>
      <c r="AD6" s="21">
        <f t="shared" si="1"/>
        <v>130</v>
      </c>
    </row>
    <row r="7" spans="1:30" x14ac:dyDescent="0.3">
      <c r="A7" s="10">
        <f t="shared" si="2"/>
        <v>1974</v>
      </c>
      <c r="B7" s="11">
        <v>0</v>
      </c>
      <c r="C7" s="11">
        <v>32</v>
      </c>
      <c r="D7" s="11">
        <v>144</v>
      </c>
      <c r="E7" s="11">
        <v>36</v>
      </c>
      <c r="F7" s="11">
        <v>151</v>
      </c>
      <c r="G7" s="11">
        <v>26</v>
      </c>
      <c r="H7" s="11">
        <v>64</v>
      </c>
      <c r="I7" s="11">
        <v>122</v>
      </c>
      <c r="J7" s="11">
        <v>334</v>
      </c>
      <c r="K7" s="11">
        <v>144</v>
      </c>
      <c r="L7" s="11">
        <v>206</v>
      </c>
      <c r="M7" s="18">
        <v>15</v>
      </c>
      <c r="N7" s="21">
        <f t="shared" si="0"/>
        <v>1274</v>
      </c>
      <c r="Q7" s="10">
        <f t="shared" si="3"/>
        <v>1974</v>
      </c>
      <c r="R7" s="11">
        <v>0</v>
      </c>
      <c r="S7" s="11">
        <v>32</v>
      </c>
      <c r="T7" s="11">
        <v>109</v>
      </c>
      <c r="U7" s="11">
        <v>26</v>
      </c>
      <c r="V7" s="11">
        <v>40</v>
      </c>
      <c r="W7" s="11">
        <v>12</v>
      </c>
      <c r="X7" s="11">
        <v>19</v>
      </c>
      <c r="Y7" s="11">
        <v>40</v>
      </c>
      <c r="Z7" s="11">
        <v>98</v>
      </c>
      <c r="AA7" s="11">
        <v>80</v>
      </c>
      <c r="AB7" s="11">
        <v>56</v>
      </c>
      <c r="AC7" s="11">
        <v>15</v>
      </c>
      <c r="AD7" s="21">
        <f t="shared" si="1"/>
        <v>109</v>
      </c>
    </row>
    <row r="8" spans="1:30" x14ac:dyDescent="0.3">
      <c r="A8" s="10">
        <f t="shared" si="2"/>
        <v>1975</v>
      </c>
      <c r="B8" s="11">
        <v>0</v>
      </c>
      <c r="C8" s="11">
        <v>8</v>
      </c>
      <c r="D8" s="11">
        <v>16</v>
      </c>
      <c r="E8" s="11">
        <v>51</v>
      </c>
      <c r="F8" s="11">
        <v>120</v>
      </c>
      <c r="G8" s="11">
        <v>71</v>
      </c>
      <c r="H8" s="11">
        <v>266</v>
      </c>
      <c r="I8" s="11">
        <v>169</v>
      </c>
      <c r="J8" s="11">
        <v>373</v>
      </c>
      <c r="K8" s="11">
        <v>526</v>
      </c>
      <c r="L8" s="11" t="s">
        <v>21</v>
      </c>
      <c r="M8" s="18" t="s">
        <v>21</v>
      </c>
      <c r="N8" s="21" t="str">
        <f t="shared" si="0"/>
        <v xml:space="preserve"> </v>
      </c>
      <c r="Q8" s="10">
        <f t="shared" si="3"/>
        <v>1975</v>
      </c>
      <c r="R8" s="11">
        <v>0</v>
      </c>
      <c r="S8" s="11">
        <v>8</v>
      </c>
      <c r="T8" s="11">
        <v>12</v>
      </c>
      <c r="U8" s="11">
        <v>20</v>
      </c>
      <c r="V8" s="11">
        <v>32</v>
      </c>
      <c r="W8" s="11">
        <v>28</v>
      </c>
      <c r="X8" s="11">
        <v>60</v>
      </c>
      <c r="Y8" s="11">
        <v>35</v>
      </c>
      <c r="Z8" s="11">
        <v>102</v>
      </c>
      <c r="AA8" s="11">
        <v>115</v>
      </c>
      <c r="AB8" s="11"/>
      <c r="AC8" s="11"/>
      <c r="AD8" s="21">
        <f t="shared" si="1"/>
        <v>115</v>
      </c>
    </row>
    <row r="9" spans="1:30" x14ac:dyDescent="0.3">
      <c r="A9" s="10">
        <f t="shared" si="2"/>
        <v>1976</v>
      </c>
      <c r="B9" s="11">
        <v>0</v>
      </c>
      <c r="C9" s="11">
        <v>4</v>
      </c>
      <c r="D9" s="11">
        <v>70</v>
      </c>
      <c r="E9" s="11">
        <v>171</v>
      </c>
      <c r="F9" s="11">
        <v>144</v>
      </c>
      <c r="G9" s="11">
        <v>35</v>
      </c>
      <c r="H9" s="11">
        <v>71</v>
      </c>
      <c r="I9" s="11">
        <v>70</v>
      </c>
      <c r="J9" s="11">
        <v>162</v>
      </c>
      <c r="K9" s="11">
        <v>317</v>
      </c>
      <c r="L9" s="11" t="s">
        <v>21</v>
      </c>
      <c r="M9" s="18" t="s">
        <v>21</v>
      </c>
      <c r="N9" s="21" t="str">
        <f t="shared" si="0"/>
        <v xml:space="preserve"> </v>
      </c>
      <c r="Q9" s="10">
        <f t="shared" si="3"/>
        <v>1976</v>
      </c>
      <c r="R9" s="11">
        <v>0</v>
      </c>
      <c r="S9" s="11">
        <v>4</v>
      </c>
      <c r="T9" s="11">
        <v>35</v>
      </c>
      <c r="U9" s="11">
        <v>60</v>
      </c>
      <c r="V9" s="11">
        <v>100</v>
      </c>
      <c r="W9" s="11">
        <v>35</v>
      </c>
      <c r="X9" s="11">
        <v>71</v>
      </c>
      <c r="Y9" s="11">
        <v>55</v>
      </c>
      <c r="Z9" s="11">
        <v>73</v>
      </c>
      <c r="AA9" s="11">
        <v>80</v>
      </c>
      <c r="AB9" s="11"/>
      <c r="AC9" s="11"/>
      <c r="AD9" s="21">
        <f t="shared" si="1"/>
        <v>100</v>
      </c>
    </row>
    <row r="10" spans="1:30" x14ac:dyDescent="0.3">
      <c r="A10" s="10">
        <f t="shared" si="2"/>
        <v>1977</v>
      </c>
      <c r="B10" s="11">
        <v>30</v>
      </c>
      <c r="C10" s="11">
        <v>0</v>
      </c>
      <c r="D10" s="11">
        <v>53</v>
      </c>
      <c r="E10" s="11">
        <v>40</v>
      </c>
      <c r="F10" s="11">
        <v>173</v>
      </c>
      <c r="G10" s="11">
        <v>63</v>
      </c>
      <c r="H10" s="11">
        <v>43</v>
      </c>
      <c r="I10" s="11">
        <v>61</v>
      </c>
      <c r="J10" s="11">
        <v>193</v>
      </c>
      <c r="K10" s="11">
        <v>201</v>
      </c>
      <c r="L10" s="11">
        <v>157</v>
      </c>
      <c r="M10" s="18">
        <v>0</v>
      </c>
      <c r="N10" s="21">
        <f t="shared" si="0"/>
        <v>1014</v>
      </c>
      <c r="Q10" s="10">
        <f t="shared" si="3"/>
        <v>1977</v>
      </c>
      <c r="R10" s="11">
        <v>30</v>
      </c>
      <c r="S10" s="11">
        <v>0</v>
      </c>
      <c r="T10" s="11">
        <v>37</v>
      </c>
      <c r="U10" s="11">
        <v>40</v>
      </c>
      <c r="V10" s="11">
        <v>50</v>
      </c>
      <c r="W10" s="11">
        <v>38</v>
      </c>
      <c r="X10" s="11">
        <v>21</v>
      </c>
      <c r="Y10" s="11">
        <v>30</v>
      </c>
      <c r="Z10" s="11">
        <v>56</v>
      </c>
      <c r="AA10" s="11">
        <v>90</v>
      </c>
      <c r="AB10" s="11">
        <v>67</v>
      </c>
      <c r="AC10" s="11">
        <v>0</v>
      </c>
      <c r="AD10" s="21">
        <f t="shared" si="1"/>
        <v>90</v>
      </c>
    </row>
    <row r="11" spans="1:30" x14ac:dyDescent="0.3">
      <c r="A11" s="10">
        <f t="shared" si="2"/>
        <v>1978</v>
      </c>
      <c r="B11" s="11">
        <v>44</v>
      </c>
      <c r="C11" s="11">
        <v>129</v>
      </c>
      <c r="D11" s="11">
        <v>106</v>
      </c>
      <c r="E11" s="11">
        <v>341</v>
      </c>
      <c r="F11" s="11">
        <v>313</v>
      </c>
      <c r="G11" s="11">
        <v>211</v>
      </c>
      <c r="H11" s="11">
        <v>162</v>
      </c>
      <c r="I11" s="11">
        <v>101</v>
      </c>
      <c r="J11" s="11">
        <v>171</v>
      </c>
      <c r="K11" s="11">
        <v>336</v>
      </c>
      <c r="L11" s="11">
        <v>180</v>
      </c>
      <c r="M11" s="18">
        <v>145</v>
      </c>
      <c r="N11" s="21">
        <f t="shared" si="0"/>
        <v>2239</v>
      </c>
      <c r="Q11" s="10">
        <f t="shared" si="3"/>
        <v>1978</v>
      </c>
      <c r="R11" s="11">
        <v>24</v>
      </c>
      <c r="S11" s="11">
        <v>84</v>
      </c>
      <c r="T11" s="11">
        <v>48</v>
      </c>
      <c r="U11" s="11">
        <v>79</v>
      </c>
      <c r="V11" s="11">
        <v>68</v>
      </c>
      <c r="W11" s="11">
        <v>95</v>
      </c>
      <c r="X11" s="11">
        <v>70</v>
      </c>
      <c r="Y11" s="11">
        <v>40</v>
      </c>
      <c r="Z11" s="11">
        <v>40</v>
      </c>
      <c r="AA11" s="11">
        <v>85</v>
      </c>
      <c r="AB11" s="11">
        <v>80</v>
      </c>
      <c r="AC11" s="11">
        <v>100</v>
      </c>
      <c r="AD11" s="21">
        <f t="shared" si="1"/>
        <v>100</v>
      </c>
    </row>
    <row r="12" spans="1:30" x14ac:dyDescent="0.3">
      <c r="A12" s="10">
        <f t="shared" si="2"/>
        <v>1979</v>
      </c>
      <c r="B12" s="11">
        <v>0</v>
      </c>
      <c r="C12" s="11">
        <v>40</v>
      </c>
      <c r="D12" s="11">
        <v>53</v>
      </c>
      <c r="E12" s="11">
        <v>163</v>
      </c>
      <c r="F12" s="11">
        <v>183</v>
      </c>
      <c r="G12" s="11" t="s">
        <v>21</v>
      </c>
      <c r="H12" s="11" t="s">
        <v>21</v>
      </c>
      <c r="I12" s="11">
        <v>178</v>
      </c>
      <c r="J12" s="11">
        <v>212</v>
      </c>
      <c r="K12" s="11">
        <v>260</v>
      </c>
      <c r="L12" s="11">
        <v>335</v>
      </c>
      <c r="M12" s="18">
        <v>109</v>
      </c>
      <c r="N12" s="21" t="str">
        <f t="shared" si="0"/>
        <v xml:space="preserve"> </v>
      </c>
      <c r="Q12" s="10">
        <f t="shared" si="3"/>
        <v>1979</v>
      </c>
      <c r="R12" s="11">
        <v>0</v>
      </c>
      <c r="S12" s="11">
        <v>20</v>
      </c>
      <c r="T12" s="11">
        <v>33</v>
      </c>
      <c r="U12" s="11">
        <v>69</v>
      </c>
      <c r="V12" s="11">
        <v>50</v>
      </c>
      <c r="W12" s="11"/>
      <c r="X12" s="11"/>
      <c r="Y12" s="11">
        <v>55</v>
      </c>
      <c r="Z12" s="11">
        <v>93</v>
      </c>
      <c r="AA12" s="11">
        <v>70</v>
      </c>
      <c r="AB12" s="11">
        <v>76</v>
      </c>
      <c r="AC12" s="11">
        <v>69</v>
      </c>
      <c r="AD12" s="21">
        <f t="shared" si="1"/>
        <v>93</v>
      </c>
    </row>
    <row r="13" spans="1:30" x14ac:dyDescent="0.3">
      <c r="A13" s="10">
        <f t="shared" si="2"/>
        <v>1980</v>
      </c>
      <c r="B13" s="11">
        <v>0</v>
      </c>
      <c r="C13" s="11">
        <v>0</v>
      </c>
      <c r="D13" s="11">
        <v>7</v>
      </c>
      <c r="E13" s="11">
        <v>76</v>
      </c>
      <c r="F13" s="11">
        <v>199</v>
      </c>
      <c r="G13" s="11">
        <v>28</v>
      </c>
      <c r="H13" s="11">
        <v>97</v>
      </c>
      <c r="I13" s="11">
        <v>273</v>
      </c>
      <c r="J13" s="11">
        <v>154</v>
      </c>
      <c r="K13" s="11">
        <v>195</v>
      </c>
      <c r="L13" s="11">
        <v>197</v>
      </c>
      <c r="M13" s="18">
        <v>35</v>
      </c>
      <c r="N13" s="21">
        <f t="shared" si="0"/>
        <v>1261</v>
      </c>
      <c r="Q13" s="10">
        <f t="shared" si="3"/>
        <v>1980</v>
      </c>
      <c r="R13" s="11">
        <v>0</v>
      </c>
      <c r="S13" s="11">
        <v>0</v>
      </c>
      <c r="T13" s="11">
        <v>4</v>
      </c>
      <c r="U13" s="11">
        <v>69</v>
      </c>
      <c r="V13" s="11">
        <v>127</v>
      </c>
      <c r="W13" s="11">
        <v>20</v>
      </c>
      <c r="X13" s="11">
        <v>80</v>
      </c>
      <c r="Y13" s="11">
        <v>110</v>
      </c>
      <c r="Z13" s="11">
        <v>60</v>
      </c>
      <c r="AA13" s="11">
        <v>115</v>
      </c>
      <c r="AB13" s="11">
        <v>110</v>
      </c>
      <c r="AC13" s="11">
        <v>35</v>
      </c>
      <c r="AD13" s="21">
        <f t="shared" si="1"/>
        <v>127</v>
      </c>
    </row>
    <row r="14" spans="1:30" x14ac:dyDescent="0.3">
      <c r="A14" s="10">
        <f t="shared" si="2"/>
        <v>1981</v>
      </c>
      <c r="B14" s="11">
        <v>0</v>
      </c>
      <c r="C14" s="11">
        <v>64</v>
      </c>
      <c r="D14" s="11">
        <v>17</v>
      </c>
      <c r="E14" s="11">
        <v>238</v>
      </c>
      <c r="F14" s="11">
        <v>586</v>
      </c>
      <c r="G14" s="11">
        <v>453</v>
      </c>
      <c r="H14" s="11">
        <v>116</v>
      </c>
      <c r="I14" s="11">
        <v>177</v>
      </c>
      <c r="J14" s="11">
        <v>136</v>
      </c>
      <c r="K14" s="11">
        <v>457</v>
      </c>
      <c r="L14" s="11">
        <v>126</v>
      </c>
      <c r="M14" s="18">
        <v>93</v>
      </c>
      <c r="N14" s="21">
        <f t="shared" si="0"/>
        <v>2463</v>
      </c>
      <c r="Q14" s="10">
        <f t="shared" si="3"/>
        <v>1981</v>
      </c>
      <c r="R14" s="11">
        <v>0</v>
      </c>
      <c r="S14" s="11">
        <v>23</v>
      </c>
      <c r="T14" s="11">
        <v>17</v>
      </c>
      <c r="U14" s="11">
        <v>137</v>
      </c>
      <c r="V14" s="11">
        <v>97</v>
      </c>
      <c r="W14" s="11">
        <v>114</v>
      </c>
      <c r="X14" s="11">
        <v>47</v>
      </c>
      <c r="Y14" s="11">
        <v>71</v>
      </c>
      <c r="Z14" s="11">
        <v>70</v>
      </c>
      <c r="AA14" s="11">
        <v>85</v>
      </c>
      <c r="AB14" s="11">
        <v>54</v>
      </c>
      <c r="AC14" s="11">
        <v>39</v>
      </c>
      <c r="AD14" s="21">
        <f t="shared" si="1"/>
        <v>137</v>
      </c>
    </row>
    <row r="15" spans="1:30" x14ac:dyDescent="0.3">
      <c r="A15" s="10">
        <f t="shared" si="2"/>
        <v>1982</v>
      </c>
      <c r="B15" s="11">
        <v>0</v>
      </c>
      <c r="C15" s="11">
        <v>9</v>
      </c>
      <c r="D15" s="11">
        <v>0</v>
      </c>
      <c r="E15" s="11">
        <v>109</v>
      </c>
      <c r="F15" s="11">
        <v>167</v>
      </c>
      <c r="G15" s="11">
        <v>138</v>
      </c>
      <c r="H15" s="11">
        <v>60</v>
      </c>
      <c r="I15" s="11">
        <v>53</v>
      </c>
      <c r="J15" s="11">
        <v>162</v>
      </c>
      <c r="K15" s="11">
        <v>207</v>
      </c>
      <c r="L15" s="11">
        <v>124</v>
      </c>
      <c r="M15" s="18">
        <v>0</v>
      </c>
      <c r="N15" s="21">
        <f t="shared" si="0"/>
        <v>1029</v>
      </c>
      <c r="Q15" s="10">
        <f t="shared" si="3"/>
        <v>1982</v>
      </c>
      <c r="R15" s="11">
        <v>0</v>
      </c>
      <c r="S15" s="11">
        <v>9</v>
      </c>
      <c r="T15" s="11">
        <v>0</v>
      </c>
      <c r="U15" s="11">
        <v>30</v>
      </c>
      <c r="V15" s="11">
        <v>60</v>
      </c>
      <c r="W15" s="11">
        <v>70</v>
      </c>
      <c r="X15" s="11">
        <v>60</v>
      </c>
      <c r="Y15" s="11">
        <v>53</v>
      </c>
      <c r="Z15" s="11">
        <v>110</v>
      </c>
      <c r="AA15" s="11">
        <v>89</v>
      </c>
      <c r="AB15" s="11">
        <v>48</v>
      </c>
      <c r="AC15" s="11">
        <v>0</v>
      </c>
      <c r="AD15" s="21">
        <f t="shared" si="1"/>
        <v>110</v>
      </c>
    </row>
    <row r="16" spans="1:30" x14ac:dyDescent="0.3">
      <c r="A16" s="10">
        <f t="shared" si="2"/>
        <v>1983</v>
      </c>
      <c r="B16" s="11">
        <v>83</v>
      </c>
      <c r="C16" s="11">
        <v>0</v>
      </c>
      <c r="D16" s="11">
        <v>110.20000000000002</v>
      </c>
      <c r="E16" s="11">
        <v>202.8</v>
      </c>
      <c r="F16" s="11">
        <v>240.60000000000002</v>
      </c>
      <c r="G16" s="11">
        <v>302</v>
      </c>
      <c r="H16" s="11">
        <v>53.9</v>
      </c>
      <c r="I16" s="11">
        <v>71.400000000000006</v>
      </c>
      <c r="J16" s="11">
        <v>180.9</v>
      </c>
      <c r="K16" s="11">
        <v>279.10000000000002</v>
      </c>
      <c r="L16" s="11">
        <v>144.80000000000001</v>
      </c>
      <c r="M16" s="18">
        <v>56.2</v>
      </c>
      <c r="N16" s="21">
        <f t="shared" si="0"/>
        <v>1724.9</v>
      </c>
      <c r="Q16" s="10">
        <f t="shared" si="3"/>
        <v>1983</v>
      </c>
      <c r="R16" s="11">
        <v>76</v>
      </c>
      <c r="S16" s="11">
        <v>0</v>
      </c>
      <c r="T16" s="11">
        <v>45.1</v>
      </c>
      <c r="U16" s="11">
        <v>45.5</v>
      </c>
      <c r="V16" s="11">
        <v>85.7</v>
      </c>
      <c r="W16" s="11">
        <v>114.7</v>
      </c>
      <c r="X16" s="11">
        <v>19.5</v>
      </c>
      <c r="Y16" s="11">
        <v>50.7</v>
      </c>
      <c r="Z16" s="11">
        <v>48.6</v>
      </c>
      <c r="AA16" s="11">
        <v>103.7</v>
      </c>
      <c r="AB16" s="11">
        <v>53.8</v>
      </c>
      <c r="AC16" s="11">
        <v>37.700000000000003</v>
      </c>
      <c r="AD16" s="21">
        <f t="shared" si="1"/>
        <v>114.7</v>
      </c>
    </row>
    <row r="17" spans="1:30" x14ac:dyDescent="0.3">
      <c r="A17" s="10">
        <f t="shared" si="2"/>
        <v>1984</v>
      </c>
      <c r="B17" s="11">
        <v>7.3</v>
      </c>
      <c r="C17" s="11">
        <v>110.5</v>
      </c>
      <c r="D17" s="11">
        <v>0</v>
      </c>
      <c r="E17" s="11">
        <v>179.5</v>
      </c>
      <c r="F17" s="11">
        <v>193.10000000000002</v>
      </c>
      <c r="G17" s="11">
        <v>137.19999999999999</v>
      </c>
      <c r="H17" s="11">
        <v>163.10000000000002</v>
      </c>
      <c r="I17" s="11">
        <v>115.7</v>
      </c>
      <c r="J17" s="11">
        <v>178.90000000000003</v>
      </c>
      <c r="K17" s="11">
        <v>221.40000000000003</v>
      </c>
      <c r="L17" s="11">
        <v>384.19999999999993</v>
      </c>
      <c r="M17" s="18">
        <v>0</v>
      </c>
      <c r="N17" s="21">
        <f t="shared" si="0"/>
        <v>1690.9</v>
      </c>
      <c r="Q17" s="10">
        <f t="shared" si="3"/>
        <v>1984</v>
      </c>
      <c r="R17" s="11">
        <v>7.3</v>
      </c>
      <c r="S17" s="11">
        <v>40.5</v>
      </c>
      <c r="T17" s="11">
        <v>0</v>
      </c>
      <c r="U17" s="11">
        <v>80.2</v>
      </c>
      <c r="V17" s="11">
        <v>45</v>
      </c>
      <c r="W17" s="11">
        <v>43.2</v>
      </c>
      <c r="X17" s="11">
        <v>45</v>
      </c>
      <c r="Y17" s="11">
        <v>45.3</v>
      </c>
      <c r="Z17" s="11">
        <v>45.6</v>
      </c>
      <c r="AA17" s="11">
        <v>75.2</v>
      </c>
      <c r="AB17" s="11">
        <v>76.7</v>
      </c>
      <c r="AC17" s="11">
        <v>0</v>
      </c>
      <c r="AD17" s="21">
        <f t="shared" si="1"/>
        <v>80.2</v>
      </c>
    </row>
    <row r="18" spans="1:30" x14ac:dyDescent="0.3">
      <c r="A18" s="10">
        <f t="shared" si="2"/>
        <v>1985</v>
      </c>
      <c r="B18" s="11">
        <v>0</v>
      </c>
      <c r="C18" s="11">
        <v>0</v>
      </c>
      <c r="D18" s="11">
        <v>118.2</v>
      </c>
      <c r="E18" s="11">
        <v>69.599999999999994</v>
      </c>
      <c r="F18" s="11">
        <v>123.6</v>
      </c>
      <c r="G18" s="11">
        <v>91.7</v>
      </c>
      <c r="H18" s="11">
        <v>5</v>
      </c>
      <c r="I18" s="11">
        <v>172.10000000000002</v>
      </c>
      <c r="J18" s="11">
        <v>310.10000000000002</v>
      </c>
      <c r="K18" s="11" t="s">
        <v>21</v>
      </c>
      <c r="L18" s="11">
        <v>103.69999999999999</v>
      </c>
      <c r="M18" s="18">
        <v>144</v>
      </c>
      <c r="N18" s="21" t="str">
        <f t="shared" si="0"/>
        <v xml:space="preserve"> </v>
      </c>
      <c r="Q18" s="10">
        <f t="shared" si="3"/>
        <v>1985</v>
      </c>
      <c r="R18" s="11">
        <v>0</v>
      </c>
      <c r="S18" s="11">
        <v>0</v>
      </c>
      <c r="T18" s="11">
        <v>72.7</v>
      </c>
      <c r="U18" s="11">
        <v>25.3</v>
      </c>
      <c r="V18" s="11">
        <v>63.7</v>
      </c>
      <c r="W18" s="11">
        <v>91.7</v>
      </c>
      <c r="X18" s="11">
        <v>5</v>
      </c>
      <c r="Y18" s="11">
        <v>39.1</v>
      </c>
      <c r="Z18" s="11">
        <v>75.5</v>
      </c>
      <c r="AA18" s="11"/>
      <c r="AB18" s="11">
        <v>49.3</v>
      </c>
      <c r="AC18" s="11">
        <v>127</v>
      </c>
      <c r="AD18" s="21">
        <f t="shared" si="1"/>
        <v>127</v>
      </c>
    </row>
    <row r="19" spans="1:30" x14ac:dyDescent="0.3">
      <c r="A19" s="10">
        <f t="shared" si="2"/>
        <v>1986</v>
      </c>
      <c r="B19" s="11">
        <v>0</v>
      </c>
      <c r="C19" s="11">
        <v>48.4</v>
      </c>
      <c r="D19" s="11">
        <v>62.599999999999994</v>
      </c>
      <c r="E19" s="11">
        <v>3</v>
      </c>
      <c r="F19" s="11">
        <v>314.89999999999998</v>
      </c>
      <c r="G19" s="11">
        <v>42.6</v>
      </c>
      <c r="H19" s="11">
        <v>0</v>
      </c>
      <c r="I19" s="11">
        <v>125.6</v>
      </c>
      <c r="J19" s="11">
        <v>75</v>
      </c>
      <c r="K19" s="11">
        <v>675.7</v>
      </c>
      <c r="L19" s="11">
        <v>37</v>
      </c>
      <c r="M19" s="18">
        <v>24</v>
      </c>
      <c r="N19" s="21">
        <f t="shared" si="0"/>
        <v>1408.8000000000002</v>
      </c>
      <c r="Q19" s="10">
        <f t="shared" si="3"/>
        <v>1986</v>
      </c>
      <c r="R19" s="11">
        <v>0</v>
      </c>
      <c r="S19" s="11">
        <v>39.4</v>
      </c>
      <c r="T19" s="11">
        <v>35.4</v>
      </c>
      <c r="U19" s="11">
        <v>3</v>
      </c>
      <c r="V19" s="11">
        <v>94.3</v>
      </c>
      <c r="W19" s="11">
        <v>38.5</v>
      </c>
      <c r="X19" s="11">
        <v>0</v>
      </c>
      <c r="Y19" s="11">
        <v>67.5</v>
      </c>
      <c r="Z19" s="11">
        <v>40</v>
      </c>
      <c r="AA19" s="11">
        <v>135.6</v>
      </c>
      <c r="AB19" s="11">
        <v>37</v>
      </c>
      <c r="AC19" s="11">
        <v>24</v>
      </c>
      <c r="AD19" s="21">
        <f t="shared" si="1"/>
        <v>135.6</v>
      </c>
    </row>
    <row r="20" spans="1:30" x14ac:dyDescent="0.3">
      <c r="A20" s="10">
        <f t="shared" si="2"/>
        <v>1987</v>
      </c>
      <c r="B20" s="11">
        <v>42</v>
      </c>
      <c r="C20" s="11">
        <v>83.3</v>
      </c>
      <c r="D20" s="11">
        <v>0</v>
      </c>
      <c r="E20" s="11">
        <v>152.89999999999998</v>
      </c>
      <c r="F20" s="11">
        <v>519.70000000000005</v>
      </c>
      <c r="G20" s="11">
        <v>72</v>
      </c>
      <c r="H20" s="11">
        <v>190.2</v>
      </c>
      <c r="I20" s="11">
        <v>213.09999999999997</v>
      </c>
      <c r="J20" s="11">
        <v>187.29999999999998</v>
      </c>
      <c r="K20" s="11">
        <v>612.59999999999991</v>
      </c>
      <c r="L20" s="11">
        <v>4</v>
      </c>
      <c r="M20" s="18">
        <v>2.4</v>
      </c>
      <c r="N20" s="21">
        <f t="shared" si="0"/>
        <v>2079.5</v>
      </c>
      <c r="Q20" s="10">
        <f t="shared" si="3"/>
        <v>1987</v>
      </c>
      <c r="R20" s="11">
        <v>42</v>
      </c>
      <c r="S20" s="11">
        <v>42</v>
      </c>
      <c r="T20" s="11">
        <v>0</v>
      </c>
      <c r="U20" s="11">
        <v>78.3</v>
      </c>
      <c r="V20" s="11">
        <v>86.5</v>
      </c>
      <c r="W20" s="11">
        <v>49</v>
      </c>
      <c r="X20" s="11">
        <v>65.400000000000006</v>
      </c>
      <c r="Y20" s="11">
        <v>67.5</v>
      </c>
      <c r="Z20" s="11">
        <v>58.5</v>
      </c>
      <c r="AA20" s="11">
        <v>141.69999999999999</v>
      </c>
      <c r="AB20" s="11">
        <v>4</v>
      </c>
      <c r="AC20" s="11">
        <v>2.4</v>
      </c>
      <c r="AD20" s="21">
        <f t="shared" si="1"/>
        <v>141.69999999999999</v>
      </c>
    </row>
    <row r="21" spans="1:30" x14ac:dyDescent="0.3">
      <c r="A21" s="10">
        <f t="shared" si="2"/>
        <v>1988</v>
      </c>
      <c r="B21" s="11">
        <v>0</v>
      </c>
      <c r="C21" s="11">
        <v>0</v>
      </c>
      <c r="D21" s="11">
        <v>5</v>
      </c>
      <c r="E21" s="11">
        <v>164.39999999999998</v>
      </c>
      <c r="F21" s="11">
        <v>67.900000000000006</v>
      </c>
      <c r="G21" s="11">
        <v>315.3</v>
      </c>
      <c r="H21" s="11">
        <v>375.2</v>
      </c>
      <c r="I21" s="11">
        <v>500.8</v>
      </c>
      <c r="J21" s="11">
        <v>294.00000000000006</v>
      </c>
      <c r="K21" s="11">
        <v>240.3</v>
      </c>
      <c r="L21" s="11">
        <v>356.79999999999995</v>
      </c>
      <c r="M21" s="18">
        <v>0</v>
      </c>
      <c r="N21" s="21">
        <f t="shared" si="0"/>
        <v>2319.6999999999998</v>
      </c>
      <c r="Q21" s="10">
        <f t="shared" si="3"/>
        <v>1988</v>
      </c>
      <c r="R21" s="11">
        <v>0</v>
      </c>
      <c r="S21" s="11">
        <v>0</v>
      </c>
      <c r="T21" s="11">
        <v>5</v>
      </c>
      <c r="U21" s="11">
        <v>74</v>
      </c>
      <c r="V21" s="11">
        <v>36.5</v>
      </c>
      <c r="W21" s="11">
        <v>86.5</v>
      </c>
      <c r="X21" s="11">
        <v>65.7</v>
      </c>
      <c r="Y21" s="11">
        <v>63.6</v>
      </c>
      <c r="Z21" s="11">
        <v>82.7</v>
      </c>
      <c r="AA21" s="11">
        <v>35.6</v>
      </c>
      <c r="AB21" s="11">
        <v>83.6</v>
      </c>
      <c r="AC21" s="11">
        <v>0</v>
      </c>
      <c r="AD21" s="21">
        <f t="shared" si="1"/>
        <v>86.5</v>
      </c>
    </row>
    <row r="22" spans="1:30" x14ac:dyDescent="0.3">
      <c r="A22" s="10">
        <f t="shared" si="2"/>
        <v>1989</v>
      </c>
      <c r="B22" s="11">
        <v>1.3</v>
      </c>
      <c r="C22" s="11">
        <v>39.1</v>
      </c>
      <c r="D22" s="11">
        <v>62.4</v>
      </c>
      <c r="E22" s="11">
        <v>36</v>
      </c>
      <c r="F22" s="11">
        <v>145.70000000000002</v>
      </c>
      <c r="G22" s="11">
        <v>43.3</v>
      </c>
      <c r="H22" s="11">
        <v>82.6</v>
      </c>
      <c r="I22" s="11">
        <v>160.5</v>
      </c>
      <c r="J22" s="11">
        <v>276.2</v>
      </c>
      <c r="K22" s="11">
        <v>163.4</v>
      </c>
      <c r="L22" s="11">
        <v>176.1</v>
      </c>
      <c r="M22" s="18">
        <v>96</v>
      </c>
      <c r="N22" s="21">
        <f t="shared" si="0"/>
        <v>1282.5999999999999</v>
      </c>
      <c r="Q22" s="10">
        <f t="shared" si="3"/>
        <v>1989</v>
      </c>
      <c r="R22" s="11">
        <v>1.3</v>
      </c>
      <c r="S22" s="11">
        <v>12.1</v>
      </c>
      <c r="T22" s="11">
        <v>25</v>
      </c>
      <c r="U22" s="11">
        <v>36</v>
      </c>
      <c r="V22" s="11">
        <v>54.7</v>
      </c>
      <c r="W22" s="11">
        <v>35.299999999999997</v>
      </c>
      <c r="X22" s="11">
        <v>54.4</v>
      </c>
      <c r="Y22" s="11">
        <v>30.7</v>
      </c>
      <c r="Z22" s="11">
        <v>58.6</v>
      </c>
      <c r="AA22" s="11">
        <v>67</v>
      </c>
      <c r="AB22" s="11">
        <v>42</v>
      </c>
      <c r="AC22" s="11">
        <v>32</v>
      </c>
      <c r="AD22" s="21">
        <f t="shared" si="1"/>
        <v>67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40</v>
      </c>
      <c r="E23" s="11">
        <v>120.4</v>
      </c>
      <c r="F23" s="11" t="s">
        <v>21</v>
      </c>
      <c r="G23" s="11" t="s">
        <v>21</v>
      </c>
      <c r="H23" s="11" t="s">
        <v>21</v>
      </c>
      <c r="I23" s="11" t="s">
        <v>21</v>
      </c>
      <c r="J23" s="11" t="s">
        <v>21</v>
      </c>
      <c r="K23" s="11" t="s">
        <v>21</v>
      </c>
      <c r="L23" s="11" t="s">
        <v>21</v>
      </c>
      <c r="M23" s="18" t="s">
        <v>21</v>
      </c>
      <c r="N23" s="21" t="str">
        <f t="shared" si="0"/>
        <v xml:space="preserve"> </v>
      </c>
      <c r="Q23" s="10">
        <f t="shared" si="3"/>
        <v>1990</v>
      </c>
      <c r="R23" s="11">
        <v>0</v>
      </c>
      <c r="S23" s="11">
        <v>0</v>
      </c>
      <c r="T23" s="11">
        <v>25</v>
      </c>
      <c r="U23" s="11">
        <v>34.299999999999997</v>
      </c>
      <c r="V23" s="11"/>
      <c r="W23" s="11"/>
      <c r="X23" s="11"/>
      <c r="Y23" s="11"/>
      <c r="Z23" s="11"/>
      <c r="AA23" s="11"/>
      <c r="AB23" s="11"/>
      <c r="AC23" s="11"/>
      <c r="AD23" s="21" t="str">
        <f t="shared" si="1"/>
        <v xml:space="preserve"> </v>
      </c>
    </row>
    <row r="24" spans="1:30" x14ac:dyDescent="0.3">
      <c r="A24" s="10">
        <f t="shared" si="2"/>
        <v>1991</v>
      </c>
      <c r="B24" s="11" t="s">
        <v>21</v>
      </c>
      <c r="C24" s="11" t="s">
        <v>21</v>
      </c>
      <c r="D24" s="11" t="s">
        <v>21</v>
      </c>
      <c r="E24" s="11" t="s">
        <v>21</v>
      </c>
      <c r="F24" s="11" t="s">
        <v>21</v>
      </c>
      <c r="G24" s="11" t="s">
        <v>21</v>
      </c>
      <c r="H24" s="11">
        <v>21.700000000000003</v>
      </c>
      <c r="I24" s="11">
        <v>118.89999999999999</v>
      </c>
      <c r="J24" s="11">
        <v>80.199999999999989</v>
      </c>
      <c r="K24" s="11">
        <v>167</v>
      </c>
      <c r="L24" s="11">
        <v>114.4</v>
      </c>
      <c r="M24" s="18">
        <v>0</v>
      </c>
      <c r="N24" s="21" t="str">
        <f t="shared" si="0"/>
        <v xml:space="preserve"> </v>
      </c>
      <c r="Q24" s="10">
        <f t="shared" si="3"/>
        <v>1991</v>
      </c>
      <c r="R24" s="11"/>
      <c r="S24" s="11"/>
      <c r="T24" s="11"/>
      <c r="U24" s="11"/>
      <c r="V24" s="11"/>
      <c r="W24" s="11"/>
      <c r="X24" s="11">
        <v>10.4</v>
      </c>
      <c r="Y24" s="11">
        <v>55.1</v>
      </c>
      <c r="Z24" s="11">
        <v>39</v>
      </c>
      <c r="AA24" s="11">
        <v>94</v>
      </c>
      <c r="AB24" s="11">
        <v>43</v>
      </c>
      <c r="AC24" s="11">
        <v>0</v>
      </c>
      <c r="AD24" s="21">
        <f t="shared" si="1"/>
        <v>94</v>
      </c>
    </row>
    <row r="25" spans="1:30" x14ac:dyDescent="0.3">
      <c r="A25" s="10">
        <f t="shared" si="2"/>
        <v>1992</v>
      </c>
      <c r="B25" s="11">
        <v>0</v>
      </c>
      <c r="C25" s="11">
        <v>10</v>
      </c>
      <c r="D25" s="11">
        <v>10</v>
      </c>
      <c r="E25" s="11">
        <v>80</v>
      </c>
      <c r="F25" s="11">
        <v>178</v>
      </c>
      <c r="G25" s="11">
        <v>36</v>
      </c>
      <c r="H25" s="11">
        <v>182</v>
      </c>
      <c r="I25" s="11">
        <v>113</v>
      </c>
      <c r="J25" s="11">
        <v>129</v>
      </c>
      <c r="K25" s="11" t="s">
        <v>21</v>
      </c>
      <c r="L25" s="11" t="s">
        <v>21</v>
      </c>
      <c r="M25" s="18">
        <v>0</v>
      </c>
      <c r="N25" s="21" t="str">
        <f t="shared" si="0"/>
        <v xml:space="preserve"> </v>
      </c>
      <c r="Q25" s="10">
        <f t="shared" si="3"/>
        <v>1992</v>
      </c>
      <c r="R25" s="11">
        <v>0</v>
      </c>
      <c r="S25" s="11">
        <v>10</v>
      </c>
      <c r="T25" s="11">
        <v>10</v>
      </c>
      <c r="U25" s="11">
        <v>25</v>
      </c>
      <c r="V25" s="11">
        <v>91</v>
      </c>
      <c r="W25" s="11">
        <v>20</v>
      </c>
      <c r="X25" s="11">
        <v>70</v>
      </c>
      <c r="Y25" s="11">
        <v>60</v>
      </c>
      <c r="Z25" s="11">
        <v>43</v>
      </c>
      <c r="AA25" s="11"/>
      <c r="AB25" s="11"/>
      <c r="AC25" s="11">
        <v>0</v>
      </c>
      <c r="AD25" s="21">
        <f t="shared" si="1"/>
        <v>91</v>
      </c>
    </row>
    <row r="26" spans="1:30" x14ac:dyDescent="0.3">
      <c r="A26" s="10">
        <f t="shared" si="2"/>
        <v>1993</v>
      </c>
      <c r="B26" s="11">
        <v>32</v>
      </c>
      <c r="C26" s="11">
        <v>31</v>
      </c>
      <c r="D26" s="11">
        <v>136</v>
      </c>
      <c r="E26" s="11">
        <v>158</v>
      </c>
      <c r="F26" s="11">
        <v>265</v>
      </c>
      <c r="G26" s="11">
        <v>33</v>
      </c>
      <c r="H26" s="11" t="s">
        <v>21</v>
      </c>
      <c r="I26" s="11" t="s">
        <v>21</v>
      </c>
      <c r="J26" s="11" t="s">
        <v>21</v>
      </c>
      <c r="K26" s="11" t="s">
        <v>21</v>
      </c>
      <c r="L26" s="11">
        <v>170</v>
      </c>
      <c r="M26" s="18">
        <v>18</v>
      </c>
      <c r="N26" s="21" t="str">
        <f t="shared" si="0"/>
        <v xml:space="preserve"> </v>
      </c>
      <c r="Q26" s="10">
        <f t="shared" si="3"/>
        <v>1993</v>
      </c>
      <c r="R26" s="11">
        <v>23</v>
      </c>
      <c r="S26" s="11">
        <v>10</v>
      </c>
      <c r="T26" s="11">
        <v>33</v>
      </c>
      <c r="U26" s="11">
        <v>37</v>
      </c>
      <c r="V26" s="11">
        <v>82</v>
      </c>
      <c r="W26" s="11">
        <v>21</v>
      </c>
      <c r="X26" s="11"/>
      <c r="Y26" s="11"/>
      <c r="Z26" s="11"/>
      <c r="AA26" s="11"/>
      <c r="AB26" s="11">
        <v>90</v>
      </c>
      <c r="AC26" s="11">
        <v>13</v>
      </c>
      <c r="AD26" s="21">
        <f t="shared" si="1"/>
        <v>90</v>
      </c>
    </row>
    <row r="27" spans="1:30" x14ac:dyDescent="0.3">
      <c r="A27" s="10">
        <f t="shared" si="2"/>
        <v>1994</v>
      </c>
      <c r="B27" s="11">
        <v>2</v>
      </c>
      <c r="C27" s="11">
        <v>25</v>
      </c>
      <c r="D27" s="11">
        <v>11</v>
      </c>
      <c r="E27" s="11">
        <v>191</v>
      </c>
      <c r="F27" s="11">
        <v>209</v>
      </c>
      <c r="G27" s="11">
        <v>13</v>
      </c>
      <c r="H27" s="11">
        <v>46</v>
      </c>
      <c r="I27" s="11">
        <v>306</v>
      </c>
      <c r="J27" s="11">
        <v>123</v>
      </c>
      <c r="K27" s="11">
        <v>201</v>
      </c>
      <c r="L27" s="11">
        <v>68</v>
      </c>
      <c r="M27" s="18">
        <v>80</v>
      </c>
      <c r="N27" s="21">
        <f t="shared" si="0"/>
        <v>1275</v>
      </c>
      <c r="Q27" s="10">
        <f t="shared" si="3"/>
        <v>1994</v>
      </c>
      <c r="R27" s="11">
        <v>2</v>
      </c>
      <c r="S27" s="11">
        <v>19</v>
      </c>
      <c r="T27" s="11">
        <v>6</v>
      </c>
      <c r="U27" s="11">
        <v>73</v>
      </c>
      <c r="V27" s="11">
        <v>90</v>
      </c>
      <c r="W27" s="11">
        <v>10</v>
      </c>
      <c r="X27" s="11">
        <v>28</v>
      </c>
      <c r="Y27" s="11">
        <v>90</v>
      </c>
      <c r="Z27" s="11">
        <v>60</v>
      </c>
      <c r="AA27" s="11">
        <v>55</v>
      </c>
      <c r="AB27" s="11">
        <v>20</v>
      </c>
      <c r="AC27" s="11">
        <v>80</v>
      </c>
      <c r="AD27" s="21">
        <f t="shared" si="1"/>
        <v>90</v>
      </c>
    </row>
    <row r="28" spans="1:30" x14ac:dyDescent="0.3">
      <c r="A28" s="10">
        <f t="shared" si="2"/>
        <v>1995</v>
      </c>
      <c r="B28" s="11" t="s">
        <v>21</v>
      </c>
      <c r="C28" s="11" t="s">
        <v>21</v>
      </c>
      <c r="D28" s="11">
        <v>0</v>
      </c>
      <c r="E28" s="11">
        <v>133</v>
      </c>
      <c r="F28" s="11">
        <v>167</v>
      </c>
      <c r="G28" s="11">
        <v>103</v>
      </c>
      <c r="H28" s="11">
        <v>297.60000000000002</v>
      </c>
      <c r="I28" s="11">
        <v>384.5</v>
      </c>
      <c r="J28" s="11">
        <v>68</v>
      </c>
      <c r="K28" s="11">
        <v>284</v>
      </c>
      <c r="L28" s="11">
        <v>14</v>
      </c>
      <c r="M28" s="18">
        <v>104</v>
      </c>
      <c r="N28" s="21" t="str">
        <f t="shared" si="0"/>
        <v xml:space="preserve"> </v>
      </c>
      <c r="Q28" s="10">
        <f t="shared" si="3"/>
        <v>1995</v>
      </c>
      <c r="R28" s="11"/>
      <c r="S28" s="11"/>
      <c r="T28" s="11">
        <v>0</v>
      </c>
      <c r="U28" s="11">
        <v>26</v>
      </c>
      <c r="V28" s="11">
        <v>26</v>
      </c>
      <c r="W28" s="11">
        <v>39</v>
      </c>
      <c r="X28" s="11">
        <v>91</v>
      </c>
      <c r="Y28" s="11">
        <v>130</v>
      </c>
      <c r="Z28" s="11">
        <v>25</v>
      </c>
      <c r="AA28" s="11">
        <v>200</v>
      </c>
      <c r="AB28" s="11">
        <v>6</v>
      </c>
      <c r="AC28" s="11">
        <v>92</v>
      </c>
      <c r="AD28" s="21">
        <f t="shared" si="1"/>
        <v>200</v>
      </c>
    </row>
    <row r="29" spans="1:30" x14ac:dyDescent="0.3">
      <c r="A29" s="10">
        <f t="shared" si="2"/>
        <v>1996</v>
      </c>
      <c r="B29" s="11">
        <v>10</v>
      </c>
      <c r="C29" s="11">
        <v>15</v>
      </c>
      <c r="D29" s="11">
        <v>133</v>
      </c>
      <c r="E29" s="11">
        <v>52</v>
      </c>
      <c r="F29" s="11">
        <v>279</v>
      </c>
      <c r="G29" s="11">
        <v>182</v>
      </c>
      <c r="H29" s="11">
        <v>102</v>
      </c>
      <c r="I29" s="11">
        <v>207</v>
      </c>
      <c r="J29" s="11">
        <v>240</v>
      </c>
      <c r="K29" s="11">
        <v>265</v>
      </c>
      <c r="L29" s="11">
        <v>269</v>
      </c>
      <c r="M29" s="18">
        <v>0</v>
      </c>
      <c r="N29" s="21">
        <f t="shared" si="0"/>
        <v>1754</v>
      </c>
      <c r="Q29" s="10">
        <f t="shared" si="3"/>
        <v>1996</v>
      </c>
      <c r="R29" s="11">
        <v>10</v>
      </c>
      <c r="S29" s="11">
        <v>10</v>
      </c>
      <c r="T29" s="11">
        <v>75</v>
      </c>
      <c r="U29" s="11">
        <v>29</v>
      </c>
      <c r="V29" s="11">
        <v>41</v>
      </c>
      <c r="W29" s="11">
        <v>48</v>
      </c>
      <c r="X29" s="11">
        <v>30</v>
      </c>
      <c r="Y29" s="11">
        <v>70</v>
      </c>
      <c r="Z29" s="11">
        <v>80</v>
      </c>
      <c r="AA29" s="11">
        <v>75</v>
      </c>
      <c r="AB29" s="11">
        <v>89</v>
      </c>
      <c r="AC29" s="11">
        <v>0</v>
      </c>
      <c r="AD29" s="21">
        <f t="shared" si="1"/>
        <v>89</v>
      </c>
    </row>
    <row r="30" spans="1:30" x14ac:dyDescent="0.3">
      <c r="A30" s="10">
        <f t="shared" si="2"/>
        <v>1997</v>
      </c>
      <c r="B30" s="11">
        <v>0.1</v>
      </c>
      <c r="C30" s="11">
        <v>0</v>
      </c>
      <c r="D30" s="11">
        <v>42</v>
      </c>
      <c r="E30" s="11">
        <v>113</v>
      </c>
      <c r="F30" s="11">
        <v>186</v>
      </c>
      <c r="G30" s="11">
        <v>65</v>
      </c>
      <c r="H30" s="11">
        <v>16</v>
      </c>
      <c r="I30" s="11">
        <v>16</v>
      </c>
      <c r="J30" s="11">
        <v>184</v>
      </c>
      <c r="K30" s="11">
        <v>148</v>
      </c>
      <c r="L30" s="11">
        <v>167</v>
      </c>
      <c r="M30" s="18">
        <v>0</v>
      </c>
      <c r="N30" s="21">
        <f t="shared" si="0"/>
        <v>937.1</v>
      </c>
      <c r="Q30" s="10">
        <f t="shared" si="3"/>
        <v>1997</v>
      </c>
      <c r="R30" s="11">
        <v>0.1</v>
      </c>
      <c r="S30" s="11">
        <v>0</v>
      </c>
      <c r="T30" s="11">
        <v>19</v>
      </c>
      <c r="U30" s="11">
        <v>43</v>
      </c>
      <c r="V30" s="11">
        <v>62</v>
      </c>
      <c r="W30" s="11">
        <v>20</v>
      </c>
      <c r="X30" s="11">
        <v>10</v>
      </c>
      <c r="Y30" s="11">
        <v>10</v>
      </c>
      <c r="Z30" s="11">
        <v>47</v>
      </c>
      <c r="AA30" s="11">
        <v>32</v>
      </c>
      <c r="AB30" s="11">
        <v>75</v>
      </c>
      <c r="AC30" s="11">
        <v>0</v>
      </c>
      <c r="AD30" s="21">
        <f t="shared" si="1"/>
        <v>75</v>
      </c>
    </row>
    <row r="31" spans="1:30" x14ac:dyDescent="0.3">
      <c r="A31" s="10">
        <f t="shared" si="2"/>
        <v>1998</v>
      </c>
      <c r="B31" s="11">
        <v>0</v>
      </c>
      <c r="C31" s="11">
        <v>70</v>
      </c>
      <c r="D31" s="11">
        <v>89</v>
      </c>
      <c r="E31" s="11">
        <v>166</v>
      </c>
      <c r="F31" s="11">
        <v>307</v>
      </c>
      <c r="G31" s="11">
        <v>231</v>
      </c>
      <c r="H31" s="11">
        <v>35</v>
      </c>
      <c r="I31" s="11">
        <v>149</v>
      </c>
      <c r="J31" s="11">
        <v>204</v>
      </c>
      <c r="K31" s="11">
        <v>106</v>
      </c>
      <c r="L31" s="11">
        <v>103</v>
      </c>
      <c r="M31" s="18">
        <v>119</v>
      </c>
      <c r="N31" s="21">
        <f t="shared" si="0"/>
        <v>1579</v>
      </c>
      <c r="Q31" s="10">
        <f t="shared" si="3"/>
        <v>1998</v>
      </c>
      <c r="R31" s="11">
        <v>0</v>
      </c>
      <c r="S31" s="11">
        <v>70</v>
      </c>
      <c r="T31" s="11">
        <v>35</v>
      </c>
      <c r="U31" s="11">
        <v>63</v>
      </c>
      <c r="V31" s="11">
        <v>82</v>
      </c>
      <c r="W31" s="11">
        <v>90</v>
      </c>
      <c r="X31" s="11">
        <v>35</v>
      </c>
      <c r="Y31" s="11">
        <v>45</v>
      </c>
      <c r="Z31" s="11">
        <v>70</v>
      </c>
      <c r="AA31" s="11">
        <v>45</v>
      </c>
      <c r="AB31" s="11">
        <v>30</v>
      </c>
      <c r="AC31" s="11">
        <v>41</v>
      </c>
      <c r="AD31" s="21">
        <f t="shared" si="1"/>
        <v>90</v>
      </c>
    </row>
    <row r="32" spans="1:30" x14ac:dyDescent="0.3">
      <c r="A32" s="10">
        <f t="shared" si="2"/>
        <v>1999</v>
      </c>
      <c r="B32" s="11">
        <v>16</v>
      </c>
      <c r="C32" s="11">
        <v>115</v>
      </c>
      <c r="D32" s="11">
        <v>239</v>
      </c>
      <c r="E32" s="11">
        <v>126.2</v>
      </c>
      <c r="F32" s="11">
        <v>122</v>
      </c>
      <c r="G32" s="11">
        <v>291</v>
      </c>
      <c r="H32" s="11">
        <v>182</v>
      </c>
      <c r="I32" s="11">
        <v>373</v>
      </c>
      <c r="J32" s="11">
        <v>496</v>
      </c>
      <c r="K32" s="11">
        <v>180</v>
      </c>
      <c r="L32" s="11">
        <v>281</v>
      </c>
      <c r="M32" s="18">
        <v>114</v>
      </c>
      <c r="N32" s="21">
        <f t="shared" si="0"/>
        <v>2535.1999999999998</v>
      </c>
      <c r="Q32" s="10">
        <f t="shared" si="3"/>
        <v>1999</v>
      </c>
      <c r="R32" s="11">
        <v>16</v>
      </c>
      <c r="S32" s="11">
        <v>53</v>
      </c>
      <c r="T32" s="11">
        <v>137</v>
      </c>
      <c r="U32" s="11">
        <v>29</v>
      </c>
      <c r="V32" s="11">
        <v>40</v>
      </c>
      <c r="W32" s="11">
        <v>70</v>
      </c>
      <c r="X32" s="11">
        <v>47</v>
      </c>
      <c r="Y32" s="11">
        <v>83</v>
      </c>
      <c r="Z32" s="11">
        <v>80</v>
      </c>
      <c r="AA32" s="11">
        <v>48</v>
      </c>
      <c r="AB32" s="11">
        <v>52</v>
      </c>
      <c r="AC32" s="11">
        <v>34</v>
      </c>
      <c r="AD32" s="21">
        <f t="shared" si="1"/>
        <v>137</v>
      </c>
    </row>
    <row r="33" spans="1:30" x14ac:dyDescent="0.3">
      <c r="A33" s="10">
        <f t="shared" si="2"/>
        <v>2000</v>
      </c>
      <c r="B33" s="11">
        <v>0</v>
      </c>
      <c r="C33" s="11">
        <v>0</v>
      </c>
      <c r="D33" s="11">
        <v>0</v>
      </c>
      <c r="E33" s="11">
        <v>76</v>
      </c>
      <c r="F33" s="11">
        <v>158</v>
      </c>
      <c r="G33" s="11">
        <v>131</v>
      </c>
      <c r="H33" s="11">
        <v>111</v>
      </c>
      <c r="I33" s="11">
        <v>56</v>
      </c>
      <c r="J33" s="11">
        <v>392</v>
      </c>
      <c r="K33" s="11">
        <v>227</v>
      </c>
      <c r="L33" s="11">
        <v>326</v>
      </c>
      <c r="M33" s="18">
        <v>65</v>
      </c>
      <c r="N33" s="21">
        <f t="shared" si="0"/>
        <v>1542</v>
      </c>
      <c r="Q33" s="10">
        <f t="shared" si="3"/>
        <v>2000</v>
      </c>
      <c r="R33" s="11">
        <v>0</v>
      </c>
      <c r="S33" s="11">
        <v>0</v>
      </c>
      <c r="T33" s="11">
        <v>0</v>
      </c>
      <c r="U33" s="11">
        <v>14</v>
      </c>
      <c r="V33" s="11">
        <v>45</v>
      </c>
      <c r="W33" s="11">
        <v>56</v>
      </c>
      <c r="X33" s="11">
        <v>47</v>
      </c>
      <c r="Y33" s="11">
        <v>30</v>
      </c>
      <c r="Z33" s="11">
        <v>89</v>
      </c>
      <c r="AA33" s="11">
        <v>92</v>
      </c>
      <c r="AB33" s="11">
        <v>125</v>
      </c>
      <c r="AC33" s="11">
        <v>42</v>
      </c>
      <c r="AD33" s="21">
        <f t="shared" si="1"/>
        <v>125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110</v>
      </c>
      <c r="E34" s="11">
        <v>15</v>
      </c>
      <c r="F34" s="11">
        <v>271</v>
      </c>
      <c r="G34" s="11">
        <v>15</v>
      </c>
      <c r="H34" s="11">
        <v>156</v>
      </c>
      <c r="I34" s="11">
        <v>42</v>
      </c>
      <c r="J34" s="11">
        <v>110</v>
      </c>
      <c r="K34" s="11">
        <v>177.2</v>
      </c>
      <c r="L34" s="11">
        <v>179</v>
      </c>
      <c r="M34" s="18">
        <v>25</v>
      </c>
      <c r="N34" s="21">
        <f t="shared" si="0"/>
        <v>1100.2</v>
      </c>
      <c r="Q34" s="10">
        <f t="shared" si="3"/>
        <v>2001</v>
      </c>
      <c r="R34" s="11">
        <v>0</v>
      </c>
      <c r="S34" s="11">
        <v>0</v>
      </c>
      <c r="T34" s="11">
        <v>32</v>
      </c>
      <c r="U34" s="11">
        <v>11</v>
      </c>
      <c r="V34" s="11">
        <v>67</v>
      </c>
      <c r="W34" s="11">
        <v>15</v>
      </c>
      <c r="X34" s="11">
        <v>60</v>
      </c>
      <c r="Y34" s="11">
        <v>19</v>
      </c>
      <c r="Z34" s="11">
        <v>28</v>
      </c>
      <c r="AA34" s="11">
        <v>64</v>
      </c>
      <c r="AB34" s="11">
        <v>78</v>
      </c>
      <c r="AC34" s="11">
        <v>12</v>
      </c>
      <c r="AD34" s="21">
        <f t="shared" si="1"/>
        <v>78</v>
      </c>
    </row>
    <row r="35" spans="1:30" x14ac:dyDescent="0.3">
      <c r="A35" s="10">
        <f t="shared" si="2"/>
        <v>2002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8"/>
      <c r="N35" s="21" t="str">
        <f t="shared" si="0"/>
        <v xml:space="preserve"> </v>
      </c>
      <c r="Q35" s="10">
        <f t="shared" si="3"/>
        <v>2002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21" t="str">
        <f t="shared" ref="AD35:AD53" si="4">+IF(COUNT(R35:AC35)&lt;12," ",MAX(R35:AC35))</f>
        <v xml:space="preserve"> </v>
      </c>
    </row>
    <row r="36" spans="1:30" x14ac:dyDescent="0.3">
      <c r="A36" s="10">
        <f t="shared" si="2"/>
        <v>2003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8"/>
      <c r="N36" s="21" t="str">
        <f t="shared" si="0"/>
        <v xml:space="preserve"> </v>
      </c>
      <c r="Q36" s="10">
        <f t="shared" si="3"/>
        <v>2003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21" t="str">
        <f t="shared" si="4"/>
        <v xml:space="preserve"> </v>
      </c>
    </row>
    <row r="37" spans="1:30" x14ac:dyDescent="0.3">
      <c r="A37" s="10">
        <f t="shared" si="2"/>
        <v>2004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8"/>
      <c r="N37" s="21" t="str">
        <f t="shared" si="0"/>
        <v xml:space="preserve"> </v>
      </c>
      <c r="Q37" s="10">
        <f t="shared" si="3"/>
        <v>2004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21" t="str">
        <f t="shared" si="4"/>
        <v xml:space="preserve"> </v>
      </c>
    </row>
    <row r="38" spans="1:30" x14ac:dyDescent="0.3">
      <c r="A38" s="10">
        <f t="shared" si="2"/>
        <v>2005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8"/>
      <c r="N38" s="21" t="str">
        <f t="shared" si="0"/>
        <v xml:space="preserve"> </v>
      </c>
      <c r="Q38" s="10">
        <f t="shared" si="3"/>
        <v>2005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21" t="str">
        <f t="shared" si="4"/>
        <v xml:space="preserve"> </v>
      </c>
    </row>
    <row r="39" spans="1:30" x14ac:dyDescent="0.3">
      <c r="A39" s="10">
        <f t="shared" si="2"/>
        <v>2006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8"/>
      <c r="N39" s="21" t="str">
        <f t="shared" si="0"/>
        <v xml:space="preserve"> </v>
      </c>
      <c r="Q39" s="10">
        <f t="shared" si="3"/>
        <v>2006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1" t="str">
        <f t="shared" si="4"/>
        <v xml:space="preserve"> </v>
      </c>
    </row>
    <row r="40" spans="1:30" x14ac:dyDescent="0.3">
      <c r="A40" s="10">
        <f t="shared" si="2"/>
        <v>2007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8"/>
      <c r="N40" s="21" t="str">
        <f t="shared" si="0"/>
        <v xml:space="preserve"> </v>
      </c>
      <c r="Q40" s="10">
        <f t="shared" si="3"/>
        <v>2007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21" t="str">
        <f t="shared" si="4"/>
        <v xml:space="preserve"> </v>
      </c>
    </row>
    <row r="41" spans="1:30" x14ac:dyDescent="0.3">
      <c r="A41" s="10">
        <f t="shared" si="2"/>
        <v>2008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8"/>
      <c r="N41" s="21" t="str">
        <f t="shared" si="0"/>
        <v xml:space="preserve"> </v>
      </c>
      <c r="Q41" s="10">
        <f t="shared" si="3"/>
        <v>2008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21" t="str">
        <f t="shared" si="4"/>
        <v xml:space="preserve"> </v>
      </c>
    </row>
    <row r="42" spans="1:30" x14ac:dyDescent="0.3">
      <c r="A42" s="10">
        <f t="shared" si="2"/>
        <v>2009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8"/>
      <c r="N42" s="21" t="str">
        <f t="shared" si="0"/>
        <v xml:space="preserve"> </v>
      </c>
      <c r="Q42" s="10">
        <f t="shared" si="3"/>
        <v>2009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21" t="str">
        <f t="shared" si="4"/>
        <v xml:space="preserve"> </v>
      </c>
    </row>
    <row r="43" spans="1:30" x14ac:dyDescent="0.3">
      <c r="A43" s="10">
        <f t="shared" si="2"/>
        <v>2010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8"/>
      <c r="N43" s="21" t="str">
        <f t="shared" si="0"/>
        <v xml:space="preserve"> </v>
      </c>
      <c r="Q43" s="10">
        <f t="shared" si="3"/>
        <v>2010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21" t="str">
        <f t="shared" si="4"/>
        <v xml:space="preserve"> </v>
      </c>
    </row>
    <row r="44" spans="1:30" x14ac:dyDescent="0.3">
      <c r="A44" s="10">
        <f t="shared" si="2"/>
        <v>2011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8"/>
      <c r="N44" s="21" t="str">
        <f t="shared" si="0"/>
        <v xml:space="preserve"> </v>
      </c>
      <c r="Q44" s="10">
        <f t="shared" si="3"/>
        <v>2011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21" t="str">
        <f t="shared" si="4"/>
        <v xml:space="preserve"> </v>
      </c>
    </row>
    <row r="45" spans="1:30" x14ac:dyDescent="0.3">
      <c r="A45" s="10">
        <f>+A44+1</f>
        <v>2012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21" t="str">
        <f t="shared" si="0"/>
        <v xml:space="preserve"> </v>
      </c>
      <c r="Q45" s="10">
        <f>+Q44+1</f>
        <v>2012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1" t="str">
        <f t="shared" si="4"/>
        <v xml:space="preserve"> </v>
      </c>
    </row>
    <row r="46" spans="1:30" x14ac:dyDescent="0.3">
      <c r="A46" s="10">
        <f t="shared" si="2"/>
        <v>2013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21" t="str">
        <f t="shared" si="0"/>
        <v xml:space="preserve"> </v>
      </c>
      <c r="Q46" s="10">
        <f t="shared" ref="Q46:Q50" si="5">+Q45+1</f>
        <v>2013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21" t="str">
        <f t="shared" si="4"/>
        <v xml:space="preserve"> </v>
      </c>
    </row>
    <row r="47" spans="1:30" x14ac:dyDescent="0.3">
      <c r="A47" s="10">
        <f t="shared" si="2"/>
        <v>2014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21" t="str">
        <f t="shared" si="0"/>
        <v xml:space="preserve"> </v>
      </c>
      <c r="Q47" s="10">
        <f t="shared" si="5"/>
        <v>2014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21" t="str">
        <f t="shared" si="4"/>
        <v xml:space="preserve"> </v>
      </c>
    </row>
    <row r="48" spans="1:30" x14ac:dyDescent="0.3">
      <c r="A48" s="10">
        <f t="shared" si="2"/>
        <v>2015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21" t="str">
        <f t="shared" si="0"/>
        <v xml:space="preserve"> </v>
      </c>
      <c r="Q48" s="10">
        <f t="shared" si="5"/>
        <v>2015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1" t="str">
        <f t="shared" si="4"/>
        <v xml:space="preserve"> </v>
      </c>
    </row>
    <row r="49" spans="1:30" x14ac:dyDescent="0.3">
      <c r="A49" s="10">
        <f t="shared" si="2"/>
        <v>2016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5"/>
        <v>2016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21" t="str">
        <f t="shared" si="4"/>
        <v xml:space="preserve"> </v>
      </c>
    </row>
    <row r="50" spans="1:30" x14ac:dyDescent="0.3">
      <c r="A50" s="10">
        <f t="shared" si="2"/>
        <v>2017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21" t="str">
        <f t="shared" si="0"/>
        <v xml:space="preserve"> </v>
      </c>
      <c r="Q50" s="10">
        <f t="shared" si="5"/>
        <v>2017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1" t="str">
        <f t="shared" si="4"/>
        <v xml:space="preserve"> </v>
      </c>
    </row>
    <row r="51" spans="1:30" x14ac:dyDescent="0.3">
      <c r="A51" s="10">
        <f>+A50+1</f>
        <v>2018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1" t="str">
        <f t="shared" si="4"/>
        <v xml:space="preserve"> </v>
      </c>
    </row>
    <row r="52" spans="1:30" x14ac:dyDescent="0.3">
      <c r="A52" s="10">
        <f t="shared" si="2"/>
        <v>2019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6">+Q51+1</f>
        <v>2019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4"/>
        <v xml:space="preserve"> </v>
      </c>
    </row>
    <row r="53" spans="1:30" x14ac:dyDescent="0.3">
      <c r="A53" s="14">
        <f t="shared" si="2"/>
        <v>2020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 t="shared" si="0"/>
        <v xml:space="preserve"> </v>
      </c>
      <c r="Q53" s="10">
        <f t="shared" si="6"/>
        <v>2020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4"/>
        <v xml:space="preserve"> </v>
      </c>
    </row>
    <row r="54" spans="1:30" x14ac:dyDescent="0.3">
      <c r="A54" s="14">
        <v>2021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 t="shared" si="0"/>
        <v xml:space="preserve"> </v>
      </c>
      <c r="Q54" s="14">
        <v>2021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 t="shared" si="0"/>
        <v xml:space="preserve"> </v>
      </c>
      <c r="Q55" s="14">
        <v>2022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16.056666666666668</v>
      </c>
      <c r="C56" s="7">
        <f>+AVERAGE(C3:C55)</f>
        <v>30.34333333333333</v>
      </c>
      <c r="D56" s="7">
        <f t="shared" ref="D56:L56" si="7">+AVERAGE(D3:D55)</f>
        <v>58.07741935483871</v>
      </c>
      <c r="E56" s="7">
        <f t="shared" si="7"/>
        <v>121.52666666666667</v>
      </c>
      <c r="F56" s="7">
        <f t="shared" si="7"/>
        <v>220.94827586206893</v>
      </c>
      <c r="G56" s="7">
        <f t="shared" si="7"/>
        <v>122.89642857142859</v>
      </c>
      <c r="H56" s="7">
        <f t="shared" si="7"/>
        <v>114.90689655172413</v>
      </c>
      <c r="I56" s="7">
        <f t="shared" si="7"/>
        <v>169.42000000000002</v>
      </c>
      <c r="J56" s="7">
        <f t="shared" si="7"/>
        <v>211.42000000000002</v>
      </c>
      <c r="K56" s="7">
        <f t="shared" si="7"/>
        <v>271.02499999999998</v>
      </c>
      <c r="L56" s="7">
        <f t="shared" si="7"/>
        <v>182.57142857142858</v>
      </c>
      <c r="M56" s="7">
        <f>+AVERAGE(M3:M55)</f>
        <v>52.434482758620689</v>
      </c>
      <c r="N56" s="22">
        <f>+AVERAGE(N3:N55)</f>
        <v>1581.6142857142854</v>
      </c>
      <c r="O56" s="12"/>
      <c r="P56" s="12"/>
      <c r="Q56" s="53" t="s">
        <v>16</v>
      </c>
      <c r="R56" s="7">
        <f>+AVERAGE(R3:R55)</f>
        <v>12.990000000000002</v>
      </c>
      <c r="S56" s="7">
        <f>+AVERAGE(S3:S55)</f>
        <v>18.133333333333333</v>
      </c>
      <c r="T56" s="7">
        <f t="shared" ref="T56:AB56" si="8">+AVERAGE(T3:T55)</f>
        <v>29.490322580645163</v>
      </c>
      <c r="U56" s="7">
        <f t="shared" si="8"/>
        <v>47.053333333333327</v>
      </c>
      <c r="V56" s="7">
        <f t="shared" si="8"/>
        <v>66.772413793103453</v>
      </c>
      <c r="W56" s="7">
        <f t="shared" si="8"/>
        <v>48.1</v>
      </c>
      <c r="X56" s="7">
        <f t="shared" si="8"/>
        <v>43.634482758620692</v>
      </c>
      <c r="Y56" s="7">
        <f t="shared" si="8"/>
        <v>54.15</v>
      </c>
      <c r="Z56" s="7">
        <f t="shared" si="8"/>
        <v>63.016666666666666</v>
      </c>
      <c r="AA56" s="7">
        <f t="shared" si="8"/>
        <v>84.028571428571439</v>
      </c>
      <c r="AB56" s="7">
        <f t="shared" si="8"/>
        <v>60.692857142857136</v>
      </c>
      <c r="AC56" s="7">
        <f>+AVERAGE(AC3:AC55)</f>
        <v>31.624137931034483</v>
      </c>
      <c r="AD56" s="22">
        <f>+AVERAGE(AD3:AD55)</f>
        <v>105.66774193548386</v>
      </c>
    </row>
    <row r="57" spans="1:30" customFormat="1" x14ac:dyDescent="0.3">
      <c r="A57" s="53" t="s">
        <v>17</v>
      </c>
      <c r="B57" s="7">
        <f>+MAX(B3:B55)</f>
        <v>106</v>
      </c>
      <c r="C57" s="7">
        <f t="shared" ref="C57:M57" si="9">+MAX(C3:C55)</f>
        <v>129</v>
      </c>
      <c r="D57" s="7">
        <f t="shared" si="9"/>
        <v>239</v>
      </c>
      <c r="E57" s="7">
        <f t="shared" si="9"/>
        <v>341</v>
      </c>
      <c r="F57" s="7">
        <f t="shared" si="9"/>
        <v>586</v>
      </c>
      <c r="G57" s="7">
        <f t="shared" si="9"/>
        <v>453</v>
      </c>
      <c r="H57" s="7">
        <f t="shared" si="9"/>
        <v>375.2</v>
      </c>
      <c r="I57" s="7">
        <f t="shared" si="9"/>
        <v>500.8</v>
      </c>
      <c r="J57" s="7">
        <f t="shared" si="9"/>
        <v>496</v>
      </c>
      <c r="K57" s="7">
        <f t="shared" si="9"/>
        <v>675.7</v>
      </c>
      <c r="L57" s="7">
        <f t="shared" si="9"/>
        <v>438</v>
      </c>
      <c r="M57" s="7">
        <f t="shared" si="9"/>
        <v>148</v>
      </c>
      <c r="N57" s="22">
        <f>+MAX(N3:N55)</f>
        <v>2535.1999999999998</v>
      </c>
      <c r="O57" s="12"/>
      <c r="P57" s="12"/>
      <c r="Q57" s="53" t="s">
        <v>17</v>
      </c>
      <c r="R57" s="7">
        <f>+MAX(R3:R55)</f>
        <v>76</v>
      </c>
      <c r="S57" s="7">
        <f t="shared" ref="S57:AC57" si="10">+MAX(S3:S55)</f>
        <v>84</v>
      </c>
      <c r="T57" s="7">
        <f t="shared" si="10"/>
        <v>137</v>
      </c>
      <c r="U57" s="7">
        <f t="shared" si="10"/>
        <v>137</v>
      </c>
      <c r="V57" s="7">
        <f t="shared" si="10"/>
        <v>127</v>
      </c>
      <c r="W57" s="7">
        <f t="shared" si="10"/>
        <v>114.7</v>
      </c>
      <c r="X57" s="7">
        <f t="shared" si="10"/>
        <v>91</v>
      </c>
      <c r="Y57" s="7">
        <f t="shared" si="10"/>
        <v>130</v>
      </c>
      <c r="Z57" s="7">
        <f t="shared" si="10"/>
        <v>110</v>
      </c>
      <c r="AA57" s="7">
        <f t="shared" si="10"/>
        <v>200</v>
      </c>
      <c r="AB57" s="7">
        <f t="shared" si="10"/>
        <v>125</v>
      </c>
      <c r="AC57" s="7">
        <f t="shared" si="10"/>
        <v>127</v>
      </c>
      <c r="AD57" s="22">
        <f>+MAX(AD3:AD55)</f>
        <v>200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1">+MIN(C3:C55)</f>
        <v>0</v>
      </c>
      <c r="D58" s="7">
        <f t="shared" si="11"/>
        <v>0</v>
      </c>
      <c r="E58" s="7">
        <f t="shared" si="11"/>
        <v>3</v>
      </c>
      <c r="F58" s="7">
        <f t="shared" si="11"/>
        <v>67.900000000000006</v>
      </c>
      <c r="G58" s="7">
        <f t="shared" si="11"/>
        <v>13</v>
      </c>
      <c r="H58" s="7">
        <f t="shared" si="11"/>
        <v>0</v>
      </c>
      <c r="I58" s="7">
        <f t="shared" si="11"/>
        <v>16</v>
      </c>
      <c r="J58" s="7">
        <f t="shared" si="11"/>
        <v>68</v>
      </c>
      <c r="K58" s="7">
        <f t="shared" si="11"/>
        <v>77</v>
      </c>
      <c r="L58" s="7">
        <f t="shared" si="11"/>
        <v>4</v>
      </c>
      <c r="M58" s="7">
        <f>+MIN(M3:M55)</f>
        <v>0</v>
      </c>
      <c r="N58" s="22">
        <f>+MIN(N3:N55)</f>
        <v>927</v>
      </c>
      <c r="O58" s="12"/>
      <c r="P58" s="12"/>
      <c r="Q58" s="53" t="s">
        <v>18</v>
      </c>
      <c r="R58" s="7">
        <f>+MIN(R3:R55)</f>
        <v>0</v>
      </c>
      <c r="S58" s="7">
        <f t="shared" ref="S58:AB58" si="12">+MIN(S3:S55)</f>
        <v>0</v>
      </c>
      <c r="T58" s="7">
        <f t="shared" si="12"/>
        <v>0</v>
      </c>
      <c r="U58" s="7">
        <f t="shared" si="12"/>
        <v>3</v>
      </c>
      <c r="V58" s="7">
        <f t="shared" si="12"/>
        <v>26</v>
      </c>
      <c r="W58" s="7">
        <f t="shared" si="12"/>
        <v>10</v>
      </c>
      <c r="X58" s="7">
        <f t="shared" si="12"/>
        <v>0</v>
      </c>
      <c r="Y58" s="7">
        <f t="shared" si="12"/>
        <v>10</v>
      </c>
      <c r="Z58" s="7">
        <f t="shared" si="12"/>
        <v>25</v>
      </c>
      <c r="AA58" s="7">
        <f t="shared" si="12"/>
        <v>32</v>
      </c>
      <c r="AB58" s="7">
        <f t="shared" si="12"/>
        <v>4</v>
      </c>
      <c r="AC58" s="7">
        <f>+MIN(AC3:AC55)</f>
        <v>0</v>
      </c>
      <c r="AD58" s="22">
        <f>+MIN(AD3:AD55)</f>
        <v>53</v>
      </c>
    </row>
    <row r="59" spans="1:30" customFormat="1" x14ac:dyDescent="0.3">
      <c r="A59" s="53" t="s">
        <v>19</v>
      </c>
      <c r="B59" s="7">
        <f>+_xlfn.STDEV.S(B3:B55)</f>
        <v>27.751044507628315</v>
      </c>
      <c r="C59" s="7">
        <f t="shared" ref="C59:M59" si="13">+_xlfn.STDEV.S(C3:C55)</f>
        <v>38.910141248189049</v>
      </c>
      <c r="D59" s="7">
        <f t="shared" si="13"/>
        <v>58.211171377307629</v>
      </c>
      <c r="E59" s="7">
        <f t="shared" si="13"/>
        <v>72.687023617003646</v>
      </c>
      <c r="F59" s="7">
        <f t="shared" si="13"/>
        <v>112.84848445304779</v>
      </c>
      <c r="G59" s="7">
        <f t="shared" si="13"/>
        <v>109.84915071450669</v>
      </c>
      <c r="H59" s="7">
        <f t="shared" si="13"/>
        <v>90.29338265199128</v>
      </c>
      <c r="I59" s="7">
        <f t="shared" si="13"/>
        <v>112.39341126841785</v>
      </c>
      <c r="J59" s="7">
        <f t="shared" si="13"/>
        <v>103.06782299986273</v>
      </c>
      <c r="K59" s="7">
        <f t="shared" si="13"/>
        <v>145.11950279887475</v>
      </c>
      <c r="L59" s="7">
        <f t="shared" si="13"/>
        <v>109.59657286187726</v>
      </c>
      <c r="M59" s="7">
        <f t="shared" si="13"/>
        <v>52.183852701373262</v>
      </c>
      <c r="N59" s="22">
        <f>+_xlfn.STDEV.S(N3:N55)</f>
        <v>506.32356876380453</v>
      </c>
      <c r="O59" s="12"/>
      <c r="P59" s="12"/>
      <c r="Q59" s="53" t="s">
        <v>19</v>
      </c>
      <c r="R59" s="7">
        <f>+_xlfn.STDEV.S(R3:R55)</f>
        <v>21.416869760654272</v>
      </c>
      <c r="S59" s="7">
        <f t="shared" ref="S59:AC59" si="14">+_xlfn.STDEV.S(S3:S55)</f>
        <v>23.065488973988725</v>
      </c>
      <c r="T59" s="7">
        <f t="shared" si="14"/>
        <v>32.150379519156637</v>
      </c>
      <c r="U59" s="7">
        <f t="shared" si="14"/>
        <v>27.923093067151093</v>
      </c>
      <c r="V59" s="7">
        <f t="shared" si="14"/>
        <v>26.097453304211836</v>
      </c>
      <c r="W59" s="7">
        <f t="shared" si="14"/>
        <v>30.512362834010176</v>
      </c>
      <c r="X59" s="7">
        <f t="shared" si="14"/>
        <v>23.8644576703825</v>
      </c>
      <c r="Y59" s="7">
        <f t="shared" si="14"/>
        <v>26.172949315315392</v>
      </c>
      <c r="Z59" s="7">
        <f t="shared" si="14"/>
        <v>22.456902530499796</v>
      </c>
      <c r="AA59" s="7">
        <f t="shared" si="14"/>
        <v>37.276204873021165</v>
      </c>
      <c r="AB59" s="7">
        <f t="shared" si="14"/>
        <v>28.21828837725279</v>
      </c>
      <c r="AC59" s="7">
        <f t="shared" si="14"/>
        <v>34.352975075700854</v>
      </c>
      <c r="AD59" s="22">
        <f>+_xlfn.STDEV.S(AD3:AD55)</f>
        <v>28.527067697151267</v>
      </c>
    </row>
    <row r="60" spans="1:30" customFormat="1" ht="15" thickBot="1" x14ac:dyDescent="0.35">
      <c r="A60" s="54" t="s">
        <v>20</v>
      </c>
      <c r="B60" s="55">
        <f>+COUNT(B3:B55)</f>
        <v>30</v>
      </c>
      <c r="C60" s="55">
        <f t="shared" ref="C60:M60" si="15">+COUNT(C3:C55)</f>
        <v>30</v>
      </c>
      <c r="D60" s="55">
        <f t="shared" si="15"/>
        <v>31</v>
      </c>
      <c r="E60" s="55">
        <f t="shared" si="15"/>
        <v>30</v>
      </c>
      <c r="F60" s="55">
        <f t="shared" si="15"/>
        <v>29</v>
      </c>
      <c r="G60" s="55">
        <f t="shared" si="15"/>
        <v>28</v>
      </c>
      <c r="H60" s="55">
        <f t="shared" si="15"/>
        <v>29</v>
      </c>
      <c r="I60" s="55">
        <f t="shared" si="15"/>
        <v>30</v>
      </c>
      <c r="J60" s="55">
        <f t="shared" si="15"/>
        <v>30</v>
      </c>
      <c r="K60" s="55">
        <f t="shared" si="15"/>
        <v>28</v>
      </c>
      <c r="L60" s="55">
        <f t="shared" si="15"/>
        <v>28</v>
      </c>
      <c r="M60" s="55">
        <f t="shared" si="15"/>
        <v>29</v>
      </c>
      <c r="N60" s="23">
        <f>+COUNT(N3:N55)</f>
        <v>21</v>
      </c>
      <c r="O60" s="12"/>
      <c r="P60" s="12"/>
      <c r="Q60" s="54" t="s">
        <v>20</v>
      </c>
      <c r="R60" s="55">
        <f>+COUNT(R3:R55)</f>
        <v>30</v>
      </c>
      <c r="S60" s="55">
        <f t="shared" ref="S60:AC60" si="16">+COUNT(S3:S55)</f>
        <v>30</v>
      </c>
      <c r="T60" s="55">
        <f t="shared" si="16"/>
        <v>31</v>
      </c>
      <c r="U60" s="55">
        <f t="shared" si="16"/>
        <v>30</v>
      </c>
      <c r="V60" s="55">
        <f t="shared" si="16"/>
        <v>29</v>
      </c>
      <c r="W60" s="55">
        <f t="shared" si="16"/>
        <v>29</v>
      </c>
      <c r="X60" s="55">
        <f t="shared" si="16"/>
        <v>29</v>
      </c>
      <c r="Y60" s="55">
        <f t="shared" si="16"/>
        <v>30</v>
      </c>
      <c r="Z60" s="55">
        <f t="shared" si="16"/>
        <v>30</v>
      </c>
      <c r="AA60" s="55">
        <f t="shared" si="16"/>
        <v>28</v>
      </c>
      <c r="AB60" s="55">
        <f t="shared" si="16"/>
        <v>28</v>
      </c>
      <c r="AC60" s="55">
        <f t="shared" si="16"/>
        <v>29</v>
      </c>
      <c r="AD60" s="23">
        <f>+COUNT(AD3:AD55)</f>
        <v>31</v>
      </c>
    </row>
  </sheetData>
  <mergeCells count="2">
    <mergeCell ref="B1:N1"/>
    <mergeCell ref="R1:AD1"/>
  </mergeCells>
  <conditionalFormatting sqref="A3:A60">
    <cfRule type="cellIs" dxfId="77" priority="9" operator="equal">
      <formula>"SR"</formula>
    </cfRule>
  </conditionalFormatting>
  <conditionalFormatting sqref="B2:N2">
    <cfRule type="cellIs" dxfId="76" priority="21" operator="equal">
      <formula>"SR"</formula>
    </cfRule>
  </conditionalFormatting>
  <conditionalFormatting sqref="B3:N55">
    <cfRule type="cellIs" dxfId="75" priority="1" operator="equal">
      <formula>0</formula>
    </cfRule>
  </conditionalFormatting>
  <conditionalFormatting sqref="Q3:Q60">
    <cfRule type="cellIs" dxfId="74" priority="4" operator="equal">
      <formula>"SR"</formula>
    </cfRule>
  </conditionalFormatting>
  <conditionalFormatting sqref="R2:AD2">
    <cfRule type="cellIs" dxfId="73" priority="18" operator="equal">
      <formula>"SR"</formula>
    </cfRule>
  </conditionalFormatting>
  <conditionalFormatting sqref="R3:AD55">
    <cfRule type="cellIs" dxfId="72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DB7E-9292-4B15-A082-7FE7662660BE}">
  <dimension ref="A1:AD60"/>
  <sheetViews>
    <sheetView zoomScale="55" zoomScaleNormal="55" workbookViewId="0">
      <selection activeCell="AD4" sqref="AD4"/>
    </sheetView>
  </sheetViews>
  <sheetFormatPr baseColWidth="10" defaultColWidth="11.5546875" defaultRowHeight="14.4" x14ac:dyDescent="0.3"/>
  <cols>
    <col min="1" max="1" width="14.33203125" style="12" bestFit="1" customWidth="1"/>
    <col min="2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 t="s">
        <v>21</v>
      </c>
      <c r="D3" s="11" t="s">
        <v>21</v>
      </c>
      <c r="E3" s="11" t="s">
        <v>21</v>
      </c>
      <c r="F3" s="11">
        <v>280</v>
      </c>
      <c r="G3" s="11">
        <v>183</v>
      </c>
      <c r="H3" s="11">
        <v>182</v>
      </c>
      <c r="I3" s="11">
        <v>254</v>
      </c>
      <c r="J3" s="11">
        <v>388</v>
      </c>
      <c r="K3" s="11">
        <v>604</v>
      </c>
      <c r="L3" s="11">
        <v>287</v>
      </c>
      <c r="M3" s="18">
        <v>171</v>
      </c>
      <c r="N3" s="21" t="str">
        <f t="shared" ref="N3:N55" si="0">+IF(COUNT(B3:M3)&lt;12," ",SUM(B3:M3))</f>
        <v xml:space="preserve"> </v>
      </c>
      <c r="Q3" s="10">
        <v>1970</v>
      </c>
      <c r="R3" s="11"/>
      <c r="S3" s="11"/>
      <c r="T3" s="11"/>
      <c r="U3" s="11"/>
      <c r="V3" s="11">
        <v>95</v>
      </c>
      <c r="W3" s="11">
        <v>35</v>
      </c>
      <c r="X3" s="11">
        <v>37</v>
      </c>
      <c r="Y3" s="11">
        <v>53</v>
      </c>
      <c r="Z3" s="11">
        <v>79</v>
      </c>
      <c r="AA3" s="11">
        <v>85</v>
      </c>
      <c r="AB3" s="11">
        <v>120</v>
      </c>
      <c r="AC3" s="11">
        <v>42</v>
      </c>
      <c r="AD3" s="21">
        <v>120</v>
      </c>
    </row>
    <row r="4" spans="1:30" x14ac:dyDescent="0.3">
      <c r="A4" s="10">
        <f>+A3+1</f>
        <v>1971</v>
      </c>
      <c r="B4" s="11" t="s">
        <v>21</v>
      </c>
      <c r="C4" s="11" t="s">
        <v>21</v>
      </c>
      <c r="D4" s="11" t="s">
        <v>21</v>
      </c>
      <c r="E4" s="11" t="s">
        <v>21</v>
      </c>
      <c r="F4" s="11" t="s">
        <v>21</v>
      </c>
      <c r="G4" s="11">
        <v>178</v>
      </c>
      <c r="H4" s="11">
        <v>87</v>
      </c>
      <c r="I4" s="11">
        <v>169</v>
      </c>
      <c r="J4" s="11">
        <v>209</v>
      </c>
      <c r="K4" s="11" t="s">
        <v>21</v>
      </c>
      <c r="L4" s="11" t="s">
        <v>21</v>
      </c>
      <c r="M4" s="18" t="s">
        <v>21</v>
      </c>
      <c r="N4" s="21" t="str">
        <f t="shared" si="0"/>
        <v xml:space="preserve"> </v>
      </c>
      <c r="Q4" s="10">
        <f>+Q3+1</f>
        <v>1971</v>
      </c>
      <c r="R4" s="11"/>
      <c r="S4" s="11"/>
      <c r="T4" s="11"/>
      <c r="U4" s="11"/>
      <c r="V4" s="11">
        <v>38</v>
      </c>
      <c r="W4" s="11">
        <v>42</v>
      </c>
      <c r="X4" s="11">
        <v>17</v>
      </c>
      <c r="Y4" s="11">
        <v>25</v>
      </c>
      <c r="Z4" s="11">
        <v>53</v>
      </c>
      <c r="AA4" s="11"/>
      <c r="AB4" s="11"/>
      <c r="AC4" s="11"/>
      <c r="AD4" s="21" t="str">
        <f>+" "</f>
        <v xml:space="preserve"> </v>
      </c>
    </row>
    <row r="5" spans="1:30" x14ac:dyDescent="0.3">
      <c r="A5" s="10">
        <f t="shared" ref="A5:A53" si="1">+A4+1</f>
        <v>1972</v>
      </c>
      <c r="B5" s="11" t="s">
        <v>21</v>
      </c>
      <c r="C5" s="11">
        <v>40</v>
      </c>
      <c r="D5" s="11">
        <v>168</v>
      </c>
      <c r="E5" s="11">
        <v>421</v>
      </c>
      <c r="F5" s="11">
        <v>648</v>
      </c>
      <c r="G5" s="11">
        <v>168</v>
      </c>
      <c r="H5" s="11">
        <v>159</v>
      </c>
      <c r="I5" s="11">
        <v>248</v>
      </c>
      <c r="J5" s="11">
        <v>216</v>
      </c>
      <c r="K5" s="11">
        <v>193</v>
      </c>
      <c r="L5" s="11">
        <v>72</v>
      </c>
      <c r="M5" s="18">
        <v>45</v>
      </c>
      <c r="N5" s="21" t="str">
        <f t="shared" si="0"/>
        <v xml:space="preserve"> </v>
      </c>
      <c r="Q5" s="10">
        <f t="shared" ref="Q5:Q44" si="2">+Q4+1</f>
        <v>1972</v>
      </c>
      <c r="R5" s="11"/>
      <c r="S5" s="11">
        <v>15</v>
      </c>
      <c r="T5" s="11">
        <v>30</v>
      </c>
      <c r="U5" s="11">
        <v>57</v>
      </c>
      <c r="V5" s="11">
        <v>85</v>
      </c>
      <c r="W5" s="11">
        <v>35</v>
      </c>
      <c r="X5" s="11">
        <v>25</v>
      </c>
      <c r="Y5" s="11">
        <v>35</v>
      </c>
      <c r="Z5" s="11">
        <v>50</v>
      </c>
      <c r="AA5" s="11">
        <v>40</v>
      </c>
      <c r="AB5" s="11">
        <v>20</v>
      </c>
      <c r="AC5" s="11">
        <v>28</v>
      </c>
      <c r="AD5" s="21">
        <v>85</v>
      </c>
    </row>
    <row r="6" spans="1:30" x14ac:dyDescent="0.3">
      <c r="A6" s="10">
        <f t="shared" si="1"/>
        <v>1973</v>
      </c>
      <c r="B6" s="11">
        <v>23</v>
      </c>
      <c r="C6" s="11">
        <v>5</v>
      </c>
      <c r="D6" s="11">
        <v>90</v>
      </c>
      <c r="E6" s="11">
        <v>242</v>
      </c>
      <c r="F6" s="11">
        <v>146</v>
      </c>
      <c r="G6" s="11">
        <v>78</v>
      </c>
      <c r="H6" s="11">
        <v>180</v>
      </c>
      <c r="I6" s="11">
        <v>324</v>
      </c>
      <c r="J6" s="11">
        <v>275</v>
      </c>
      <c r="K6" s="11">
        <v>246</v>
      </c>
      <c r="L6" s="11">
        <v>264</v>
      </c>
      <c r="M6" s="18">
        <v>29</v>
      </c>
      <c r="N6" s="21">
        <f t="shared" si="0"/>
        <v>1902</v>
      </c>
      <c r="Q6" s="10">
        <f t="shared" si="2"/>
        <v>1973</v>
      </c>
      <c r="R6" s="11">
        <v>23</v>
      </c>
      <c r="S6" s="11">
        <v>5</v>
      </c>
      <c r="T6" s="11">
        <v>18</v>
      </c>
      <c r="U6" s="11">
        <v>120</v>
      </c>
      <c r="V6" s="11">
        <v>45</v>
      </c>
      <c r="W6" s="11">
        <v>20</v>
      </c>
      <c r="X6" s="11">
        <v>31</v>
      </c>
      <c r="Y6" s="11">
        <v>80</v>
      </c>
      <c r="Z6" s="11">
        <v>89</v>
      </c>
      <c r="AA6" s="11">
        <v>35</v>
      </c>
      <c r="AB6" s="11">
        <v>75</v>
      </c>
      <c r="AC6" s="11">
        <v>15</v>
      </c>
      <c r="AD6" s="21">
        <v>120</v>
      </c>
    </row>
    <row r="7" spans="1:30" x14ac:dyDescent="0.3">
      <c r="A7" s="10">
        <f t="shared" si="1"/>
        <v>1974</v>
      </c>
      <c r="B7" s="11">
        <v>0</v>
      </c>
      <c r="C7" s="11">
        <v>86</v>
      </c>
      <c r="D7" s="11">
        <v>48</v>
      </c>
      <c r="E7" s="11">
        <v>158</v>
      </c>
      <c r="F7" s="11">
        <v>111</v>
      </c>
      <c r="G7" s="11">
        <v>140</v>
      </c>
      <c r="H7" s="11">
        <v>98</v>
      </c>
      <c r="I7" s="11">
        <v>126</v>
      </c>
      <c r="J7" s="11">
        <v>173</v>
      </c>
      <c r="K7" s="11">
        <v>186</v>
      </c>
      <c r="L7" s="11">
        <v>170</v>
      </c>
      <c r="M7" s="18">
        <v>0</v>
      </c>
      <c r="N7" s="21">
        <f t="shared" si="0"/>
        <v>1296</v>
      </c>
      <c r="Q7" s="10">
        <f t="shared" si="2"/>
        <v>1974</v>
      </c>
      <c r="R7" s="11">
        <v>0</v>
      </c>
      <c r="S7" s="11">
        <v>80</v>
      </c>
      <c r="T7" s="11">
        <v>23</v>
      </c>
      <c r="U7" s="11">
        <v>25</v>
      </c>
      <c r="V7" s="11">
        <v>21</v>
      </c>
      <c r="W7" s="11">
        <v>17</v>
      </c>
      <c r="X7" s="11">
        <v>25</v>
      </c>
      <c r="Y7" s="11">
        <v>35</v>
      </c>
      <c r="Z7" s="11">
        <v>50</v>
      </c>
      <c r="AA7" s="11">
        <v>30</v>
      </c>
      <c r="AB7" s="11">
        <v>80</v>
      </c>
      <c r="AC7" s="11">
        <v>0</v>
      </c>
      <c r="AD7" s="21">
        <v>80</v>
      </c>
    </row>
    <row r="8" spans="1:30" x14ac:dyDescent="0.3">
      <c r="A8" s="10">
        <f t="shared" si="1"/>
        <v>1975</v>
      </c>
      <c r="B8" s="11">
        <v>0</v>
      </c>
      <c r="C8" s="11">
        <v>76</v>
      </c>
      <c r="D8" s="11">
        <v>127</v>
      </c>
      <c r="E8" s="11">
        <v>60</v>
      </c>
      <c r="F8" s="11">
        <v>263</v>
      </c>
      <c r="G8" s="11">
        <v>225</v>
      </c>
      <c r="H8" s="11">
        <v>168</v>
      </c>
      <c r="I8" s="11">
        <v>241</v>
      </c>
      <c r="J8" s="11">
        <v>183</v>
      </c>
      <c r="K8" s="11">
        <v>167</v>
      </c>
      <c r="L8" s="11">
        <v>160</v>
      </c>
      <c r="M8" s="18">
        <v>120</v>
      </c>
      <c r="N8" s="21">
        <f t="shared" si="0"/>
        <v>1790</v>
      </c>
      <c r="Q8" s="10">
        <f t="shared" si="2"/>
        <v>1975</v>
      </c>
      <c r="R8" s="11">
        <v>0</v>
      </c>
      <c r="S8" s="11">
        <v>41</v>
      </c>
      <c r="T8" s="11">
        <v>73</v>
      </c>
      <c r="U8" s="11">
        <v>30</v>
      </c>
      <c r="V8" s="11">
        <v>42</v>
      </c>
      <c r="W8" s="11">
        <v>40</v>
      </c>
      <c r="X8" s="11">
        <v>40</v>
      </c>
      <c r="Y8" s="11">
        <v>30</v>
      </c>
      <c r="Z8" s="11">
        <v>30</v>
      </c>
      <c r="AA8" s="11">
        <v>30</v>
      </c>
      <c r="AB8" s="11">
        <v>20</v>
      </c>
      <c r="AC8" s="11">
        <v>25</v>
      </c>
      <c r="AD8" s="21">
        <v>73</v>
      </c>
    </row>
    <row r="9" spans="1:30" x14ac:dyDescent="0.3">
      <c r="A9" s="10">
        <f t="shared" si="1"/>
        <v>1976</v>
      </c>
      <c r="B9" s="11">
        <v>10</v>
      </c>
      <c r="C9" s="11">
        <v>20</v>
      </c>
      <c r="D9" s="11">
        <v>9</v>
      </c>
      <c r="E9" s="11">
        <v>252</v>
      </c>
      <c r="F9" s="11">
        <v>184</v>
      </c>
      <c r="G9" s="11">
        <v>225</v>
      </c>
      <c r="H9" s="11">
        <v>210</v>
      </c>
      <c r="I9" s="11">
        <v>129</v>
      </c>
      <c r="J9" s="11">
        <v>248</v>
      </c>
      <c r="K9" s="11">
        <v>365</v>
      </c>
      <c r="L9" s="11">
        <v>81</v>
      </c>
      <c r="M9" s="18">
        <v>10</v>
      </c>
      <c r="N9" s="21">
        <f t="shared" si="0"/>
        <v>1743</v>
      </c>
      <c r="Q9" s="10">
        <f t="shared" si="2"/>
        <v>1976</v>
      </c>
      <c r="R9" s="11">
        <v>10</v>
      </c>
      <c r="S9" s="11">
        <v>20</v>
      </c>
      <c r="T9" s="11">
        <v>6</v>
      </c>
      <c r="U9" s="11">
        <v>40</v>
      </c>
      <c r="V9" s="11">
        <v>38</v>
      </c>
      <c r="W9" s="11">
        <v>36</v>
      </c>
      <c r="X9" s="11">
        <v>40</v>
      </c>
      <c r="Y9" s="11">
        <v>33</v>
      </c>
      <c r="Z9" s="11">
        <v>40</v>
      </c>
      <c r="AA9" s="11">
        <v>85</v>
      </c>
      <c r="AB9" s="11">
        <v>15</v>
      </c>
      <c r="AC9" s="11">
        <v>10</v>
      </c>
      <c r="AD9" s="21">
        <v>85</v>
      </c>
    </row>
    <row r="10" spans="1:30" x14ac:dyDescent="0.3">
      <c r="A10" s="10">
        <f t="shared" si="1"/>
        <v>1977</v>
      </c>
      <c r="B10" s="11">
        <v>3</v>
      </c>
      <c r="C10" s="11">
        <v>5</v>
      </c>
      <c r="D10" s="11">
        <v>18</v>
      </c>
      <c r="E10" s="11">
        <v>270</v>
      </c>
      <c r="F10" s="11">
        <v>510</v>
      </c>
      <c r="G10" s="11">
        <v>311</v>
      </c>
      <c r="H10" s="11">
        <v>45</v>
      </c>
      <c r="I10" s="11">
        <v>124</v>
      </c>
      <c r="J10" s="11">
        <v>165</v>
      </c>
      <c r="K10" s="11">
        <v>222</v>
      </c>
      <c r="L10" s="11">
        <v>256</v>
      </c>
      <c r="M10" s="18">
        <v>13</v>
      </c>
      <c r="N10" s="21">
        <f t="shared" si="0"/>
        <v>1942</v>
      </c>
      <c r="Q10" s="10">
        <f t="shared" si="2"/>
        <v>1977</v>
      </c>
      <c r="R10" s="11">
        <v>3</v>
      </c>
      <c r="S10" s="11">
        <v>5</v>
      </c>
      <c r="T10" s="11">
        <v>12</v>
      </c>
      <c r="U10" s="11">
        <v>76</v>
      </c>
      <c r="V10" s="11">
        <v>60</v>
      </c>
      <c r="W10" s="11">
        <v>65</v>
      </c>
      <c r="X10" s="11">
        <v>24</v>
      </c>
      <c r="Y10" s="11">
        <v>38</v>
      </c>
      <c r="Z10" s="11">
        <v>80</v>
      </c>
      <c r="AA10" s="11">
        <v>58</v>
      </c>
      <c r="AB10" s="11">
        <v>50</v>
      </c>
      <c r="AC10" s="11">
        <v>10</v>
      </c>
      <c r="AD10" s="21">
        <v>80</v>
      </c>
    </row>
    <row r="11" spans="1:30" x14ac:dyDescent="0.3">
      <c r="A11" s="10">
        <f t="shared" si="1"/>
        <v>1978</v>
      </c>
      <c r="B11" s="11">
        <v>38</v>
      </c>
      <c r="C11" s="11">
        <v>30</v>
      </c>
      <c r="D11" s="11">
        <v>104</v>
      </c>
      <c r="E11" s="11">
        <v>321</v>
      </c>
      <c r="F11" s="11">
        <v>183.8</v>
      </c>
      <c r="G11" s="11">
        <v>152</v>
      </c>
      <c r="H11" s="11">
        <v>21</v>
      </c>
      <c r="I11" s="11" t="s">
        <v>21</v>
      </c>
      <c r="J11" s="11" t="s">
        <v>21</v>
      </c>
      <c r="K11" s="11" t="s">
        <v>21</v>
      </c>
      <c r="L11" s="11" t="s">
        <v>21</v>
      </c>
      <c r="M11" s="18" t="s">
        <v>21</v>
      </c>
      <c r="N11" s="21" t="str">
        <f t="shared" si="0"/>
        <v xml:space="preserve"> </v>
      </c>
      <c r="Q11" s="10">
        <f t="shared" si="2"/>
        <v>1978</v>
      </c>
      <c r="R11" s="11">
        <v>18</v>
      </c>
      <c r="S11" s="11">
        <v>14</v>
      </c>
      <c r="T11" s="11">
        <v>20</v>
      </c>
      <c r="U11" s="11">
        <v>85</v>
      </c>
      <c r="V11" s="11">
        <v>60</v>
      </c>
      <c r="W11" s="11">
        <v>30</v>
      </c>
      <c r="X11" s="11">
        <v>14</v>
      </c>
      <c r="Y11" s="11"/>
      <c r="Z11" s="11"/>
      <c r="AA11" s="11"/>
      <c r="AB11" s="11"/>
      <c r="AC11" s="11"/>
      <c r="AD11" s="21">
        <v>85</v>
      </c>
    </row>
    <row r="12" spans="1:30" x14ac:dyDescent="0.3">
      <c r="A12" s="10">
        <f t="shared" si="1"/>
        <v>1979</v>
      </c>
      <c r="B12" s="11" t="s">
        <v>21</v>
      </c>
      <c r="C12" s="11" t="s">
        <v>21</v>
      </c>
      <c r="D12" s="11" t="s">
        <v>21</v>
      </c>
      <c r="E12" s="11" t="s">
        <v>21</v>
      </c>
      <c r="F12" s="11" t="s">
        <v>21</v>
      </c>
      <c r="G12" s="11" t="s">
        <v>21</v>
      </c>
      <c r="H12" s="11">
        <v>94</v>
      </c>
      <c r="I12" s="11">
        <v>102</v>
      </c>
      <c r="J12" s="11" t="s">
        <v>21</v>
      </c>
      <c r="K12" s="11" t="s">
        <v>21</v>
      </c>
      <c r="L12" s="11">
        <v>655</v>
      </c>
      <c r="M12" s="18">
        <v>112</v>
      </c>
      <c r="N12" s="21" t="str">
        <f t="shared" si="0"/>
        <v xml:space="preserve"> </v>
      </c>
      <c r="Q12" s="10">
        <f t="shared" si="2"/>
        <v>1979</v>
      </c>
      <c r="R12" s="11"/>
      <c r="S12" s="11"/>
      <c r="T12" s="11"/>
      <c r="U12" s="11"/>
      <c r="V12" s="11"/>
      <c r="W12" s="11">
        <v>8</v>
      </c>
      <c r="X12" s="11">
        <v>28</v>
      </c>
      <c r="Y12" s="11">
        <v>12</v>
      </c>
      <c r="Z12" s="11">
        <v>24</v>
      </c>
      <c r="AA12" s="11">
        <v>40</v>
      </c>
      <c r="AB12" s="11">
        <v>59</v>
      </c>
      <c r="AC12" s="11">
        <v>43</v>
      </c>
      <c r="AD12" s="21">
        <v>59</v>
      </c>
    </row>
    <row r="13" spans="1:30" x14ac:dyDescent="0.3">
      <c r="A13" s="10">
        <f t="shared" si="1"/>
        <v>1980</v>
      </c>
      <c r="B13" s="11">
        <v>2</v>
      </c>
      <c r="C13" s="11">
        <v>62</v>
      </c>
      <c r="D13" s="11">
        <v>36</v>
      </c>
      <c r="E13" s="11">
        <v>134</v>
      </c>
      <c r="F13" s="11">
        <v>352</v>
      </c>
      <c r="G13" s="11">
        <v>417</v>
      </c>
      <c r="H13" s="11">
        <v>143</v>
      </c>
      <c r="I13" s="11">
        <v>368</v>
      </c>
      <c r="J13" s="11">
        <v>157</v>
      </c>
      <c r="K13" s="11">
        <v>395</v>
      </c>
      <c r="L13" s="11">
        <v>329</v>
      </c>
      <c r="M13" s="18" t="s">
        <v>21</v>
      </c>
      <c r="N13" s="21" t="str">
        <f t="shared" si="0"/>
        <v xml:space="preserve"> </v>
      </c>
      <c r="Q13" s="10">
        <f t="shared" si="2"/>
        <v>1980</v>
      </c>
      <c r="R13" s="11">
        <v>2</v>
      </c>
      <c r="S13" s="11">
        <v>49</v>
      </c>
      <c r="T13" s="11">
        <v>18</v>
      </c>
      <c r="U13" s="11">
        <v>45</v>
      </c>
      <c r="V13" s="11">
        <v>43</v>
      </c>
      <c r="W13" s="11">
        <v>71</v>
      </c>
      <c r="X13" s="11">
        <v>30</v>
      </c>
      <c r="Y13" s="11">
        <v>48</v>
      </c>
      <c r="Z13" s="11">
        <v>26</v>
      </c>
      <c r="AA13" s="11">
        <v>48</v>
      </c>
      <c r="AB13" s="11">
        <v>57</v>
      </c>
      <c r="AC13" s="11"/>
      <c r="AD13" s="21">
        <v>71</v>
      </c>
    </row>
    <row r="14" spans="1:30" x14ac:dyDescent="0.3">
      <c r="A14" s="10">
        <f t="shared" si="1"/>
        <v>1981</v>
      </c>
      <c r="B14" s="11" t="s">
        <v>21</v>
      </c>
      <c r="C14" s="11" t="s">
        <v>21</v>
      </c>
      <c r="D14" s="11" t="s">
        <v>21</v>
      </c>
      <c r="E14" s="11">
        <v>345</v>
      </c>
      <c r="F14" s="11">
        <v>674</v>
      </c>
      <c r="G14" s="11">
        <v>426</v>
      </c>
      <c r="H14" s="11">
        <v>220</v>
      </c>
      <c r="I14" s="11">
        <v>344</v>
      </c>
      <c r="J14" s="11">
        <v>258</v>
      </c>
      <c r="K14" s="11">
        <v>485</v>
      </c>
      <c r="L14" s="11">
        <v>85</v>
      </c>
      <c r="M14" s="18">
        <v>75</v>
      </c>
      <c r="N14" s="21" t="str">
        <f t="shared" si="0"/>
        <v xml:space="preserve"> </v>
      </c>
      <c r="Q14" s="10">
        <f t="shared" si="2"/>
        <v>1981</v>
      </c>
      <c r="R14" s="11"/>
      <c r="S14" s="11"/>
      <c r="T14" s="11">
        <v>0</v>
      </c>
      <c r="U14" s="11">
        <v>98</v>
      </c>
      <c r="V14" s="11">
        <v>111</v>
      </c>
      <c r="W14" s="11">
        <v>70</v>
      </c>
      <c r="X14" s="11">
        <v>70</v>
      </c>
      <c r="Y14" s="11">
        <v>55</v>
      </c>
      <c r="Z14" s="11">
        <v>50</v>
      </c>
      <c r="AA14" s="11">
        <v>50</v>
      </c>
      <c r="AB14" s="11">
        <v>30</v>
      </c>
      <c r="AC14" s="11">
        <v>30</v>
      </c>
      <c r="AD14" s="21">
        <v>111</v>
      </c>
    </row>
    <row r="15" spans="1:30" x14ac:dyDescent="0.3">
      <c r="A15" s="10">
        <f t="shared" si="1"/>
        <v>1982</v>
      </c>
      <c r="B15" s="11">
        <v>37</v>
      </c>
      <c r="C15" s="11">
        <v>117</v>
      </c>
      <c r="D15" s="11">
        <v>117</v>
      </c>
      <c r="E15" s="11">
        <v>278</v>
      </c>
      <c r="F15" s="11">
        <v>428.1</v>
      </c>
      <c r="G15" s="11">
        <v>293.5</v>
      </c>
      <c r="H15" s="11">
        <v>22</v>
      </c>
      <c r="I15" s="11">
        <v>79</v>
      </c>
      <c r="J15" s="11" t="s">
        <v>21</v>
      </c>
      <c r="K15" s="11" t="s">
        <v>21</v>
      </c>
      <c r="L15" s="11" t="s">
        <v>21</v>
      </c>
      <c r="M15" s="18" t="s">
        <v>21</v>
      </c>
      <c r="N15" s="21" t="str">
        <f t="shared" si="0"/>
        <v xml:space="preserve"> </v>
      </c>
      <c r="Q15" s="10">
        <f t="shared" si="2"/>
        <v>1982</v>
      </c>
      <c r="R15" s="11">
        <v>24</v>
      </c>
      <c r="S15" s="11">
        <v>30</v>
      </c>
      <c r="T15" s="11">
        <v>30</v>
      </c>
      <c r="U15" s="11">
        <v>45</v>
      </c>
      <c r="V15" s="11">
        <v>40</v>
      </c>
      <c r="W15" s="11">
        <v>62</v>
      </c>
      <c r="X15" s="11">
        <v>11</v>
      </c>
      <c r="Y15" s="11">
        <v>29</v>
      </c>
      <c r="Z15" s="11"/>
      <c r="AA15" s="11"/>
      <c r="AB15" s="11"/>
      <c r="AC15" s="11"/>
      <c r="AD15" s="21">
        <v>62</v>
      </c>
    </row>
    <row r="16" spans="1:30" x14ac:dyDescent="0.3">
      <c r="A16" s="10">
        <f t="shared" si="1"/>
        <v>1983</v>
      </c>
      <c r="B16" s="11" t="s">
        <v>21</v>
      </c>
      <c r="C16" s="11" t="s">
        <v>21</v>
      </c>
      <c r="D16" s="11">
        <v>56</v>
      </c>
      <c r="E16" s="11">
        <v>333</v>
      </c>
      <c r="F16" s="11">
        <v>268</v>
      </c>
      <c r="G16" s="11">
        <v>246.3</v>
      </c>
      <c r="H16" s="11">
        <v>162</v>
      </c>
      <c r="I16" s="11">
        <v>220</v>
      </c>
      <c r="J16" s="11">
        <v>199</v>
      </c>
      <c r="K16" s="11">
        <v>239</v>
      </c>
      <c r="L16" s="11">
        <v>164</v>
      </c>
      <c r="M16" s="18">
        <v>199</v>
      </c>
      <c r="N16" s="21" t="str">
        <f t="shared" si="0"/>
        <v xml:space="preserve"> </v>
      </c>
      <c r="Q16" s="10">
        <f t="shared" si="2"/>
        <v>1983</v>
      </c>
      <c r="R16" s="11"/>
      <c r="S16" s="11"/>
      <c r="T16" s="11">
        <v>30</v>
      </c>
      <c r="U16" s="11">
        <v>60</v>
      </c>
      <c r="V16" s="11">
        <v>75</v>
      </c>
      <c r="W16" s="11">
        <v>77</v>
      </c>
      <c r="X16" s="11">
        <v>40</v>
      </c>
      <c r="Y16" s="11">
        <v>63</v>
      </c>
      <c r="Z16" s="11">
        <v>25</v>
      </c>
      <c r="AA16" s="11">
        <v>32</v>
      </c>
      <c r="AB16" s="11">
        <v>23</v>
      </c>
      <c r="AC16" s="11">
        <v>40</v>
      </c>
      <c r="AD16" s="21">
        <v>77</v>
      </c>
    </row>
    <row r="17" spans="1:30" x14ac:dyDescent="0.3">
      <c r="A17" s="10">
        <f t="shared" si="1"/>
        <v>1984</v>
      </c>
      <c r="B17" s="11">
        <v>75</v>
      </c>
      <c r="C17" s="11">
        <v>72</v>
      </c>
      <c r="D17" s="11">
        <v>63</v>
      </c>
      <c r="E17" s="11">
        <v>138</v>
      </c>
      <c r="F17" s="11">
        <v>160</v>
      </c>
      <c r="G17" s="11">
        <v>148</v>
      </c>
      <c r="H17" s="11">
        <v>115</v>
      </c>
      <c r="I17" s="11">
        <v>247</v>
      </c>
      <c r="J17" s="11">
        <v>142</v>
      </c>
      <c r="K17" s="11">
        <v>203</v>
      </c>
      <c r="L17" s="11">
        <v>161</v>
      </c>
      <c r="M17" s="18">
        <v>145</v>
      </c>
      <c r="N17" s="21">
        <f t="shared" si="0"/>
        <v>1669</v>
      </c>
      <c r="Q17" s="10">
        <f t="shared" si="2"/>
        <v>1984</v>
      </c>
      <c r="R17" s="11">
        <v>50</v>
      </c>
      <c r="S17" s="11">
        <v>30</v>
      </c>
      <c r="T17" s="11">
        <v>24</v>
      </c>
      <c r="U17" s="11">
        <v>28</v>
      </c>
      <c r="V17" s="11">
        <v>89</v>
      </c>
      <c r="W17" s="11">
        <v>40</v>
      </c>
      <c r="X17" s="11">
        <v>30</v>
      </c>
      <c r="Y17" s="11">
        <v>50</v>
      </c>
      <c r="Z17" s="11">
        <v>28</v>
      </c>
      <c r="AA17" s="11">
        <v>38</v>
      </c>
      <c r="AB17" s="11">
        <v>42</v>
      </c>
      <c r="AC17" s="11">
        <v>40</v>
      </c>
      <c r="AD17" s="21">
        <v>89</v>
      </c>
    </row>
    <row r="18" spans="1:30" x14ac:dyDescent="0.3">
      <c r="A18" s="10">
        <f t="shared" si="1"/>
        <v>1985</v>
      </c>
      <c r="B18" s="11">
        <v>69</v>
      </c>
      <c r="C18" s="11">
        <v>66</v>
      </c>
      <c r="D18" s="11">
        <v>66</v>
      </c>
      <c r="E18" s="11">
        <v>293</v>
      </c>
      <c r="F18" s="11">
        <v>357</v>
      </c>
      <c r="G18" s="11">
        <v>70.399999999999991</v>
      </c>
      <c r="H18" s="11">
        <v>137.89999999999998</v>
      </c>
      <c r="I18" s="11">
        <v>205.39999999999998</v>
      </c>
      <c r="J18" s="11">
        <v>238.1</v>
      </c>
      <c r="K18" s="11">
        <v>322.89999999999998</v>
      </c>
      <c r="L18" s="11">
        <v>43</v>
      </c>
      <c r="M18" s="18">
        <v>41</v>
      </c>
      <c r="N18" s="21">
        <f t="shared" si="0"/>
        <v>1909.6999999999998</v>
      </c>
      <c r="Q18" s="10">
        <f t="shared" si="2"/>
        <v>1985</v>
      </c>
      <c r="R18" s="11">
        <v>32</v>
      </c>
      <c r="S18" s="11">
        <v>30</v>
      </c>
      <c r="T18" s="11">
        <v>20</v>
      </c>
      <c r="U18" s="11">
        <v>42</v>
      </c>
      <c r="V18" s="11">
        <v>72</v>
      </c>
      <c r="W18" s="11">
        <v>33.799999999999997</v>
      </c>
      <c r="X18" s="11">
        <v>48.9</v>
      </c>
      <c r="Y18" s="11">
        <v>47.8</v>
      </c>
      <c r="Z18" s="11">
        <v>42.1</v>
      </c>
      <c r="AA18" s="11">
        <v>49.3</v>
      </c>
      <c r="AB18" s="11">
        <v>18</v>
      </c>
      <c r="AC18" s="11">
        <v>20</v>
      </c>
      <c r="AD18" s="21">
        <v>72</v>
      </c>
    </row>
    <row r="19" spans="1:30" x14ac:dyDescent="0.3">
      <c r="A19" s="10">
        <f t="shared" si="1"/>
        <v>1986</v>
      </c>
      <c r="B19" s="11">
        <v>60</v>
      </c>
      <c r="C19" s="11">
        <v>262</v>
      </c>
      <c r="D19" s="11">
        <v>124</v>
      </c>
      <c r="E19" s="11">
        <v>447</v>
      </c>
      <c r="F19" s="11">
        <v>723</v>
      </c>
      <c r="G19" s="11">
        <v>175</v>
      </c>
      <c r="H19" s="11">
        <v>15</v>
      </c>
      <c r="I19" s="11">
        <v>138</v>
      </c>
      <c r="J19" s="11">
        <v>210</v>
      </c>
      <c r="K19" s="11">
        <v>279</v>
      </c>
      <c r="L19" s="11">
        <v>88</v>
      </c>
      <c r="M19" s="18">
        <v>87</v>
      </c>
      <c r="N19" s="21">
        <f t="shared" si="0"/>
        <v>2608</v>
      </c>
      <c r="Q19" s="10">
        <f t="shared" si="2"/>
        <v>1986</v>
      </c>
      <c r="R19" s="11">
        <v>50</v>
      </c>
      <c r="S19" s="11">
        <v>80</v>
      </c>
      <c r="T19" s="11">
        <v>60</v>
      </c>
      <c r="U19" s="11">
        <v>90</v>
      </c>
      <c r="V19" s="11">
        <v>90</v>
      </c>
      <c r="W19" s="11">
        <v>61</v>
      </c>
      <c r="X19" s="11">
        <v>15</v>
      </c>
      <c r="Y19" s="11">
        <v>30</v>
      </c>
      <c r="Z19" s="11">
        <v>54</v>
      </c>
      <c r="AA19" s="11">
        <v>75</v>
      </c>
      <c r="AB19" s="11">
        <v>55</v>
      </c>
      <c r="AC19" s="11">
        <v>64</v>
      </c>
      <c r="AD19" s="21">
        <v>90</v>
      </c>
    </row>
    <row r="20" spans="1:30" x14ac:dyDescent="0.3">
      <c r="A20" s="10">
        <f t="shared" si="1"/>
        <v>1987</v>
      </c>
      <c r="B20" s="11">
        <v>63</v>
      </c>
      <c r="C20" s="11">
        <v>164</v>
      </c>
      <c r="D20" s="11">
        <v>247</v>
      </c>
      <c r="E20" s="11">
        <v>213</v>
      </c>
      <c r="F20" s="11">
        <v>483</v>
      </c>
      <c r="G20" s="11">
        <v>136</v>
      </c>
      <c r="H20" s="11">
        <v>275</v>
      </c>
      <c r="I20" s="11">
        <v>136</v>
      </c>
      <c r="J20" s="11">
        <v>105</v>
      </c>
      <c r="K20" s="11">
        <v>403</v>
      </c>
      <c r="L20" s="11">
        <v>50</v>
      </c>
      <c r="M20" s="18">
        <v>45</v>
      </c>
      <c r="N20" s="21">
        <f t="shared" si="0"/>
        <v>2320</v>
      </c>
      <c r="Q20" s="10">
        <f t="shared" si="2"/>
        <v>1987</v>
      </c>
      <c r="R20" s="11">
        <v>43</v>
      </c>
      <c r="S20" s="11">
        <v>90</v>
      </c>
      <c r="T20" s="11">
        <v>60</v>
      </c>
      <c r="U20" s="11">
        <v>35</v>
      </c>
      <c r="V20" s="11">
        <v>50</v>
      </c>
      <c r="W20" s="11">
        <v>50</v>
      </c>
      <c r="X20" s="11">
        <v>50</v>
      </c>
      <c r="Y20" s="11">
        <v>30</v>
      </c>
      <c r="Z20" s="11">
        <v>30</v>
      </c>
      <c r="AA20" s="11">
        <v>50</v>
      </c>
      <c r="AB20" s="11">
        <v>15</v>
      </c>
      <c r="AC20" s="11">
        <v>18</v>
      </c>
      <c r="AD20" s="21">
        <v>90</v>
      </c>
    </row>
    <row r="21" spans="1:30" x14ac:dyDescent="0.3">
      <c r="A21" s="10">
        <f t="shared" si="1"/>
        <v>1988</v>
      </c>
      <c r="B21" s="11">
        <v>0</v>
      </c>
      <c r="C21" s="11">
        <v>93</v>
      </c>
      <c r="D21" s="11">
        <v>31</v>
      </c>
      <c r="E21" s="11">
        <v>211</v>
      </c>
      <c r="F21" s="11">
        <v>224</v>
      </c>
      <c r="G21" s="11">
        <v>478</v>
      </c>
      <c r="H21" s="11">
        <v>530</v>
      </c>
      <c r="I21" s="11">
        <v>525</v>
      </c>
      <c r="J21" s="11">
        <v>465</v>
      </c>
      <c r="K21" s="11">
        <v>593</v>
      </c>
      <c r="L21" s="11">
        <v>513</v>
      </c>
      <c r="M21" s="18">
        <v>0</v>
      </c>
      <c r="N21" s="21">
        <f t="shared" si="0"/>
        <v>3663</v>
      </c>
      <c r="Q21" s="10">
        <f t="shared" si="2"/>
        <v>1988</v>
      </c>
      <c r="R21" s="11">
        <v>0</v>
      </c>
      <c r="S21" s="11">
        <v>38</v>
      </c>
      <c r="T21" s="11">
        <v>18</v>
      </c>
      <c r="U21" s="11">
        <v>76</v>
      </c>
      <c r="V21" s="11">
        <v>46</v>
      </c>
      <c r="W21" s="11">
        <v>85</v>
      </c>
      <c r="X21" s="11">
        <v>60</v>
      </c>
      <c r="Y21" s="11">
        <v>66</v>
      </c>
      <c r="Z21" s="11">
        <v>80</v>
      </c>
      <c r="AA21" s="11">
        <v>70</v>
      </c>
      <c r="AB21" s="11">
        <v>80</v>
      </c>
      <c r="AC21" s="11">
        <v>0</v>
      </c>
      <c r="AD21" s="21">
        <v>85</v>
      </c>
    </row>
    <row r="22" spans="1:30" x14ac:dyDescent="0.3">
      <c r="A22" s="10">
        <f t="shared" si="1"/>
        <v>1989</v>
      </c>
      <c r="B22" s="11">
        <v>0</v>
      </c>
      <c r="C22" s="11">
        <v>66</v>
      </c>
      <c r="D22" s="11">
        <v>243</v>
      </c>
      <c r="E22" s="11">
        <v>507</v>
      </c>
      <c r="F22" s="11">
        <v>260</v>
      </c>
      <c r="G22" s="11">
        <v>153</v>
      </c>
      <c r="H22" s="11">
        <v>189</v>
      </c>
      <c r="I22" s="11">
        <v>248</v>
      </c>
      <c r="J22" s="11">
        <v>303</v>
      </c>
      <c r="K22" s="11">
        <v>358</v>
      </c>
      <c r="L22" s="11">
        <v>322</v>
      </c>
      <c r="M22" s="18">
        <v>93</v>
      </c>
      <c r="N22" s="21">
        <f t="shared" si="0"/>
        <v>2742</v>
      </c>
      <c r="Q22" s="10">
        <f t="shared" si="2"/>
        <v>1989</v>
      </c>
      <c r="R22" s="11">
        <v>0</v>
      </c>
      <c r="S22" s="11">
        <v>55</v>
      </c>
      <c r="T22" s="11">
        <v>80</v>
      </c>
      <c r="U22" s="11">
        <v>90</v>
      </c>
      <c r="V22" s="11">
        <v>61</v>
      </c>
      <c r="W22" s="11">
        <v>45</v>
      </c>
      <c r="X22" s="11">
        <v>90</v>
      </c>
      <c r="Y22" s="11">
        <v>80</v>
      </c>
      <c r="Z22" s="11">
        <v>74</v>
      </c>
      <c r="AA22" s="11">
        <v>84</v>
      </c>
      <c r="AB22" s="11">
        <v>56</v>
      </c>
      <c r="AC22" s="11">
        <v>43</v>
      </c>
      <c r="AD22" s="21">
        <v>90</v>
      </c>
    </row>
    <row r="23" spans="1:30" x14ac:dyDescent="0.3">
      <c r="A23" s="10">
        <f t="shared" si="1"/>
        <v>1990</v>
      </c>
      <c r="B23" s="11">
        <v>2</v>
      </c>
      <c r="C23" s="11">
        <v>96</v>
      </c>
      <c r="D23" s="11">
        <v>99</v>
      </c>
      <c r="E23" s="11">
        <v>386.5</v>
      </c>
      <c r="F23" s="11">
        <v>380</v>
      </c>
      <c r="G23" s="11">
        <v>253</v>
      </c>
      <c r="H23" s="11">
        <v>112</v>
      </c>
      <c r="I23" s="11">
        <v>143</v>
      </c>
      <c r="J23" s="11">
        <v>375</v>
      </c>
      <c r="K23" s="11">
        <v>459</v>
      </c>
      <c r="L23" s="11">
        <v>275</v>
      </c>
      <c r="M23" s="18">
        <v>63</v>
      </c>
      <c r="N23" s="21">
        <f t="shared" si="0"/>
        <v>2643.5</v>
      </c>
      <c r="Q23" s="10">
        <f t="shared" si="2"/>
        <v>1990</v>
      </c>
      <c r="R23" s="11">
        <v>2</v>
      </c>
      <c r="S23" s="11">
        <v>60</v>
      </c>
      <c r="T23" s="11">
        <v>70</v>
      </c>
      <c r="U23" s="11">
        <v>96</v>
      </c>
      <c r="V23" s="11">
        <v>130</v>
      </c>
      <c r="W23" s="11">
        <v>72</v>
      </c>
      <c r="X23" s="11">
        <v>29</v>
      </c>
      <c r="Y23" s="11">
        <v>33</v>
      </c>
      <c r="Z23" s="11">
        <v>80</v>
      </c>
      <c r="AA23" s="11">
        <v>90</v>
      </c>
      <c r="AB23" s="11">
        <v>60</v>
      </c>
      <c r="AC23" s="11">
        <v>30</v>
      </c>
      <c r="AD23" s="21">
        <v>130</v>
      </c>
    </row>
    <row r="24" spans="1:30" x14ac:dyDescent="0.3">
      <c r="A24" s="10">
        <f t="shared" si="1"/>
        <v>1991</v>
      </c>
      <c r="B24" s="11">
        <v>0</v>
      </c>
      <c r="C24" s="11">
        <v>97</v>
      </c>
      <c r="D24" s="11">
        <v>153</v>
      </c>
      <c r="E24" s="11">
        <v>139</v>
      </c>
      <c r="F24" s="11">
        <v>177</v>
      </c>
      <c r="G24" s="11">
        <v>50</v>
      </c>
      <c r="H24" s="11">
        <v>20</v>
      </c>
      <c r="I24" s="11">
        <v>101</v>
      </c>
      <c r="J24" s="11">
        <v>130</v>
      </c>
      <c r="K24" s="11">
        <v>63</v>
      </c>
      <c r="L24" s="11">
        <v>146</v>
      </c>
      <c r="M24" s="18">
        <v>0</v>
      </c>
      <c r="N24" s="21">
        <f t="shared" si="0"/>
        <v>1076</v>
      </c>
      <c r="Q24" s="10">
        <f t="shared" si="2"/>
        <v>1991</v>
      </c>
      <c r="R24" s="11">
        <v>0</v>
      </c>
      <c r="S24" s="11">
        <v>90</v>
      </c>
      <c r="T24" s="11">
        <v>60</v>
      </c>
      <c r="U24" s="11">
        <v>80</v>
      </c>
      <c r="V24" s="11">
        <v>60</v>
      </c>
      <c r="W24" s="11">
        <v>6</v>
      </c>
      <c r="X24" s="11">
        <v>8</v>
      </c>
      <c r="Y24" s="11">
        <v>60</v>
      </c>
      <c r="Z24" s="11">
        <v>60</v>
      </c>
      <c r="AA24" s="11">
        <v>10</v>
      </c>
      <c r="AB24" s="11">
        <v>50</v>
      </c>
      <c r="AC24" s="11">
        <v>0</v>
      </c>
      <c r="AD24" s="21">
        <v>90</v>
      </c>
    </row>
    <row r="25" spans="1:30" x14ac:dyDescent="0.3">
      <c r="A25" s="10">
        <f t="shared" si="1"/>
        <v>1992</v>
      </c>
      <c r="B25" s="11">
        <v>7</v>
      </c>
      <c r="C25" s="11">
        <v>2</v>
      </c>
      <c r="D25" s="11">
        <v>6</v>
      </c>
      <c r="E25" s="11">
        <v>42</v>
      </c>
      <c r="F25" s="11">
        <v>141</v>
      </c>
      <c r="G25" s="11">
        <v>72</v>
      </c>
      <c r="H25" s="11">
        <v>156</v>
      </c>
      <c r="I25" s="11">
        <v>165</v>
      </c>
      <c r="J25" s="11">
        <v>440</v>
      </c>
      <c r="K25" s="11">
        <v>340</v>
      </c>
      <c r="L25" s="11">
        <v>332</v>
      </c>
      <c r="M25" s="18">
        <v>12</v>
      </c>
      <c r="N25" s="21">
        <f t="shared" si="0"/>
        <v>1715</v>
      </c>
      <c r="Q25" s="10">
        <f t="shared" si="2"/>
        <v>1992</v>
      </c>
      <c r="R25" s="11">
        <v>7</v>
      </c>
      <c r="S25" s="11">
        <v>2</v>
      </c>
      <c r="T25" s="11">
        <v>5</v>
      </c>
      <c r="U25" s="11">
        <v>8</v>
      </c>
      <c r="V25" s="11">
        <v>60</v>
      </c>
      <c r="W25" s="11">
        <v>10</v>
      </c>
      <c r="X25" s="11">
        <v>80</v>
      </c>
      <c r="Y25" s="11">
        <v>40</v>
      </c>
      <c r="Z25" s="11">
        <v>80</v>
      </c>
      <c r="AA25" s="11">
        <v>80</v>
      </c>
      <c r="AB25" s="11">
        <v>90</v>
      </c>
      <c r="AC25" s="11">
        <v>6</v>
      </c>
      <c r="AD25" s="21">
        <v>90</v>
      </c>
    </row>
    <row r="26" spans="1:30" x14ac:dyDescent="0.3">
      <c r="A26" s="10">
        <f t="shared" si="1"/>
        <v>1993</v>
      </c>
      <c r="B26" s="11">
        <v>146</v>
      </c>
      <c r="C26" s="11">
        <v>12</v>
      </c>
      <c r="D26" s="11">
        <v>118</v>
      </c>
      <c r="E26" s="11">
        <v>485</v>
      </c>
      <c r="F26" s="11">
        <v>505</v>
      </c>
      <c r="G26" s="11">
        <v>157</v>
      </c>
      <c r="H26" s="11">
        <v>98</v>
      </c>
      <c r="I26" s="11">
        <v>0</v>
      </c>
      <c r="J26" s="11">
        <v>323</v>
      </c>
      <c r="K26" s="11">
        <v>24</v>
      </c>
      <c r="L26" s="11">
        <v>136</v>
      </c>
      <c r="M26" s="18">
        <v>345</v>
      </c>
      <c r="N26" s="21">
        <f t="shared" si="0"/>
        <v>2349</v>
      </c>
      <c r="Q26" s="10">
        <f t="shared" si="2"/>
        <v>1993</v>
      </c>
      <c r="R26" s="11">
        <v>80</v>
      </c>
      <c r="S26" s="11">
        <v>4</v>
      </c>
      <c r="T26" s="11">
        <v>60</v>
      </c>
      <c r="U26" s="11">
        <v>80</v>
      </c>
      <c r="V26" s="11">
        <v>101</v>
      </c>
      <c r="W26" s="11">
        <v>80</v>
      </c>
      <c r="X26" s="11">
        <v>80</v>
      </c>
      <c r="Y26" s="11">
        <v>0</v>
      </c>
      <c r="Z26" s="11">
        <v>60</v>
      </c>
      <c r="AA26" s="11">
        <v>10</v>
      </c>
      <c r="AB26" s="11">
        <v>90</v>
      </c>
      <c r="AC26" s="11">
        <v>80</v>
      </c>
      <c r="AD26" s="21">
        <v>101</v>
      </c>
    </row>
    <row r="27" spans="1:30" x14ac:dyDescent="0.3">
      <c r="A27" s="10">
        <f t="shared" si="1"/>
        <v>1994</v>
      </c>
      <c r="B27" s="11">
        <v>0</v>
      </c>
      <c r="C27" s="11">
        <v>3</v>
      </c>
      <c r="D27" s="11">
        <v>16</v>
      </c>
      <c r="E27" s="11">
        <v>311</v>
      </c>
      <c r="F27" s="11">
        <v>189</v>
      </c>
      <c r="G27" s="11">
        <v>18</v>
      </c>
      <c r="H27" s="11">
        <v>10</v>
      </c>
      <c r="I27" s="11">
        <v>39</v>
      </c>
      <c r="J27" s="11">
        <v>431</v>
      </c>
      <c r="K27" s="11">
        <v>298</v>
      </c>
      <c r="L27" s="11">
        <v>134</v>
      </c>
      <c r="M27" s="18">
        <v>43</v>
      </c>
      <c r="N27" s="21">
        <f t="shared" si="0"/>
        <v>1492</v>
      </c>
      <c r="Q27" s="10">
        <f t="shared" si="2"/>
        <v>1994</v>
      </c>
      <c r="R27" s="11">
        <v>0</v>
      </c>
      <c r="S27" s="11">
        <v>2</v>
      </c>
      <c r="T27" s="11">
        <v>10</v>
      </c>
      <c r="U27" s="11">
        <v>140</v>
      </c>
      <c r="V27" s="11">
        <v>80</v>
      </c>
      <c r="W27" s="11">
        <v>4</v>
      </c>
      <c r="X27" s="11">
        <v>4</v>
      </c>
      <c r="Y27" s="11">
        <v>10</v>
      </c>
      <c r="Z27" s="11">
        <v>180</v>
      </c>
      <c r="AA27" s="11">
        <v>80</v>
      </c>
      <c r="AB27" s="11">
        <v>60</v>
      </c>
      <c r="AC27" s="11">
        <v>30</v>
      </c>
      <c r="AD27" s="21">
        <v>180</v>
      </c>
    </row>
    <row r="28" spans="1:30" x14ac:dyDescent="0.3">
      <c r="A28" s="10">
        <f t="shared" si="1"/>
        <v>1995</v>
      </c>
      <c r="B28" s="11">
        <v>6</v>
      </c>
      <c r="C28" s="11">
        <v>8</v>
      </c>
      <c r="D28" s="11">
        <v>36</v>
      </c>
      <c r="E28" s="11">
        <v>150</v>
      </c>
      <c r="F28" s="11">
        <v>311</v>
      </c>
      <c r="G28" s="11">
        <v>124</v>
      </c>
      <c r="H28" s="11">
        <v>431</v>
      </c>
      <c r="I28" s="11">
        <v>494</v>
      </c>
      <c r="J28" s="11">
        <v>133</v>
      </c>
      <c r="K28" s="11">
        <v>633</v>
      </c>
      <c r="L28" s="11">
        <v>90</v>
      </c>
      <c r="M28" s="18">
        <v>18</v>
      </c>
      <c r="N28" s="21">
        <f t="shared" si="0"/>
        <v>2434</v>
      </c>
      <c r="Q28" s="10">
        <f t="shared" si="2"/>
        <v>1995</v>
      </c>
      <c r="R28" s="11">
        <v>6</v>
      </c>
      <c r="S28" s="11">
        <v>8</v>
      </c>
      <c r="T28" s="11">
        <v>23</v>
      </c>
      <c r="U28" s="11">
        <v>80</v>
      </c>
      <c r="V28" s="11">
        <v>90</v>
      </c>
      <c r="W28" s="11">
        <v>40</v>
      </c>
      <c r="X28" s="11">
        <v>90</v>
      </c>
      <c r="Y28" s="11">
        <v>80</v>
      </c>
      <c r="Z28" s="11">
        <v>60</v>
      </c>
      <c r="AA28" s="11">
        <v>80</v>
      </c>
      <c r="AB28" s="11">
        <v>80</v>
      </c>
      <c r="AC28" s="11">
        <v>10</v>
      </c>
      <c r="AD28" s="21">
        <v>90</v>
      </c>
    </row>
    <row r="29" spans="1:30" x14ac:dyDescent="0.3">
      <c r="A29" s="10">
        <f t="shared" si="1"/>
        <v>1996</v>
      </c>
      <c r="B29" s="11">
        <v>43</v>
      </c>
      <c r="C29" s="11">
        <v>2</v>
      </c>
      <c r="D29" s="11">
        <v>38</v>
      </c>
      <c r="E29" s="11">
        <v>153</v>
      </c>
      <c r="F29" s="11">
        <v>247</v>
      </c>
      <c r="G29" s="11">
        <v>395</v>
      </c>
      <c r="H29" s="11">
        <v>144</v>
      </c>
      <c r="I29" s="11">
        <v>76</v>
      </c>
      <c r="J29" s="11">
        <v>208</v>
      </c>
      <c r="K29" s="11">
        <v>112</v>
      </c>
      <c r="L29" s="11">
        <v>53</v>
      </c>
      <c r="M29" s="18">
        <v>66</v>
      </c>
      <c r="N29" s="21">
        <f t="shared" si="0"/>
        <v>1537</v>
      </c>
      <c r="Q29" s="10">
        <f t="shared" si="2"/>
        <v>1996</v>
      </c>
      <c r="R29" s="11">
        <v>40</v>
      </c>
      <c r="S29" s="11">
        <v>2</v>
      </c>
      <c r="T29" s="11">
        <v>20</v>
      </c>
      <c r="U29" s="11">
        <v>60</v>
      </c>
      <c r="V29" s="11">
        <v>80</v>
      </c>
      <c r="W29" s="11">
        <v>80</v>
      </c>
      <c r="X29" s="11">
        <v>70</v>
      </c>
      <c r="Y29" s="11">
        <v>20</v>
      </c>
      <c r="Z29" s="11">
        <v>80</v>
      </c>
      <c r="AA29" s="11">
        <v>60</v>
      </c>
      <c r="AB29" s="11">
        <v>18</v>
      </c>
      <c r="AC29" s="11">
        <v>60</v>
      </c>
      <c r="AD29" s="21">
        <v>80</v>
      </c>
    </row>
    <row r="30" spans="1:30" x14ac:dyDescent="0.3">
      <c r="A30" s="10">
        <f t="shared" si="1"/>
        <v>1997</v>
      </c>
      <c r="B30" s="11">
        <v>2</v>
      </c>
      <c r="C30" s="11">
        <v>3</v>
      </c>
      <c r="D30" s="11">
        <v>8</v>
      </c>
      <c r="E30" s="11">
        <v>245</v>
      </c>
      <c r="F30" s="11">
        <v>81</v>
      </c>
      <c r="G30" s="11">
        <v>261</v>
      </c>
      <c r="H30" s="11">
        <v>132</v>
      </c>
      <c r="I30" s="11">
        <v>80</v>
      </c>
      <c r="J30" s="11" t="s">
        <v>21</v>
      </c>
      <c r="K30" s="11">
        <v>75</v>
      </c>
      <c r="L30" s="11">
        <v>203</v>
      </c>
      <c r="M30" s="18">
        <v>62</v>
      </c>
      <c r="N30" s="21" t="str">
        <f t="shared" si="0"/>
        <v xml:space="preserve"> </v>
      </c>
      <c r="Q30" s="10">
        <f t="shared" si="2"/>
        <v>1997</v>
      </c>
      <c r="R30" s="11">
        <v>2</v>
      </c>
      <c r="S30" s="11">
        <v>2</v>
      </c>
      <c r="T30" s="11">
        <v>4</v>
      </c>
      <c r="U30" s="11">
        <v>60</v>
      </c>
      <c r="V30" s="11">
        <v>60</v>
      </c>
      <c r="W30" s="11">
        <v>60</v>
      </c>
      <c r="X30" s="11">
        <v>60</v>
      </c>
      <c r="Y30" s="11">
        <v>14</v>
      </c>
      <c r="Z30" s="11"/>
      <c r="AA30" s="11">
        <v>19</v>
      </c>
      <c r="AB30" s="11">
        <v>130</v>
      </c>
      <c r="AC30" s="11">
        <v>14</v>
      </c>
      <c r="AD30" s="21">
        <v>130</v>
      </c>
    </row>
    <row r="31" spans="1:30" x14ac:dyDescent="0.3">
      <c r="A31" s="10">
        <f t="shared" si="1"/>
        <v>1998</v>
      </c>
      <c r="B31" s="11" t="s">
        <v>21</v>
      </c>
      <c r="C31" s="11" t="s">
        <v>21</v>
      </c>
      <c r="D31" s="11" t="s">
        <v>21</v>
      </c>
      <c r="E31" s="11" t="s">
        <v>21</v>
      </c>
      <c r="F31" s="11" t="s">
        <v>21</v>
      </c>
      <c r="G31" s="11">
        <v>207</v>
      </c>
      <c r="H31" s="11">
        <v>293</v>
      </c>
      <c r="I31" s="11">
        <v>218</v>
      </c>
      <c r="J31" s="11">
        <v>159</v>
      </c>
      <c r="K31" s="11">
        <v>547</v>
      </c>
      <c r="L31" s="11">
        <v>218</v>
      </c>
      <c r="M31" s="18">
        <v>170</v>
      </c>
      <c r="N31" s="21" t="str">
        <f t="shared" si="0"/>
        <v xml:space="preserve"> </v>
      </c>
      <c r="Q31" s="10">
        <f t="shared" si="2"/>
        <v>1998</v>
      </c>
      <c r="R31" s="11"/>
      <c r="S31" s="11"/>
      <c r="T31" s="11"/>
      <c r="U31" s="11"/>
      <c r="V31" s="11"/>
      <c r="W31" s="11">
        <v>53</v>
      </c>
      <c r="X31" s="11">
        <v>39</v>
      </c>
      <c r="Y31" s="11">
        <v>35</v>
      </c>
      <c r="Z31" s="11">
        <v>40</v>
      </c>
      <c r="AA31" s="11">
        <v>160</v>
      </c>
      <c r="AB31" s="11">
        <v>30</v>
      </c>
      <c r="AC31" s="11">
        <v>80</v>
      </c>
      <c r="AD31" s="21">
        <v>160</v>
      </c>
    </row>
    <row r="32" spans="1:30" x14ac:dyDescent="0.3">
      <c r="A32" s="10">
        <f t="shared" si="1"/>
        <v>1999</v>
      </c>
      <c r="B32" s="11">
        <v>34</v>
      </c>
      <c r="C32" s="11">
        <v>371</v>
      </c>
      <c r="D32" s="11">
        <v>115</v>
      </c>
      <c r="E32" s="11">
        <v>323</v>
      </c>
      <c r="F32" s="11">
        <v>391</v>
      </c>
      <c r="G32" s="11">
        <v>388</v>
      </c>
      <c r="H32" s="11">
        <v>200</v>
      </c>
      <c r="I32" s="11">
        <v>450</v>
      </c>
      <c r="J32" s="11">
        <v>418</v>
      </c>
      <c r="K32" s="11">
        <v>257.5</v>
      </c>
      <c r="L32" s="11">
        <v>423</v>
      </c>
      <c r="M32" s="18">
        <v>32</v>
      </c>
      <c r="N32" s="21">
        <f t="shared" si="0"/>
        <v>3402.5</v>
      </c>
      <c r="Q32" s="10">
        <f t="shared" si="2"/>
        <v>1999</v>
      </c>
      <c r="R32" s="11">
        <v>23</v>
      </c>
      <c r="S32" s="11">
        <v>135</v>
      </c>
      <c r="T32" s="11">
        <v>32</v>
      </c>
      <c r="U32" s="11">
        <v>62</v>
      </c>
      <c r="V32" s="11">
        <v>64</v>
      </c>
      <c r="W32" s="11">
        <v>65</v>
      </c>
      <c r="X32" s="11">
        <v>43</v>
      </c>
      <c r="Y32" s="11">
        <v>63</v>
      </c>
      <c r="Z32" s="11">
        <v>68</v>
      </c>
      <c r="AA32" s="11">
        <v>80</v>
      </c>
      <c r="AB32" s="11">
        <v>98</v>
      </c>
      <c r="AC32" s="11">
        <v>32</v>
      </c>
      <c r="AD32" s="21">
        <v>135</v>
      </c>
    </row>
    <row r="33" spans="1:30" x14ac:dyDescent="0.3">
      <c r="A33" s="10">
        <f t="shared" si="1"/>
        <v>2000</v>
      </c>
      <c r="B33" s="11">
        <v>71</v>
      </c>
      <c r="C33" s="11">
        <v>20</v>
      </c>
      <c r="D33" s="11">
        <v>30</v>
      </c>
      <c r="E33" s="11">
        <v>180</v>
      </c>
      <c r="F33" s="11">
        <v>231</v>
      </c>
      <c r="G33" s="11">
        <v>119</v>
      </c>
      <c r="H33" s="11">
        <v>243</v>
      </c>
      <c r="I33" s="11">
        <v>86</v>
      </c>
      <c r="J33" s="11">
        <v>313</v>
      </c>
      <c r="K33" s="11">
        <v>193</v>
      </c>
      <c r="L33" s="11">
        <v>90</v>
      </c>
      <c r="M33" s="18">
        <v>0</v>
      </c>
      <c r="N33" s="21">
        <f t="shared" si="0"/>
        <v>1576</v>
      </c>
      <c r="Q33" s="10">
        <f t="shared" si="2"/>
        <v>2000</v>
      </c>
      <c r="R33" s="11">
        <v>26</v>
      </c>
      <c r="S33" s="11">
        <v>20</v>
      </c>
      <c r="T33" s="11">
        <v>20</v>
      </c>
      <c r="U33" s="11">
        <v>40</v>
      </c>
      <c r="V33" s="11">
        <v>50</v>
      </c>
      <c r="W33" s="11">
        <v>50</v>
      </c>
      <c r="X33" s="11">
        <v>80</v>
      </c>
      <c r="Y33" s="11">
        <v>30</v>
      </c>
      <c r="Z33" s="11">
        <v>70</v>
      </c>
      <c r="AA33" s="11">
        <v>40</v>
      </c>
      <c r="AB33" s="11">
        <v>50</v>
      </c>
      <c r="AC33" s="11">
        <v>0</v>
      </c>
      <c r="AD33" s="21">
        <v>80</v>
      </c>
    </row>
    <row r="34" spans="1:30" x14ac:dyDescent="0.3">
      <c r="A34" s="10">
        <f t="shared" si="1"/>
        <v>2001</v>
      </c>
      <c r="B34" s="11">
        <v>0</v>
      </c>
      <c r="C34" s="11">
        <v>18</v>
      </c>
      <c r="D34" s="11">
        <v>30</v>
      </c>
      <c r="E34" s="11">
        <v>137</v>
      </c>
      <c r="F34" s="11">
        <v>216</v>
      </c>
      <c r="G34" s="11">
        <v>180</v>
      </c>
      <c r="H34" s="11">
        <v>142</v>
      </c>
      <c r="I34" s="11">
        <v>105</v>
      </c>
      <c r="J34" s="11">
        <v>322</v>
      </c>
      <c r="K34" s="11">
        <v>312</v>
      </c>
      <c r="L34" s="11">
        <v>143</v>
      </c>
      <c r="M34" s="18">
        <v>20</v>
      </c>
      <c r="N34" s="21">
        <f t="shared" si="0"/>
        <v>1625</v>
      </c>
      <c r="Q34" s="10">
        <f t="shared" si="2"/>
        <v>2001</v>
      </c>
      <c r="R34" s="11">
        <v>0</v>
      </c>
      <c r="S34" s="11">
        <v>18</v>
      </c>
      <c r="T34" s="11">
        <v>21</v>
      </c>
      <c r="U34" s="11">
        <v>42</v>
      </c>
      <c r="V34" s="11">
        <v>43</v>
      </c>
      <c r="W34" s="11">
        <v>53</v>
      </c>
      <c r="X34" s="11">
        <v>34</v>
      </c>
      <c r="Y34" s="11">
        <v>29</v>
      </c>
      <c r="Z34" s="11">
        <v>65</v>
      </c>
      <c r="AA34" s="11">
        <v>42</v>
      </c>
      <c r="AB34" s="11">
        <v>35</v>
      </c>
      <c r="AC34" s="11">
        <v>12</v>
      </c>
      <c r="AD34" s="21">
        <v>65</v>
      </c>
    </row>
    <row r="35" spans="1:30" x14ac:dyDescent="0.3">
      <c r="A35" s="10">
        <f t="shared" si="1"/>
        <v>2002</v>
      </c>
      <c r="B35" s="11">
        <v>0</v>
      </c>
      <c r="C35" s="11">
        <v>19</v>
      </c>
      <c r="D35" s="11">
        <v>75</v>
      </c>
      <c r="E35" s="11">
        <v>174</v>
      </c>
      <c r="F35" s="11">
        <v>248</v>
      </c>
      <c r="G35" s="11">
        <v>232</v>
      </c>
      <c r="H35" s="11">
        <v>176</v>
      </c>
      <c r="I35" s="11">
        <v>227</v>
      </c>
      <c r="J35" s="11">
        <v>228</v>
      </c>
      <c r="K35" s="11">
        <v>187</v>
      </c>
      <c r="L35" s="11">
        <v>166</v>
      </c>
      <c r="M35" s="18">
        <v>20</v>
      </c>
      <c r="N35" s="21">
        <f t="shared" si="0"/>
        <v>1752</v>
      </c>
      <c r="Q35" s="10">
        <f t="shared" si="2"/>
        <v>2002</v>
      </c>
      <c r="R35" s="11">
        <v>0</v>
      </c>
      <c r="S35" s="11">
        <v>11</v>
      </c>
      <c r="T35" s="11">
        <v>17</v>
      </c>
      <c r="U35" s="11">
        <v>43</v>
      </c>
      <c r="V35" s="11">
        <v>48</v>
      </c>
      <c r="W35" s="11">
        <v>64</v>
      </c>
      <c r="X35" s="11">
        <v>32</v>
      </c>
      <c r="Y35" s="11">
        <v>42</v>
      </c>
      <c r="Z35" s="11">
        <v>40</v>
      </c>
      <c r="AA35" s="11">
        <v>42</v>
      </c>
      <c r="AB35" s="11">
        <v>41</v>
      </c>
      <c r="AC35" s="11">
        <v>12</v>
      </c>
      <c r="AD35" s="21">
        <v>64</v>
      </c>
    </row>
    <row r="36" spans="1:30" x14ac:dyDescent="0.3">
      <c r="A36" s="10">
        <f t="shared" si="1"/>
        <v>2003</v>
      </c>
      <c r="B36" s="11">
        <v>0</v>
      </c>
      <c r="C36" s="11">
        <v>0</v>
      </c>
      <c r="D36" s="11">
        <v>56</v>
      </c>
      <c r="E36" s="11">
        <v>167</v>
      </c>
      <c r="F36" s="11">
        <v>145</v>
      </c>
      <c r="G36" s="11" t="s">
        <v>21</v>
      </c>
      <c r="H36" s="11" t="s">
        <v>21</v>
      </c>
      <c r="I36" s="11" t="s">
        <v>21</v>
      </c>
      <c r="J36" s="11" t="s">
        <v>21</v>
      </c>
      <c r="K36" s="11" t="s">
        <v>21</v>
      </c>
      <c r="L36" s="11" t="s">
        <v>21</v>
      </c>
      <c r="M36" s="18" t="s">
        <v>21</v>
      </c>
      <c r="N36" s="21" t="str">
        <f t="shared" si="0"/>
        <v xml:space="preserve"> </v>
      </c>
      <c r="Q36" s="10">
        <f t="shared" si="2"/>
        <v>2003</v>
      </c>
      <c r="R36" s="11">
        <v>0</v>
      </c>
      <c r="S36" s="11">
        <v>0</v>
      </c>
      <c r="T36" s="11">
        <v>32</v>
      </c>
      <c r="U36" s="11">
        <v>34</v>
      </c>
      <c r="V36" s="11">
        <v>35</v>
      </c>
      <c r="W36" s="11"/>
      <c r="X36" s="11"/>
      <c r="Y36" s="11"/>
      <c r="Z36" s="11"/>
      <c r="AA36" s="11"/>
      <c r="AB36" s="11"/>
      <c r="AC36" s="11"/>
      <c r="AD36" s="21" t="s">
        <v>22</v>
      </c>
    </row>
    <row r="37" spans="1:30" x14ac:dyDescent="0.3">
      <c r="A37" s="10">
        <f t="shared" si="1"/>
        <v>2004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8"/>
      <c r="N37" s="21" t="str">
        <f t="shared" si="0"/>
        <v xml:space="preserve"> </v>
      </c>
      <c r="Q37" s="10">
        <f t="shared" si="2"/>
        <v>2004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21" t="str">
        <f t="shared" ref="AD37:AD53" si="3">+IF(COUNT(R37:AC37)&lt;12," ",MAX(R37:AC37))</f>
        <v xml:space="preserve"> </v>
      </c>
    </row>
    <row r="38" spans="1:30" x14ac:dyDescent="0.3">
      <c r="A38" s="10">
        <f t="shared" si="1"/>
        <v>2005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8"/>
      <c r="N38" s="21" t="str">
        <f t="shared" si="0"/>
        <v xml:space="preserve"> </v>
      </c>
      <c r="Q38" s="10">
        <f t="shared" si="2"/>
        <v>2005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21" t="str">
        <f t="shared" si="3"/>
        <v xml:space="preserve"> </v>
      </c>
    </row>
    <row r="39" spans="1:30" x14ac:dyDescent="0.3">
      <c r="A39" s="10">
        <f t="shared" si="1"/>
        <v>2006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8"/>
      <c r="N39" s="21" t="str">
        <f t="shared" si="0"/>
        <v xml:space="preserve"> </v>
      </c>
      <c r="Q39" s="10">
        <f t="shared" si="2"/>
        <v>2006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1" t="str">
        <f t="shared" si="3"/>
        <v xml:space="preserve"> </v>
      </c>
    </row>
    <row r="40" spans="1:30" x14ac:dyDescent="0.3">
      <c r="A40" s="10">
        <f t="shared" si="1"/>
        <v>2007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8"/>
      <c r="N40" s="21" t="str">
        <f t="shared" si="0"/>
        <v xml:space="preserve"> </v>
      </c>
      <c r="Q40" s="10">
        <f t="shared" si="2"/>
        <v>2007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21" t="str">
        <f t="shared" si="3"/>
        <v xml:space="preserve"> </v>
      </c>
    </row>
    <row r="41" spans="1:30" x14ac:dyDescent="0.3">
      <c r="A41" s="10">
        <f t="shared" si="1"/>
        <v>2008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8"/>
      <c r="N41" s="21" t="str">
        <f t="shared" si="0"/>
        <v xml:space="preserve"> </v>
      </c>
      <c r="Q41" s="10">
        <f t="shared" si="2"/>
        <v>2008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21" t="str">
        <f t="shared" si="3"/>
        <v xml:space="preserve"> </v>
      </c>
    </row>
    <row r="42" spans="1:30" x14ac:dyDescent="0.3">
      <c r="A42" s="10">
        <f t="shared" si="1"/>
        <v>2009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8"/>
      <c r="N42" s="21" t="str">
        <f t="shared" si="0"/>
        <v xml:space="preserve"> </v>
      </c>
      <c r="Q42" s="10">
        <f t="shared" si="2"/>
        <v>2009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21" t="str">
        <f t="shared" si="3"/>
        <v xml:space="preserve"> </v>
      </c>
    </row>
    <row r="43" spans="1:30" x14ac:dyDescent="0.3">
      <c r="A43" s="10">
        <f t="shared" si="1"/>
        <v>2010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8"/>
      <c r="N43" s="21" t="str">
        <f t="shared" si="0"/>
        <v xml:space="preserve"> </v>
      </c>
      <c r="Q43" s="10">
        <f t="shared" si="2"/>
        <v>2010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21" t="str">
        <f t="shared" si="3"/>
        <v xml:space="preserve"> </v>
      </c>
    </row>
    <row r="44" spans="1:30" x14ac:dyDescent="0.3">
      <c r="A44" s="10">
        <f t="shared" si="1"/>
        <v>2011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8"/>
      <c r="N44" s="21" t="str">
        <f t="shared" si="0"/>
        <v xml:space="preserve"> </v>
      </c>
      <c r="Q44" s="10">
        <f t="shared" si="2"/>
        <v>2011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21" t="str">
        <f t="shared" si="3"/>
        <v xml:space="preserve"> </v>
      </c>
    </row>
    <row r="45" spans="1:30" x14ac:dyDescent="0.3">
      <c r="A45" s="10">
        <f>+A44+1</f>
        <v>2012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21" t="str">
        <f t="shared" si="0"/>
        <v xml:space="preserve"> </v>
      </c>
      <c r="Q45" s="10">
        <f>+Q44+1</f>
        <v>2012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1" t="str">
        <f t="shared" si="3"/>
        <v xml:space="preserve"> </v>
      </c>
    </row>
    <row r="46" spans="1:30" x14ac:dyDescent="0.3">
      <c r="A46" s="10">
        <f t="shared" si="1"/>
        <v>2013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21" t="str">
        <f t="shared" si="0"/>
        <v xml:space="preserve"> </v>
      </c>
      <c r="Q46" s="10">
        <f t="shared" ref="Q46:Q50" si="4">+Q45+1</f>
        <v>2013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21" t="str">
        <f t="shared" si="3"/>
        <v xml:space="preserve"> </v>
      </c>
    </row>
    <row r="47" spans="1:30" x14ac:dyDescent="0.3">
      <c r="A47" s="10">
        <f t="shared" si="1"/>
        <v>2014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21" t="str">
        <f t="shared" si="0"/>
        <v xml:space="preserve"> </v>
      </c>
      <c r="Q47" s="10">
        <f t="shared" si="4"/>
        <v>2014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21" t="str">
        <f t="shared" si="3"/>
        <v xml:space="preserve"> </v>
      </c>
    </row>
    <row r="48" spans="1:30" x14ac:dyDescent="0.3">
      <c r="A48" s="10">
        <f t="shared" si="1"/>
        <v>2015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21" t="str">
        <f t="shared" si="0"/>
        <v xml:space="preserve"> </v>
      </c>
      <c r="Q48" s="10">
        <f t="shared" si="4"/>
        <v>2015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1" t="str">
        <f t="shared" si="3"/>
        <v xml:space="preserve"> </v>
      </c>
    </row>
    <row r="49" spans="1:30" x14ac:dyDescent="0.3">
      <c r="A49" s="10">
        <f t="shared" si="1"/>
        <v>2016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4"/>
        <v>2016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21" t="str">
        <f t="shared" si="3"/>
        <v xml:space="preserve"> </v>
      </c>
    </row>
    <row r="50" spans="1:30" x14ac:dyDescent="0.3">
      <c r="A50" s="10">
        <f t="shared" si="1"/>
        <v>2017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21" t="str">
        <f t="shared" si="0"/>
        <v xml:space="preserve"> </v>
      </c>
      <c r="Q50" s="10">
        <f t="shared" si="4"/>
        <v>2017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1" t="str">
        <f t="shared" si="3"/>
        <v xml:space="preserve"> </v>
      </c>
    </row>
    <row r="51" spans="1:30" x14ac:dyDescent="0.3">
      <c r="A51" s="10">
        <f>+A50+1</f>
        <v>2018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1" t="str">
        <f t="shared" si="3"/>
        <v xml:space="preserve"> </v>
      </c>
    </row>
    <row r="52" spans="1:30" x14ac:dyDescent="0.3">
      <c r="A52" s="10">
        <f t="shared" si="1"/>
        <v>2019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5">+Q51+1</f>
        <v>2019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3"/>
        <v xml:space="preserve"> </v>
      </c>
    </row>
    <row r="53" spans="1:30" x14ac:dyDescent="0.3">
      <c r="A53" s="14">
        <f t="shared" si="1"/>
        <v>2020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 t="shared" si="0"/>
        <v xml:space="preserve"> </v>
      </c>
      <c r="Q53" s="10">
        <f t="shared" si="5"/>
        <v>2020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3"/>
        <v xml:space="preserve"> </v>
      </c>
    </row>
    <row r="54" spans="1:30" x14ac:dyDescent="0.3">
      <c r="A54" s="14">
        <v>2021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 t="shared" si="0"/>
        <v xml:space="preserve"> </v>
      </c>
      <c r="Q54" s="14">
        <v>2021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 t="shared" si="0"/>
        <v xml:space="preserve"> </v>
      </c>
      <c r="Q55" s="14">
        <v>2022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25.592592592592592</v>
      </c>
      <c r="C56" s="7">
        <f>+AVERAGE(C3:C55)</f>
        <v>64.821428571428569</v>
      </c>
      <c r="D56" s="7">
        <f t="shared" ref="D56:L56" si="6">+AVERAGE(D3:D55)</f>
        <v>80.241379310344826</v>
      </c>
      <c r="E56" s="7">
        <f t="shared" si="6"/>
        <v>250.51666666666668</v>
      </c>
      <c r="F56" s="7">
        <f t="shared" si="6"/>
        <v>306.99677419354839</v>
      </c>
      <c r="G56" s="7">
        <f t="shared" si="6"/>
        <v>208.10000000000002</v>
      </c>
      <c r="H56" s="7">
        <f t="shared" si="6"/>
        <v>157.87575757575758</v>
      </c>
      <c r="I56" s="7">
        <f t="shared" si="6"/>
        <v>200.35624999999999</v>
      </c>
      <c r="J56" s="7">
        <f t="shared" si="6"/>
        <v>255.65862068965518</v>
      </c>
      <c r="K56" s="7">
        <f t="shared" si="6"/>
        <v>302.11724137931031</v>
      </c>
      <c r="L56" s="7">
        <f t="shared" si="6"/>
        <v>203.63333333333333</v>
      </c>
      <c r="M56" s="7">
        <f>+AVERAGE(M3:M55)</f>
        <v>70.206896551724142</v>
      </c>
      <c r="N56" s="22">
        <f>+AVERAGE(N3:N55)</f>
        <v>2053.9409090909089</v>
      </c>
      <c r="O56" s="12"/>
      <c r="P56" s="12"/>
      <c r="Q56" s="53" t="s">
        <v>16</v>
      </c>
      <c r="R56" s="7">
        <f>+AVERAGE(R3:R55)</f>
        <v>16.333333333333332</v>
      </c>
      <c r="S56" s="7">
        <f>+AVERAGE(S3:S55)</f>
        <v>33.428571428571431</v>
      </c>
      <c r="T56" s="7">
        <f t="shared" ref="T56:AB56" si="7">+AVERAGE(T3:T55)</f>
        <v>29.866666666666667</v>
      </c>
      <c r="U56" s="7">
        <f t="shared" si="7"/>
        <v>62.233333333333334</v>
      </c>
      <c r="V56" s="7">
        <f t="shared" si="7"/>
        <v>64.4375</v>
      </c>
      <c r="W56" s="7">
        <f t="shared" si="7"/>
        <v>47.266666666666666</v>
      </c>
      <c r="X56" s="7">
        <f t="shared" si="7"/>
        <v>41.663636363636364</v>
      </c>
      <c r="Y56" s="7">
        <f t="shared" si="7"/>
        <v>40.493749999999999</v>
      </c>
      <c r="Z56" s="7">
        <f t="shared" si="7"/>
        <v>59.57</v>
      </c>
      <c r="AA56" s="7">
        <f t="shared" si="7"/>
        <v>56.41</v>
      </c>
      <c r="AB56" s="7">
        <f t="shared" si="7"/>
        <v>54.9</v>
      </c>
      <c r="AC56" s="7">
        <f>+AVERAGE(AC3:AC55)</f>
        <v>27.379310344827587</v>
      </c>
      <c r="AD56" s="22">
        <f>+AVERAGE(AD3:AD55)</f>
        <v>94.34375</v>
      </c>
    </row>
    <row r="57" spans="1:30" customFormat="1" x14ac:dyDescent="0.3">
      <c r="A57" s="53" t="s">
        <v>17</v>
      </c>
      <c r="B57" s="7">
        <f>+MAX(B3:B55)</f>
        <v>146</v>
      </c>
      <c r="C57" s="7">
        <f t="shared" ref="C57:M57" si="8">+MAX(C3:C55)</f>
        <v>371</v>
      </c>
      <c r="D57" s="7">
        <f t="shared" si="8"/>
        <v>247</v>
      </c>
      <c r="E57" s="7">
        <f t="shared" si="8"/>
        <v>507</v>
      </c>
      <c r="F57" s="7">
        <f t="shared" si="8"/>
        <v>723</v>
      </c>
      <c r="G57" s="7">
        <f t="shared" si="8"/>
        <v>478</v>
      </c>
      <c r="H57" s="7">
        <f t="shared" si="8"/>
        <v>530</v>
      </c>
      <c r="I57" s="7">
        <f t="shared" si="8"/>
        <v>525</v>
      </c>
      <c r="J57" s="7">
        <f t="shared" si="8"/>
        <v>465</v>
      </c>
      <c r="K57" s="7">
        <f t="shared" si="8"/>
        <v>633</v>
      </c>
      <c r="L57" s="7">
        <f t="shared" si="8"/>
        <v>655</v>
      </c>
      <c r="M57" s="7">
        <f t="shared" si="8"/>
        <v>345</v>
      </c>
      <c r="N57" s="22">
        <f>+MAX(N3:N55)</f>
        <v>3663</v>
      </c>
      <c r="O57" s="12"/>
      <c r="P57" s="12"/>
      <c r="Q57" s="53" t="s">
        <v>17</v>
      </c>
      <c r="R57" s="7">
        <f>+MAX(R3:R55)</f>
        <v>80</v>
      </c>
      <c r="S57" s="7">
        <f t="shared" ref="S57:AC57" si="9">+MAX(S3:S55)</f>
        <v>135</v>
      </c>
      <c r="T57" s="7">
        <f t="shared" si="9"/>
        <v>80</v>
      </c>
      <c r="U57" s="7">
        <f t="shared" si="9"/>
        <v>140</v>
      </c>
      <c r="V57" s="7">
        <f t="shared" si="9"/>
        <v>130</v>
      </c>
      <c r="W57" s="7">
        <f t="shared" si="9"/>
        <v>85</v>
      </c>
      <c r="X57" s="7">
        <f t="shared" si="9"/>
        <v>90</v>
      </c>
      <c r="Y57" s="7">
        <f t="shared" si="9"/>
        <v>80</v>
      </c>
      <c r="Z57" s="7">
        <f t="shared" si="9"/>
        <v>180</v>
      </c>
      <c r="AA57" s="7">
        <f t="shared" si="9"/>
        <v>160</v>
      </c>
      <c r="AB57" s="7">
        <f t="shared" si="9"/>
        <v>130</v>
      </c>
      <c r="AC57" s="7">
        <f t="shared" si="9"/>
        <v>80</v>
      </c>
      <c r="AD57" s="22">
        <f>+MAX(AD3:AD55)</f>
        <v>180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6</v>
      </c>
      <c r="E58" s="7">
        <f t="shared" si="10"/>
        <v>42</v>
      </c>
      <c r="F58" s="7">
        <f t="shared" si="10"/>
        <v>81</v>
      </c>
      <c r="G58" s="7">
        <f t="shared" si="10"/>
        <v>18</v>
      </c>
      <c r="H58" s="7">
        <f t="shared" si="10"/>
        <v>10</v>
      </c>
      <c r="I58" s="7">
        <f t="shared" si="10"/>
        <v>0</v>
      </c>
      <c r="J58" s="7">
        <f t="shared" si="10"/>
        <v>105</v>
      </c>
      <c r="K58" s="7">
        <f t="shared" si="10"/>
        <v>24</v>
      </c>
      <c r="L58" s="7">
        <f t="shared" si="10"/>
        <v>43</v>
      </c>
      <c r="M58" s="7">
        <f>+MIN(M3:M55)</f>
        <v>0</v>
      </c>
      <c r="N58" s="22">
        <f>+MIN(N3:N55)</f>
        <v>1076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8</v>
      </c>
      <c r="V58" s="7">
        <f t="shared" si="11"/>
        <v>21</v>
      </c>
      <c r="W58" s="7">
        <f t="shared" si="11"/>
        <v>4</v>
      </c>
      <c r="X58" s="7">
        <f t="shared" si="11"/>
        <v>4</v>
      </c>
      <c r="Y58" s="7">
        <f t="shared" si="11"/>
        <v>0</v>
      </c>
      <c r="Z58" s="7">
        <f t="shared" si="11"/>
        <v>24</v>
      </c>
      <c r="AA58" s="7">
        <f t="shared" si="11"/>
        <v>10</v>
      </c>
      <c r="AB58" s="7">
        <f t="shared" si="11"/>
        <v>15</v>
      </c>
      <c r="AC58" s="7">
        <f>+MIN(AC3:AC55)</f>
        <v>0</v>
      </c>
      <c r="AD58" s="22">
        <f>+MIN(AD3:AD55)</f>
        <v>59</v>
      </c>
    </row>
    <row r="59" spans="1:30" customFormat="1" x14ac:dyDescent="0.3">
      <c r="A59" s="53" t="s">
        <v>19</v>
      </c>
      <c r="B59" s="7">
        <f>+_xlfn.STDEV.S(B3:B55)</f>
        <v>35.723574697582954</v>
      </c>
      <c r="C59" s="7">
        <f t="shared" ref="C59:M59" si="12">+_xlfn.STDEV.S(C3:C55)</f>
        <v>84.25580695293948</v>
      </c>
      <c r="D59" s="7">
        <f t="shared" si="12"/>
        <v>64.3964590710289</v>
      </c>
      <c r="E59" s="7">
        <f t="shared" si="12"/>
        <v>120.32445242166995</v>
      </c>
      <c r="F59" s="7">
        <f t="shared" si="12"/>
        <v>168.65956338903717</v>
      </c>
      <c r="G59" s="7">
        <f t="shared" si="12"/>
        <v>115.61721883146375</v>
      </c>
      <c r="H59" s="7">
        <f t="shared" si="12"/>
        <v>111.28784477174223</v>
      </c>
      <c r="I59" s="7">
        <f t="shared" si="12"/>
        <v>128.66825293955048</v>
      </c>
      <c r="J59" s="7">
        <f t="shared" si="12"/>
        <v>103.47757354422733</v>
      </c>
      <c r="K59" s="7">
        <f t="shared" si="12"/>
        <v>163.45353876553233</v>
      </c>
      <c r="L59" s="7">
        <f t="shared" si="12"/>
        <v>143.1658029224744</v>
      </c>
      <c r="M59" s="7">
        <f t="shared" si="12"/>
        <v>77.179928603946934</v>
      </c>
      <c r="N59" s="22">
        <f>+_xlfn.STDEV.S(N3:N55)</f>
        <v>652.51264951000292</v>
      </c>
      <c r="O59" s="12"/>
      <c r="P59" s="12"/>
      <c r="Q59" s="53" t="s">
        <v>19</v>
      </c>
      <c r="R59" s="7">
        <f>+_xlfn.STDEV.S(R3:R55)</f>
        <v>21.040254458829811</v>
      </c>
      <c r="S59" s="7">
        <f t="shared" ref="S59:AC59" si="13">+_xlfn.STDEV.S(S3:S55)</f>
        <v>34.747159299215802</v>
      </c>
      <c r="T59" s="7">
        <f t="shared" si="13"/>
        <v>22.18532185358433</v>
      </c>
      <c r="U59" s="7">
        <f t="shared" si="13"/>
        <v>29.989289275745897</v>
      </c>
      <c r="V59" s="7">
        <f t="shared" si="13"/>
        <v>25.02248988410226</v>
      </c>
      <c r="W59" s="7">
        <f t="shared" si="13"/>
        <v>23.024371145954603</v>
      </c>
      <c r="X59" s="7">
        <f t="shared" si="13"/>
        <v>24.270530203595388</v>
      </c>
      <c r="Y59" s="7">
        <f t="shared" si="13"/>
        <v>20.44113401153222</v>
      </c>
      <c r="Z59" s="7">
        <f t="shared" si="13"/>
        <v>30.164984839128099</v>
      </c>
      <c r="AA59" s="7">
        <f t="shared" si="13"/>
        <v>30.483939807821699</v>
      </c>
      <c r="AB59" s="7">
        <f t="shared" si="13"/>
        <v>31.070942185197119</v>
      </c>
      <c r="AC59" s="7">
        <f t="shared" si="13"/>
        <v>22.615440037258121</v>
      </c>
      <c r="AD59" s="22">
        <f>+_xlfn.STDEV.S(AD3:AD55)</f>
        <v>28.21188193400193</v>
      </c>
    </row>
    <row r="60" spans="1:30" customFormat="1" ht="15" thickBot="1" x14ac:dyDescent="0.35">
      <c r="A60" s="54" t="s">
        <v>20</v>
      </c>
      <c r="B60" s="55">
        <f>+COUNT(B3:B55)</f>
        <v>27</v>
      </c>
      <c r="C60" s="55">
        <f t="shared" ref="C60:M60" si="14">+COUNT(C3:C55)</f>
        <v>28</v>
      </c>
      <c r="D60" s="55">
        <f t="shared" si="14"/>
        <v>29</v>
      </c>
      <c r="E60" s="55">
        <f t="shared" si="14"/>
        <v>30</v>
      </c>
      <c r="F60" s="55">
        <f t="shared" si="14"/>
        <v>31</v>
      </c>
      <c r="G60" s="55">
        <f t="shared" si="14"/>
        <v>32</v>
      </c>
      <c r="H60" s="55">
        <f t="shared" si="14"/>
        <v>33</v>
      </c>
      <c r="I60" s="55">
        <f t="shared" si="14"/>
        <v>32</v>
      </c>
      <c r="J60" s="55">
        <f t="shared" si="14"/>
        <v>29</v>
      </c>
      <c r="K60" s="55">
        <f t="shared" si="14"/>
        <v>29</v>
      </c>
      <c r="L60" s="55">
        <f t="shared" si="14"/>
        <v>30</v>
      </c>
      <c r="M60" s="55">
        <f t="shared" si="14"/>
        <v>29</v>
      </c>
      <c r="N60" s="23">
        <f>+COUNT(N3:N55)</f>
        <v>22</v>
      </c>
      <c r="O60" s="12"/>
      <c r="P60" s="12"/>
      <c r="Q60" s="54" t="s">
        <v>20</v>
      </c>
      <c r="R60" s="55">
        <f>+COUNT(R3:R55)</f>
        <v>27</v>
      </c>
      <c r="S60" s="55">
        <f t="shared" ref="S60:AC60" si="15">+COUNT(S3:S55)</f>
        <v>28</v>
      </c>
      <c r="T60" s="55">
        <f t="shared" si="15"/>
        <v>30</v>
      </c>
      <c r="U60" s="55">
        <f t="shared" si="15"/>
        <v>30</v>
      </c>
      <c r="V60" s="55">
        <f t="shared" si="15"/>
        <v>32</v>
      </c>
      <c r="W60" s="55">
        <f t="shared" si="15"/>
        <v>33</v>
      </c>
      <c r="X60" s="55">
        <f t="shared" si="15"/>
        <v>33</v>
      </c>
      <c r="Y60" s="55">
        <f t="shared" si="15"/>
        <v>32</v>
      </c>
      <c r="Z60" s="55">
        <f t="shared" si="15"/>
        <v>30</v>
      </c>
      <c r="AA60" s="55">
        <f t="shared" si="15"/>
        <v>30</v>
      </c>
      <c r="AB60" s="55">
        <f t="shared" si="15"/>
        <v>30</v>
      </c>
      <c r="AC60" s="55">
        <f t="shared" si="15"/>
        <v>29</v>
      </c>
      <c r="AD60" s="23">
        <f>+COUNT(AD3:AD55)</f>
        <v>32</v>
      </c>
    </row>
  </sheetData>
  <mergeCells count="2">
    <mergeCell ref="B1:N1"/>
    <mergeCell ref="R1:AD1"/>
  </mergeCells>
  <conditionalFormatting sqref="A3:A60">
    <cfRule type="cellIs" dxfId="71" priority="9" operator="equal">
      <formula>"SR"</formula>
    </cfRule>
  </conditionalFormatting>
  <conditionalFormatting sqref="B2:N2">
    <cfRule type="cellIs" dxfId="70" priority="21" operator="equal">
      <formula>"SR"</formula>
    </cfRule>
  </conditionalFormatting>
  <conditionalFormatting sqref="B3:N55">
    <cfRule type="cellIs" dxfId="69" priority="1" operator="equal">
      <formula>0</formula>
    </cfRule>
  </conditionalFormatting>
  <conditionalFormatting sqref="Q3:Q60">
    <cfRule type="cellIs" dxfId="68" priority="4" operator="equal">
      <formula>"SR"</formula>
    </cfRule>
  </conditionalFormatting>
  <conditionalFormatting sqref="R2:AD2">
    <cfRule type="cellIs" dxfId="67" priority="18" operator="equal">
      <formula>"SR"</formula>
    </cfRule>
  </conditionalFormatting>
  <conditionalFormatting sqref="R3:AD55">
    <cfRule type="cellIs" dxfId="66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DD93-6EC3-4DE7-AC26-DCE0A8925A39}">
  <dimension ref="A1:AD60"/>
  <sheetViews>
    <sheetView topLeftCell="A4" zoomScale="70" zoomScaleNormal="70" workbookViewId="0">
      <selection activeCell="AD35" activeCellId="3" sqref="AD3:AD5 AD20 AD30 AD35"/>
    </sheetView>
  </sheetViews>
  <sheetFormatPr baseColWidth="10" defaultColWidth="11.5546875" defaultRowHeight="14.4" x14ac:dyDescent="0.3"/>
  <cols>
    <col min="1" max="1" width="14.33203125" style="12" bestFit="1" customWidth="1"/>
    <col min="2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 t="s">
        <v>21</v>
      </c>
      <c r="D3" s="11" t="s">
        <v>21</v>
      </c>
      <c r="E3" s="11" t="s">
        <v>21</v>
      </c>
      <c r="F3" s="11" t="s">
        <v>21</v>
      </c>
      <c r="G3" s="11" t="s">
        <v>21</v>
      </c>
      <c r="H3" s="11" t="s">
        <v>21</v>
      </c>
      <c r="I3" s="11" t="s">
        <v>21</v>
      </c>
      <c r="J3" s="11" t="s">
        <v>21</v>
      </c>
      <c r="K3" s="11" t="s">
        <v>21</v>
      </c>
      <c r="L3" s="11" t="s">
        <v>21</v>
      </c>
      <c r="M3" s="11" t="s">
        <v>21</v>
      </c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>+" "</f>
        <v xml:space="preserve"> </v>
      </c>
    </row>
    <row r="5" spans="1:30" x14ac:dyDescent="0.3">
      <c r="A5" s="10">
        <f t="shared" ref="A5:A53" si="1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2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>+" "</f>
        <v xml:space="preserve"> </v>
      </c>
    </row>
    <row r="6" spans="1:30" x14ac:dyDescent="0.3">
      <c r="A6" s="10">
        <f t="shared" si="1"/>
        <v>1973</v>
      </c>
      <c r="B6" s="11">
        <v>0</v>
      </c>
      <c r="C6" s="11">
        <v>0</v>
      </c>
      <c r="D6" s="11">
        <v>72</v>
      </c>
      <c r="E6" s="11">
        <v>140</v>
      </c>
      <c r="F6" s="11">
        <v>110</v>
      </c>
      <c r="G6" s="11">
        <v>153</v>
      </c>
      <c r="H6" s="11">
        <v>170</v>
      </c>
      <c r="I6" s="11">
        <v>203</v>
      </c>
      <c r="J6" s="11">
        <v>103</v>
      </c>
      <c r="K6" s="11">
        <v>153</v>
      </c>
      <c r="L6" s="11">
        <v>90</v>
      </c>
      <c r="M6" s="18">
        <v>1</v>
      </c>
      <c r="N6" s="21">
        <f t="shared" si="0"/>
        <v>1195</v>
      </c>
      <c r="Q6" s="10">
        <f t="shared" si="2"/>
        <v>1973</v>
      </c>
      <c r="R6" s="11">
        <v>0</v>
      </c>
      <c r="S6" s="11">
        <v>0</v>
      </c>
      <c r="T6" s="11">
        <v>40</v>
      </c>
      <c r="U6" s="11">
        <v>40</v>
      </c>
      <c r="V6" s="11">
        <v>74</v>
      </c>
      <c r="W6" s="11">
        <v>34</v>
      </c>
      <c r="X6" s="11">
        <v>44</v>
      </c>
      <c r="Y6" s="11">
        <v>45</v>
      </c>
      <c r="Z6" s="11">
        <v>32</v>
      </c>
      <c r="AA6" s="11">
        <v>147</v>
      </c>
      <c r="AB6" s="11">
        <v>35</v>
      </c>
      <c r="AC6" s="11">
        <v>1</v>
      </c>
      <c r="AD6" s="21">
        <v>147</v>
      </c>
    </row>
    <row r="7" spans="1:30" x14ac:dyDescent="0.3">
      <c r="A7" s="10">
        <f t="shared" si="1"/>
        <v>1974</v>
      </c>
      <c r="B7" s="11">
        <v>0</v>
      </c>
      <c r="C7" s="11">
        <v>30</v>
      </c>
      <c r="D7" s="11">
        <v>127</v>
      </c>
      <c r="E7" s="11">
        <v>19</v>
      </c>
      <c r="F7" s="11">
        <v>391</v>
      </c>
      <c r="G7" s="11">
        <v>96</v>
      </c>
      <c r="H7" s="11">
        <v>38</v>
      </c>
      <c r="I7" s="11">
        <v>197.4</v>
      </c>
      <c r="J7" s="11">
        <v>361</v>
      </c>
      <c r="K7" s="11">
        <v>175</v>
      </c>
      <c r="L7" s="11">
        <v>77</v>
      </c>
      <c r="M7" s="18">
        <v>0</v>
      </c>
      <c r="N7" s="21">
        <f t="shared" si="0"/>
        <v>1511.4</v>
      </c>
      <c r="Q7" s="10">
        <f t="shared" si="2"/>
        <v>1974</v>
      </c>
      <c r="R7" s="11">
        <v>0</v>
      </c>
      <c r="S7" s="11">
        <v>14</v>
      </c>
      <c r="T7" s="11">
        <v>38</v>
      </c>
      <c r="U7" s="11">
        <v>5</v>
      </c>
      <c r="V7" s="11">
        <v>142</v>
      </c>
      <c r="W7" s="11">
        <v>25</v>
      </c>
      <c r="X7" s="11">
        <v>16</v>
      </c>
      <c r="Y7" s="11">
        <v>44</v>
      </c>
      <c r="Z7" s="11">
        <v>74</v>
      </c>
      <c r="AA7" s="11">
        <v>53</v>
      </c>
      <c r="AB7" s="11">
        <v>53</v>
      </c>
      <c r="AC7" s="11">
        <v>0</v>
      </c>
      <c r="AD7" s="21">
        <v>142</v>
      </c>
    </row>
    <row r="8" spans="1:30" x14ac:dyDescent="0.3">
      <c r="A8" s="10">
        <f t="shared" si="1"/>
        <v>1975</v>
      </c>
      <c r="B8" s="11">
        <v>0</v>
      </c>
      <c r="C8" s="11">
        <v>2</v>
      </c>
      <c r="D8" s="11">
        <v>86</v>
      </c>
      <c r="E8" s="11">
        <v>76</v>
      </c>
      <c r="F8" s="11">
        <v>91</v>
      </c>
      <c r="G8" s="11">
        <v>125</v>
      </c>
      <c r="H8" s="11">
        <v>135</v>
      </c>
      <c r="I8" s="11">
        <v>209.5</v>
      </c>
      <c r="J8" s="11">
        <v>137</v>
      </c>
      <c r="K8" s="11">
        <v>309</v>
      </c>
      <c r="L8" s="11">
        <v>92</v>
      </c>
      <c r="M8" s="18">
        <v>30.5</v>
      </c>
      <c r="N8" s="21">
        <f t="shared" si="0"/>
        <v>1293</v>
      </c>
      <c r="Q8" s="10">
        <f t="shared" si="2"/>
        <v>1975</v>
      </c>
      <c r="R8" s="11">
        <v>0</v>
      </c>
      <c r="S8" s="11">
        <v>2</v>
      </c>
      <c r="T8" s="11">
        <v>49</v>
      </c>
      <c r="U8" s="11">
        <v>39</v>
      </c>
      <c r="V8" s="11">
        <v>21</v>
      </c>
      <c r="W8" s="11">
        <v>41</v>
      </c>
      <c r="X8" s="11">
        <v>60</v>
      </c>
      <c r="Y8" s="11">
        <v>94</v>
      </c>
      <c r="Z8" s="11">
        <v>48</v>
      </c>
      <c r="AA8" s="11">
        <v>90</v>
      </c>
      <c r="AB8" s="11">
        <v>44</v>
      </c>
      <c r="AC8" s="11">
        <v>10</v>
      </c>
      <c r="AD8" s="21">
        <v>94</v>
      </c>
    </row>
    <row r="9" spans="1:30" x14ac:dyDescent="0.3">
      <c r="A9" s="10">
        <f t="shared" si="1"/>
        <v>1976</v>
      </c>
      <c r="B9" s="11">
        <v>0</v>
      </c>
      <c r="C9" s="11">
        <v>0</v>
      </c>
      <c r="D9" s="11">
        <v>5</v>
      </c>
      <c r="E9" s="11">
        <v>124</v>
      </c>
      <c r="F9" s="11">
        <v>90</v>
      </c>
      <c r="G9" s="11">
        <v>89</v>
      </c>
      <c r="H9" s="11">
        <v>26</v>
      </c>
      <c r="I9" s="11">
        <v>103</v>
      </c>
      <c r="J9" s="11">
        <v>179</v>
      </c>
      <c r="K9" s="11">
        <v>363</v>
      </c>
      <c r="L9" s="11" t="s">
        <v>21</v>
      </c>
      <c r="M9" s="18">
        <v>33</v>
      </c>
      <c r="N9" s="21" t="str">
        <f t="shared" si="0"/>
        <v xml:space="preserve"> </v>
      </c>
      <c r="Q9" s="10">
        <f t="shared" si="2"/>
        <v>1976</v>
      </c>
      <c r="R9" s="11">
        <v>0</v>
      </c>
      <c r="S9" s="11">
        <v>0</v>
      </c>
      <c r="T9" s="11">
        <v>3</v>
      </c>
      <c r="U9" s="11">
        <v>30</v>
      </c>
      <c r="V9" s="11">
        <v>47</v>
      </c>
      <c r="W9" s="11">
        <v>46</v>
      </c>
      <c r="X9" s="11">
        <v>10</v>
      </c>
      <c r="Y9" s="11">
        <v>44</v>
      </c>
      <c r="Z9" s="11">
        <v>61</v>
      </c>
      <c r="AA9" s="11">
        <v>75</v>
      </c>
      <c r="AB9" s="11" t="s">
        <v>21</v>
      </c>
      <c r="AC9" s="11">
        <v>29</v>
      </c>
      <c r="AD9" s="21">
        <v>75</v>
      </c>
    </row>
    <row r="10" spans="1:30" x14ac:dyDescent="0.3">
      <c r="A10" s="10">
        <f t="shared" si="1"/>
        <v>1977</v>
      </c>
      <c r="B10" s="11">
        <v>0</v>
      </c>
      <c r="C10" s="11">
        <v>2</v>
      </c>
      <c r="D10" s="11">
        <v>31</v>
      </c>
      <c r="E10" s="11">
        <v>41</v>
      </c>
      <c r="F10" s="11">
        <v>41</v>
      </c>
      <c r="G10" s="11">
        <v>149</v>
      </c>
      <c r="H10" s="11">
        <v>69</v>
      </c>
      <c r="I10" s="11">
        <v>201</v>
      </c>
      <c r="J10" s="11">
        <v>90</v>
      </c>
      <c r="K10" s="11">
        <v>191</v>
      </c>
      <c r="L10" s="11">
        <v>362</v>
      </c>
      <c r="M10" s="18">
        <v>0</v>
      </c>
      <c r="N10" s="21">
        <f t="shared" si="0"/>
        <v>1177</v>
      </c>
      <c r="Q10" s="10">
        <f t="shared" si="2"/>
        <v>1977</v>
      </c>
      <c r="R10" s="11">
        <v>0</v>
      </c>
      <c r="S10" s="11">
        <v>2</v>
      </c>
      <c r="T10" s="11">
        <v>10</v>
      </c>
      <c r="U10" s="11">
        <v>16</v>
      </c>
      <c r="V10" s="11">
        <v>16</v>
      </c>
      <c r="W10" s="11">
        <v>42</v>
      </c>
      <c r="X10" s="11">
        <v>26</v>
      </c>
      <c r="Y10" s="11">
        <v>30</v>
      </c>
      <c r="Z10" s="11">
        <v>35</v>
      </c>
      <c r="AA10" s="11">
        <v>51</v>
      </c>
      <c r="AB10" s="11">
        <v>77</v>
      </c>
      <c r="AC10" s="11">
        <v>0</v>
      </c>
      <c r="AD10" s="21">
        <v>77</v>
      </c>
    </row>
    <row r="11" spans="1:30" x14ac:dyDescent="0.3">
      <c r="A11" s="10">
        <f t="shared" si="1"/>
        <v>1978</v>
      </c>
      <c r="B11" s="11">
        <v>10</v>
      </c>
      <c r="C11" s="11">
        <v>12</v>
      </c>
      <c r="D11" s="11">
        <v>96</v>
      </c>
      <c r="E11" s="11" t="s">
        <v>21</v>
      </c>
      <c r="F11" s="11">
        <v>211</v>
      </c>
      <c r="G11" s="11">
        <v>22</v>
      </c>
      <c r="H11" s="11">
        <v>30</v>
      </c>
      <c r="I11" s="11">
        <v>123</v>
      </c>
      <c r="J11" s="11">
        <v>100</v>
      </c>
      <c r="K11" s="11">
        <v>142</v>
      </c>
      <c r="L11" s="11" t="s">
        <v>21</v>
      </c>
      <c r="M11" s="18" t="s">
        <v>21</v>
      </c>
      <c r="N11" s="21" t="str">
        <f t="shared" si="0"/>
        <v xml:space="preserve"> </v>
      </c>
      <c r="Q11" s="10">
        <f t="shared" si="2"/>
        <v>1978</v>
      </c>
      <c r="R11" s="11">
        <v>10</v>
      </c>
      <c r="S11" s="11">
        <v>12</v>
      </c>
      <c r="T11" s="11">
        <v>70</v>
      </c>
      <c r="U11" s="11" t="s">
        <v>21</v>
      </c>
      <c r="V11" s="11">
        <v>110</v>
      </c>
      <c r="W11" s="11">
        <v>10</v>
      </c>
      <c r="X11" s="11">
        <v>18</v>
      </c>
      <c r="Y11" s="11">
        <v>42</v>
      </c>
      <c r="Z11" s="11">
        <v>30</v>
      </c>
      <c r="AA11" s="11">
        <v>50</v>
      </c>
      <c r="AB11" s="11" t="s">
        <v>21</v>
      </c>
      <c r="AC11" s="11" t="s">
        <v>21</v>
      </c>
      <c r="AD11" s="21">
        <v>110</v>
      </c>
    </row>
    <row r="12" spans="1:30" x14ac:dyDescent="0.3">
      <c r="A12" s="10">
        <f t="shared" si="1"/>
        <v>1979</v>
      </c>
      <c r="B12" s="11" t="s">
        <v>21</v>
      </c>
      <c r="C12" s="11">
        <v>111</v>
      </c>
      <c r="D12" s="11">
        <v>52</v>
      </c>
      <c r="E12" s="11">
        <v>103</v>
      </c>
      <c r="F12" s="11">
        <v>302</v>
      </c>
      <c r="G12" s="11">
        <v>112</v>
      </c>
      <c r="H12" s="11">
        <v>75</v>
      </c>
      <c r="I12" s="11">
        <v>111</v>
      </c>
      <c r="J12" s="11">
        <v>235</v>
      </c>
      <c r="K12" s="11">
        <v>175</v>
      </c>
      <c r="L12" s="11">
        <v>196</v>
      </c>
      <c r="M12" s="18">
        <v>15</v>
      </c>
      <c r="N12" s="21" t="str">
        <f t="shared" si="0"/>
        <v xml:space="preserve"> </v>
      </c>
      <c r="Q12" s="10">
        <f t="shared" si="2"/>
        <v>1979</v>
      </c>
      <c r="R12" s="11">
        <v>44</v>
      </c>
      <c r="S12" s="11">
        <v>110</v>
      </c>
      <c r="T12" s="11">
        <v>50</v>
      </c>
      <c r="U12" s="11">
        <v>34</v>
      </c>
      <c r="V12" s="11">
        <v>90</v>
      </c>
      <c r="W12" s="11">
        <v>29</v>
      </c>
      <c r="X12" s="11">
        <v>45</v>
      </c>
      <c r="Y12" s="11">
        <v>25</v>
      </c>
      <c r="Z12" s="11">
        <v>60</v>
      </c>
      <c r="AA12" s="11">
        <v>63</v>
      </c>
      <c r="AB12" s="11">
        <v>57</v>
      </c>
      <c r="AC12" s="11">
        <v>13</v>
      </c>
      <c r="AD12" s="21">
        <v>110</v>
      </c>
    </row>
    <row r="13" spans="1:30" x14ac:dyDescent="0.3">
      <c r="A13" s="10">
        <f t="shared" si="1"/>
        <v>1980</v>
      </c>
      <c r="B13" s="11">
        <v>0</v>
      </c>
      <c r="C13" s="11">
        <v>35</v>
      </c>
      <c r="D13" s="11">
        <v>0</v>
      </c>
      <c r="E13" s="11">
        <v>67</v>
      </c>
      <c r="F13" s="11">
        <v>140</v>
      </c>
      <c r="G13" s="11">
        <v>46</v>
      </c>
      <c r="H13" s="11">
        <v>73</v>
      </c>
      <c r="I13" s="11">
        <v>239</v>
      </c>
      <c r="J13" s="11">
        <v>105</v>
      </c>
      <c r="K13" s="11">
        <v>168</v>
      </c>
      <c r="L13" s="11">
        <v>53</v>
      </c>
      <c r="M13" s="18">
        <v>85</v>
      </c>
      <c r="N13" s="21">
        <f t="shared" si="0"/>
        <v>1011</v>
      </c>
      <c r="Q13" s="10">
        <f t="shared" si="2"/>
        <v>1980</v>
      </c>
      <c r="R13" s="11">
        <v>0</v>
      </c>
      <c r="S13" s="11">
        <v>20</v>
      </c>
      <c r="T13" s="11">
        <v>0</v>
      </c>
      <c r="U13" s="11">
        <v>18</v>
      </c>
      <c r="V13" s="11">
        <v>39</v>
      </c>
      <c r="W13" s="11">
        <v>22</v>
      </c>
      <c r="X13" s="11">
        <v>23</v>
      </c>
      <c r="Y13" s="11">
        <v>105</v>
      </c>
      <c r="Z13" s="11">
        <v>52</v>
      </c>
      <c r="AA13" s="11">
        <v>118</v>
      </c>
      <c r="AB13" s="11">
        <v>28</v>
      </c>
      <c r="AC13" s="11">
        <v>70</v>
      </c>
      <c r="AD13" s="21">
        <v>118</v>
      </c>
    </row>
    <row r="14" spans="1:30" x14ac:dyDescent="0.3">
      <c r="A14" s="10">
        <f t="shared" si="1"/>
        <v>1981</v>
      </c>
      <c r="B14" s="11">
        <v>5</v>
      </c>
      <c r="C14" s="11">
        <v>137</v>
      </c>
      <c r="D14" s="11">
        <v>20</v>
      </c>
      <c r="E14" s="11">
        <v>196</v>
      </c>
      <c r="F14" s="11">
        <v>415</v>
      </c>
      <c r="G14" s="11">
        <v>303</v>
      </c>
      <c r="H14" s="11">
        <v>138</v>
      </c>
      <c r="I14" s="11">
        <v>448</v>
      </c>
      <c r="J14" s="11">
        <v>231</v>
      </c>
      <c r="K14" s="11">
        <v>215</v>
      </c>
      <c r="L14" s="11">
        <v>119</v>
      </c>
      <c r="M14" s="18">
        <v>11</v>
      </c>
      <c r="N14" s="21">
        <f t="shared" si="0"/>
        <v>2238</v>
      </c>
      <c r="Q14" s="10">
        <f t="shared" si="2"/>
        <v>1981</v>
      </c>
      <c r="R14" s="11">
        <v>5</v>
      </c>
      <c r="S14" s="11">
        <v>84</v>
      </c>
      <c r="T14" s="11">
        <v>20</v>
      </c>
      <c r="U14" s="11">
        <v>71</v>
      </c>
      <c r="V14" s="11">
        <v>105</v>
      </c>
      <c r="W14" s="11">
        <v>110</v>
      </c>
      <c r="X14" s="11">
        <v>98</v>
      </c>
      <c r="Y14" s="11">
        <v>106</v>
      </c>
      <c r="Z14" s="11">
        <v>46</v>
      </c>
      <c r="AA14" s="11">
        <v>80</v>
      </c>
      <c r="AB14" s="11">
        <v>71</v>
      </c>
      <c r="AC14" s="11">
        <v>11</v>
      </c>
      <c r="AD14" s="21">
        <v>110</v>
      </c>
    </row>
    <row r="15" spans="1:30" x14ac:dyDescent="0.3">
      <c r="A15" s="10">
        <f t="shared" si="1"/>
        <v>1982</v>
      </c>
      <c r="B15" s="11">
        <v>10</v>
      </c>
      <c r="C15" s="11">
        <v>57</v>
      </c>
      <c r="D15" s="11">
        <v>73</v>
      </c>
      <c r="E15" s="11">
        <v>222</v>
      </c>
      <c r="F15" s="11">
        <v>209</v>
      </c>
      <c r="G15" s="11">
        <v>126</v>
      </c>
      <c r="H15" s="11">
        <v>0</v>
      </c>
      <c r="I15" s="11">
        <v>92</v>
      </c>
      <c r="J15" s="11">
        <v>123</v>
      </c>
      <c r="K15" s="11">
        <v>193</v>
      </c>
      <c r="L15" s="11">
        <v>5</v>
      </c>
      <c r="M15" s="18">
        <v>10</v>
      </c>
      <c r="N15" s="21">
        <f t="shared" si="0"/>
        <v>1120</v>
      </c>
      <c r="Q15" s="10">
        <f t="shared" si="2"/>
        <v>1982</v>
      </c>
      <c r="R15" s="11">
        <v>10</v>
      </c>
      <c r="S15" s="11">
        <v>35</v>
      </c>
      <c r="T15" s="11">
        <v>38</v>
      </c>
      <c r="U15" s="11">
        <v>70</v>
      </c>
      <c r="V15" s="11">
        <v>56</v>
      </c>
      <c r="W15" s="11">
        <v>45</v>
      </c>
      <c r="X15" s="11">
        <v>0</v>
      </c>
      <c r="Y15" s="11">
        <v>55</v>
      </c>
      <c r="Z15" s="11">
        <v>42</v>
      </c>
      <c r="AA15" s="11">
        <v>65</v>
      </c>
      <c r="AB15" s="11">
        <v>5</v>
      </c>
      <c r="AC15" s="11">
        <v>10</v>
      </c>
      <c r="AD15" s="21">
        <v>70</v>
      </c>
    </row>
    <row r="16" spans="1:30" x14ac:dyDescent="0.3">
      <c r="A16" s="10">
        <f t="shared" si="1"/>
        <v>1983</v>
      </c>
      <c r="B16" s="11">
        <v>33</v>
      </c>
      <c r="C16" s="11">
        <v>3</v>
      </c>
      <c r="D16" s="11">
        <v>56</v>
      </c>
      <c r="E16" s="11">
        <v>221</v>
      </c>
      <c r="F16" s="11">
        <v>345</v>
      </c>
      <c r="G16" s="11">
        <v>33</v>
      </c>
      <c r="H16" s="11">
        <v>81</v>
      </c>
      <c r="I16" s="11">
        <v>79</v>
      </c>
      <c r="J16" s="11">
        <v>84</v>
      </c>
      <c r="K16" s="11">
        <v>115</v>
      </c>
      <c r="L16" s="11">
        <v>12</v>
      </c>
      <c r="M16" s="18" t="s">
        <v>21</v>
      </c>
      <c r="N16" s="21" t="str">
        <f t="shared" si="0"/>
        <v xml:space="preserve"> </v>
      </c>
      <c r="Q16" s="10">
        <f t="shared" si="2"/>
        <v>1983</v>
      </c>
      <c r="R16" s="11">
        <v>33</v>
      </c>
      <c r="S16" s="11">
        <v>3</v>
      </c>
      <c r="T16" s="11">
        <v>37</v>
      </c>
      <c r="U16" s="11">
        <v>100</v>
      </c>
      <c r="V16" s="11">
        <v>110</v>
      </c>
      <c r="W16" s="11">
        <v>20</v>
      </c>
      <c r="X16" s="11">
        <v>30</v>
      </c>
      <c r="Y16" s="11">
        <v>34</v>
      </c>
      <c r="Z16" s="11">
        <v>30</v>
      </c>
      <c r="AA16" s="11">
        <v>96</v>
      </c>
      <c r="AB16" s="11">
        <v>12</v>
      </c>
      <c r="AC16" s="11" t="s">
        <v>21</v>
      </c>
      <c r="AD16" s="21">
        <v>110</v>
      </c>
    </row>
    <row r="17" spans="1:30" x14ac:dyDescent="0.3">
      <c r="A17" s="10">
        <f t="shared" si="1"/>
        <v>1984</v>
      </c>
      <c r="B17" s="11">
        <v>26</v>
      </c>
      <c r="C17" s="11">
        <v>9</v>
      </c>
      <c r="D17" s="11">
        <v>91</v>
      </c>
      <c r="E17" s="11">
        <v>68</v>
      </c>
      <c r="F17" s="11">
        <v>142</v>
      </c>
      <c r="G17" s="11">
        <v>182</v>
      </c>
      <c r="H17" s="11">
        <v>133</v>
      </c>
      <c r="I17" s="11">
        <v>195</v>
      </c>
      <c r="J17" s="11">
        <v>107</v>
      </c>
      <c r="K17" s="11">
        <v>145</v>
      </c>
      <c r="L17" s="11">
        <v>54</v>
      </c>
      <c r="M17" s="18">
        <v>24</v>
      </c>
      <c r="N17" s="21">
        <f t="shared" si="0"/>
        <v>1176</v>
      </c>
      <c r="Q17" s="10">
        <f t="shared" si="2"/>
        <v>1984</v>
      </c>
      <c r="R17" s="11">
        <v>20</v>
      </c>
      <c r="S17" s="11">
        <v>6</v>
      </c>
      <c r="T17" s="11">
        <v>50</v>
      </c>
      <c r="U17" s="11">
        <v>35</v>
      </c>
      <c r="V17" s="11">
        <v>52</v>
      </c>
      <c r="W17" s="11">
        <v>46</v>
      </c>
      <c r="X17" s="11">
        <v>56</v>
      </c>
      <c r="Y17" s="11">
        <v>57</v>
      </c>
      <c r="Z17" s="11">
        <v>30</v>
      </c>
      <c r="AA17" s="11">
        <v>60</v>
      </c>
      <c r="AB17" s="11">
        <v>30</v>
      </c>
      <c r="AC17" s="11">
        <v>24</v>
      </c>
      <c r="AD17" s="21">
        <v>60</v>
      </c>
    </row>
    <row r="18" spans="1:30" x14ac:dyDescent="0.3">
      <c r="A18" s="10">
        <f t="shared" si="1"/>
        <v>1985</v>
      </c>
      <c r="B18" s="11">
        <v>0</v>
      </c>
      <c r="C18" s="11">
        <v>12</v>
      </c>
      <c r="D18" s="11">
        <v>57</v>
      </c>
      <c r="E18" s="11">
        <v>103</v>
      </c>
      <c r="F18" s="11">
        <v>103</v>
      </c>
      <c r="G18" s="11">
        <v>23</v>
      </c>
      <c r="H18" s="11">
        <v>42</v>
      </c>
      <c r="I18" s="11">
        <v>23</v>
      </c>
      <c r="J18" s="11">
        <v>46</v>
      </c>
      <c r="K18" s="11">
        <v>334</v>
      </c>
      <c r="L18" s="11">
        <v>109</v>
      </c>
      <c r="M18" s="18">
        <v>130</v>
      </c>
      <c r="N18" s="21">
        <f t="shared" si="0"/>
        <v>982</v>
      </c>
      <c r="Q18" s="10">
        <f t="shared" si="2"/>
        <v>1985</v>
      </c>
      <c r="R18" s="11">
        <v>0</v>
      </c>
      <c r="S18" s="11">
        <v>8</v>
      </c>
      <c r="T18" s="11">
        <v>38</v>
      </c>
      <c r="U18" s="11">
        <v>40</v>
      </c>
      <c r="V18" s="11">
        <v>32</v>
      </c>
      <c r="W18" s="11">
        <v>19</v>
      </c>
      <c r="X18" s="11">
        <v>29</v>
      </c>
      <c r="Y18" s="11">
        <v>13</v>
      </c>
      <c r="Z18" s="11">
        <v>30</v>
      </c>
      <c r="AA18" s="11">
        <v>105</v>
      </c>
      <c r="AB18" s="11">
        <v>50</v>
      </c>
      <c r="AC18" s="11">
        <v>130</v>
      </c>
      <c r="AD18" s="21">
        <v>130</v>
      </c>
    </row>
    <row r="19" spans="1:30" x14ac:dyDescent="0.3">
      <c r="A19" s="10">
        <f t="shared" si="1"/>
        <v>1986</v>
      </c>
      <c r="B19" s="11">
        <v>67</v>
      </c>
      <c r="C19" s="11">
        <v>0</v>
      </c>
      <c r="D19" s="11">
        <v>139</v>
      </c>
      <c r="E19" s="11">
        <v>187</v>
      </c>
      <c r="F19" s="11">
        <v>87</v>
      </c>
      <c r="G19" s="11">
        <v>0</v>
      </c>
      <c r="H19" s="11">
        <v>111</v>
      </c>
      <c r="I19" s="11">
        <v>116</v>
      </c>
      <c r="J19" s="11">
        <v>115</v>
      </c>
      <c r="K19" s="11">
        <v>108</v>
      </c>
      <c r="L19" s="11">
        <v>0</v>
      </c>
      <c r="M19" s="18">
        <v>32</v>
      </c>
      <c r="N19" s="21">
        <f t="shared" si="0"/>
        <v>962</v>
      </c>
      <c r="Q19" s="10">
        <f t="shared" si="2"/>
        <v>1986</v>
      </c>
      <c r="R19" s="11">
        <v>67</v>
      </c>
      <c r="S19" s="11">
        <v>0</v>
      </c>
      <c r="T19" s="11">
        <v>87</v>
      </c>
      <c r="U19" s="11">
        <v>102</v>
      </c>
      <c r="V19" s="11">
        <v>64</v>
      </c>
      <c r="W19" s="11">
        <v>0</v>
      </c>
      <c r="X19" s="11">
        <v>43</v>
      </c>
      <c r="Y19" s="11">
        <v>37</v>
      </c>
      <c r="Z19" s="11">
        <v>62</v>
      </c>
      <c r="AA19" s="11">
        <v>36</v>
      </c>
      <c r="AB19" s="11">
        <v>0</v>
      </c>
      <c r="AC19" s="11">
        <v>20</v>
      </c>
      <c r="AD19" s="21">
        <v>102</v>
      </c>
    </row>
    <row r="20" spans="1:30" x14ac:dyDescent="0.3">
      <c r="A20" s="10">
        <f t="shared" si="1"/>
        <v>1987</v>
      </c>
      <c r="B20" s="11" t="s">
        <v>21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8"/>
      <c r="N20" s="21" t="str">
        <f t="shared" si="0"/>
        <v xml:space="preserve"> </v>
      </c>
      <c r="Q20" s="10">
        <f t="shared" si="2"/>
        <v>1987</v>
      </c>
      <c r="R20" s="11" t="s">
        <v>21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21" t="str">
        <f>+" "</f>
        <v xml:space="preserve"> </v>
      </c>
    </row>
    <row r="21" spans="1:30" x14ac:dyDescent="0.3">
      <c r="A21" s="10">
        <f t="shared" si="1"/>
        <v>1988</v>
      </c>
      <c r="B21" s="11">
        <v>0</v>
      </c>
      <c r="C21" s="11">
        <v>8</v>
      </c>
      <c r="D21" s="11">
        <v>32</v>
      </c>
      <c r="E21" s="11">
        <v>70</v>
      </c>
      <c r="F21" s="11">
        <v>191</v>
      </c>
      <c r="G21" s="11">
        <v>309</v>
      </c>
      <c r="H21" s="11">
        <v>64</v>
      </c>
      <c r="I21" s="11">
        <v>228</v>
      </c>
      <c r="J21" s="11">
        <v>108</v>
      </c>
      <c r="K21" s="11">
        <v>216</v>
      </c>
      <c r="L21" s="11">
        <v>163</v>
      </c>
      <c r="M21" s="18">
        <v>4</v>
      </c>
      <c r="N21" s="21">
        <f t="shared" si="0"/>
        <v>1393</v>
      </c>
      <c r="Q21" s="10">
        <f t="shared" si="2"/>
        <v>1988</v>
      </c>
      <c r="R21" s="11">
        <v>0</v>
      </c>
      <c r="S21" s="11">
        <v>8</v>
      </c>
      <c r="T21" s="11">
        <v>24</v>
      </c>
      <c r="U21" s="11">
        <v>35</v>
      </c>
      <c r="V21" s="11">
        <v>100</v>
      </c>
      <c r="W21" s="11">
        <v>85</v>
      </c>
      <c r="X21" s="11">
        <v>29</v>
      </c>
      <c r="Y21" s="11">
        <v>68</v>
      </c>
      <c r="Z21" s="11">
        <v>55</v>
      </c>
      <c r="AA21" s="11">
        <v>60</v>
      </c>
      <c r="AB21" s="11">
        <v>70</v>
      </c>
      <c r="AC21" s="11">
        <v>4</v>
      </c>
      <c r="AD21" s="21">
        <v>100</v>
      </c>
    </row>
    <row r="22" spans="1:30" x14ac:dyDescent="0.3">
      <c r="A22" s="10">
        <f t="shared" si="1"/>
        <v>1989</v>
      </c>
      <c r="B22" s="11">
        <v>0</v>
      </c>
      <c r="C22" s="11">
        <v>18</v>
      </c>
      <c r="D22" s="11">
        <v>106</v>
      </c>
      <c r="E22" s="11" t="s">
        <v>21</v>
      </c>
      <c r="F22" s="11" t="s">
        <v>21</v>
      </c>
      <c r="G22" s="11" t="s">
        <v>21</v>
      </c>
      <c r="H22" s="11" t="s">
        <v>21</v>
      </c>
      <c r="I22" s="11" t="s">
        <v>21</v>
      </c>
      <c r="J22" s="11" t="s">
        <v>21</v>
      </c>
      <c r="K22" s="11" t="s">
        <v>21</v>
      </c>
      <c r="L22" s="11">
        <v>161</v>
      </c>
      <c r="M22" s="18">
        <v>72</v>
      </c>
      <c r="N22" s="21" t="str">
        <f t="shared" si="0"/>
        <v xml:space="preserve"> </v>
      </c>
      <c r="Q22" s="10">
        <f t="shared" si="2"/>
        <v>1989</v>
      </c>
      <c r="R22" s="11">
        <v>0</v>
      </c>
      <c r="S22" s="11">
        <v>16</v>
      </c>
      <c r="T22" s="11">
        <v>38</v>
      </c>
      <c r="U22" s="11" t="s">
        <v>21</v>
      </c>
      <c r="V22" s="11" t="s">
        <v>21</v>
      </c>
      <c r="W22" s="11" t="s">
        <v>21</v>
      </c>
      <c r="X22" s="11" t="s">
        <v>21</v>
      </c>
      <c r="Y22" s="11" t="s">
        <v>21</v>
      </c>
      <c r="Z22" s="11" t="s">
        <v>21</v>
      </c>
      <c r="AA22" s="11">
        <v>70</v>
      </c>
      <c r="AB22" s="11">
        <v>40</v>
      </c>
      <c r="AC22" s="11">
        <v>34</v>
      </c>
      <c r="AD22" s="21">
        <v>70</v>
      </c>
    </row>
    <row r="23" spans="1:30" x14ac:dyDescent="0.3">
      <c r="A23" s="10">
        <f t="shared" si="1"/>
        <v>1990</v>
      </c>
      <c r="B23" s="11">
        <v>0</v>
      </c>
      <c r="C23" s="11">
        <v>0</v>
      </c>
      <c r="D23" s="11">
        <v>0</v>
      </c>
      <c r="E23" s="11">
        <v>121</v>
      </c>
      <c r="F23" s="11">
        <v>95</v>
      </c>
      <c r="G23" s="11">
        <v>155</v>
      </c>
      <c r="H23" s="11">
        <v>105</v>
      </c>
      <c r="I23" s="11">
        <v>62</v>
      </c>
      <c r="J23" s="11">
        <v>134</v>
      </c>
      <c r="K23" s="11">
        <v>180</v>
      </c>
      <c r="L23" s="11">
        <v>29</v>
      </c>
      <c r="M23" s="18">
        <v>51</v>
      </c>
      <c r="N23" s="21">
        <f t="shared" si="0"/>
        <v>932</v>
      </c>
      <c r="Q23" s="10">
        <f t="shared" si="2"/>
        <v>1990</v>
      </c>
      <c r="R23" s="11">
        <v>0</v>
      </c>
      <c r="S23" s="11">
        <v>0</v>
      </c>
      <c r="T23" s="11">
        <v>0</v>
      </c>
      <c r="U23" s="11">
        <v>45</v>
      </c>
      <c r="V23" s="11">
        <v>40</v>
      </c>
      <c r="W23" s="11">
        <v>40</v>
      </c>
      <c r="X23" s="11">
        <v>60</v>
      </c>
      <c r="Y23" s="11">
        <v>27</v>
      </c>
      <c r="Z23" s="11">
        <v>25</v>
      </c>
      <c r="AA23" s="11">
        <v>35</v>
      </c>
      <c r="AB23" s="11">
        <v>12</v>
      </c>
      <c r="AC23" s="11">
        <v>51</v>
      </c>
      <c r="AD23" s="21">
        <v>60</v>
      </c>
    </row>
    <row r="24" spans="1:30" x14ac:dyDescent="0.3">
      <c r="A24" s="10">
        <f t="shared" si="1"/>
        <v>1991</v>
      </c>
      <c r="B24" s="11">
        <v>0</v>
      </c>
      <c r="C24" s="11">
        <v>0</v>
      </c>
      <c r="D24" s="11">
        <v>35</v>
      </c>
      <c r="E24" s="11">
        <v>114</v>
      </c>
      <c r="F24" s="11">
        <v>19</v>
      </c>
      <c r="G24" s="11">
        <v>114</v>
      </c>
      <c r="H24" s="11">
        <v>118</v>
      </c>
      <c r="I24" s="11">
        <v>68</v>
      </c>
      <c r="J24" s="11">
        <v>118</v>
      </c>
      <c r="K24" s="11">
        <v>119</v>
      </c>
      <c r="L24" s="11">
        <v>163</v>
      </c>
      <c r="M24" s="18">
        <v>0</v>
      </c>
      <c r="N24" s="21">
        <f t="shared" si="0"/>
        <v>868</v>
      </c>
      <c r="Q24" s="10">
        <f t="shared" si="2"/>
        <v>1991</v>
      </c>
      <c r="R24" s="11">
        <v>0</v>
      </c>
      <c r="S24" s="11">
        <v>0</v>
      </c>
      <c r="T24" s="11">
        <v>35</v>
      </c>
      <c r="U24" s="11">
        <v>48</v>
      </c>
      <c r="V24" s="11">
        <v>12</v>
      </c>
      <c r="W24" s="11">
        <v>54</v>
      </c>
      <c r="X24" s="11">
        <v>54</v>
      </c>
      <c r="Y24" s="11">
        <v>42</v>
      </c>
      <c r="Z24" s="11">
        <v>58</v>
      </c>
      <c r="AA24" s="11">
        <v>50</v>
      </c>
      <c r="AB24" s="11">
        <v>50</v>
      </c>
      <c r="AC24" s="11">
        <v>0</v>
      </c>
      <c r="AD24" s="21">
        <v>58</v>
      </c>
    </row>
    <row r="25" spans="1:30" x14ac:dyDescent="0.3">
      <c r="A25" s="10">
        <f t="shared" si="1"/>
        <v>1992</v>
      </c>
      <c r="B25" s="11">
        <v>0</v>
      </c>
      <c r="C25" s="11">
        <v>0</v>
      </c>
      <c r="D25" s="11">
        <v>82</v>
      </c>
      <c r="E25" s="11">
        <v>37</v>
      </c>
      <c r="F25" s="11">
        <v>55</v>
      </c>
      <c r="G25" s="11">
        <v>0</v>
      </c>
      <c r="H25" s="11">
        <v>85</v>
      </c>
      <c r="I25" s="11">
        <v>35</v>
      </c>
      <c r="J25" s="11">
        <v>303</v>
      </c>
      <c r="K25" s="11">
        <v>51</v>
      </c>
      <c r="L25" s="11">
        <v>201</v>
      </c>
      <c r="M25" s="18">
        <v>75</v>
      </c>
      <c r="N25" s="21">
        <f t="shared" si="0"/>
        <v>924</v>
      </c>
      <c r="Q25" s="10">
        <f t="shared" si="2"/>
        <v>1992</v>
      </c>
      <c r="R25" s="11">
        <v>0</v>
      </c>
      <c r="S25" s="11">
        <v>0</v>
      </c>
      <c r="T25" s="11">
        <v>44</v>
      </c>
      <c r="U25" s="11">
        <v>37</v>
      </c>
      <c r="V25" s="11">
        <v>28</v>
      </c>
      <c r="W25" s="11">
        <v>0</v>
      </c>
      <c r="X25" s="11">
        <v>43</v>
      </c>
      <c r="Y25" s="11">
        <v>15</v>
      </c>
      <c r="Z25" s="11">
        <v>125</v>
      </c>
      <c r="AA25" s="11">
        <v>18</v>
      </c>
      <c r="AB25" s="11">
        <v>40</v>
      </c>
      <c r="AC25" s="11">
        <v>40</v>
      </c>
      <c r="AD25" s="21">
        <v>125</v>
      </c>
    </row>
    <row r="26" spans="1:30" x14ac:dyDescent="0.3">
      <c r="A26" s="10">
        <f t="shared" si="1"/>
        <v>1993</v>
      </c>
      <c r="B26" s="11">
        <v>0</v>
      </c>
      <c r="C26" s="11">
        <v>0</v>
      </c>
      <c r="D26" s="11">
        <v>66</v>
      </c>
      <c r="E26" s="11">
        <v>43</v>
      </c>
      <c r="F26" s="11">
        <v>303</v>
      </c>
      <c r="G26" s="11">
        <v>5</v>
      </c>
      <c r="H26" s="11">
        <v>118</v>
      </c>
      <c r="I26" s="11">
        <v>64</v>
      </c>
      <c r="J26" s="11">
        <v>134</v>
      </c>
      <c r="K26" s="11">
        <v>98</v>
      </c>
      <c r="L26" s="11">
        <v>71</v>
      </c>
      <c r="M26" s="18">
        <v>0</v>
      </c>
      <c r="N26" s="21">
        <f t="shared" si="0"/>
        <v>902</v>
      </c>
      <c r="Q26" s="10">
        <f t="shared" si="2"/>
        <v>1993</v>
      </c>
      <c r="R26" s="11">
        <v>0</v>
      </c>
      <c r="S26" s="11">
        <v>0</v>
      </c>
      <c r="T26" s="11">
        <v>28</v>
      </c>
      <c r="U26" s="11">
        <v>25</v>
      </c>
      <c r="V26" s="11">
        <v>130</v>
      </c>
      <c r="W26" s="11">
        <v>5</v>
      </c>
      <c r="X26" s="11">
        <v>83</v>
      </c>
      <c r="Y26" s="11">
        <v>18</v>
      </c>
      <c r="Z26" s="11">
        <v>35</v>
      </c>
      <c r="AA26" s="11">
        <v>50</v>
      </c>
      <c r="AB26" s="11">
        <v>40</v>
      </c>
      <c r="AC26" s="11">
        <v>0</v>
      </c>
      <c r="AD26" s="21">
        <v>130</v>
      </c>
    </row>
    <row r="27" spans="1:30" x14ac:dyDescent="0.3">
      <c r="A27" s="10">
        <f t="shared" si="1"/>
        <v>1994</v>
      </c>
      <c r="B27" s="11">
        <v>15</v>
      </c>
      <c r="C27" s="11">
        <v>15</v>
      </c>
      <c r="D27" s="11">
        <v>144</v>
      </c>
      <c r="E27" s="11">
        <v>102</v>
      </c>
      <c r="F27" s="11">
        <v>221</v>
      </c>
      <c r="G27" s="11">
        <v>0</v>
      </c>
      <c r="H27" s="11">
        <v>18</v>
      </c>
      <c r="I27" s="11">
        <v>44</v>
      </c>
      <c r="J27" s="11">
        <v>244</v>
      </c>
      <c r="K27" s="11">
        <v>73</v>
      </c>
      <c r="L27" s="11">
        <v>59</v>
      </c>
      <c r="M27" s="18">
        <v>30</v>
      </c>
      <c r="N27" s="21">
        <f t="shared" si="0"/>
        <v>965</v>
      </c>
      <c r="Q27" s="10">
        <f t="shared" si="2"/>
        <v>1994</v>
      </c>
      <c r="R27" s="11">
        <v>15</v>
      </c>
      <c r="S27" s="11">
        <v>15</v>
      </c>
      <c r="T27" s="11">
        <v>60</v>
      </c>
      <c r="U27" s="11">
        <v>42</v>
      </c>
      <c r="V27" s="11">
        <v>60</v>
      </c>
      <c r="W27" s="11">
        <v>0</v>
      </c>
      <c r="X27" s="11">
        <v>13</v>
      </c>
      <c r="Y27" s="11">
        <v>16</v>
      </c>
      <c r="Z27" s="11">
        <v>100</v>
      </c>
      <c r="AA27" s="11">
        <v>40</v>
      </c>
      <c r="AB27" s="11">
        <v>21</v>
      </c>
      <c r="AC27" s="11">
        <v>30</v>
      </c>
      <c r="AD27" s="21">
        <v>100</v>
      </c>
    </row>
    <row r="28" spans="1:30" x14ac:dyDescent="0.3">
      <c r="A28" s="10">
        <f t="shared" si="1"/>
        <v>1995</v>
      </c>
      <c r="B28" s="11">
        <v>48</v>
      </c>
      <c r="C28" s="11">
        <v>0</v>
      </c>
      <c r="D28" s="11">
        <v>140</v>
      </c>
      <c r="E28" s="11">
        <v>109</v>
      </c>
      <c r="F28" s="11">
        <v>307</v>
      </c>
      <c r="G28" s="11">
        <v>207</v>
      </c>
      <c r="H28" s="11">
        <v>88</v>
      </c>
      <c r="I28" s="11">
        <v>238</v>
      </c>
      <c r="J28" s="11">
        <v>140</v>
      </c>
      <c r="K28" s="11">
        <v>157</v>
      </c>
      <c r="L28" s="11">
        <v>155</v>
      </c>
      <c r="M28" s="18">
        <v>0</v>
      </c>
      <c r="N28" s="21">
        <f t="shared" si="0"/>
        <v>1589</v>
      </c>
      <c r="Q28" s="10">
        <f t="shared" si="2"/>
        <v>1995</v>
      </c>
      <c r="R28" s="11">
        <v>35</v>
      </c>
      <c r="S28" s="11">
        <v>0</v>
      </c>
      <c r="T28" s="11">
        <v>60</v>
      </c>
      <c r="U28" s="11">
        <v>65</v>
      </c>
      <c r="V28" s="11">
        <v>65</v>
      </c>
      <c r="W28" s="11">
        <v>80</v>
      </c>
      <c r="X28" s="11">
        <v>48</v>
      </c>
      <c r="Y28" s="11">
        <v>83</v>
      </c>
      <c r="Z28" s="11">
        <v>78</v>
      </c>
      <c r="AA28" s="11">
        <v>75</v>
      </c>
      <c r="AB28" s="11">
        <v>60</v>
      </c>
      <c r="AC28" s="11">
        <v>0</v>
      </c>
      <c r="AD28" s="21">
        <v>83</v>
      </c>
    </row>
    <row r="29" spans="1:30" x14ac:dyDescent="0.3">
      <c r="A29" s="10">
        <f t="shared" si="1"/>
        <v>1996</v>
      </c>
      <c r="B29" s="11">
        <v>10</v>
      </c>
      <c r="C29" s="11">
        <v>102</v>
      </c>
      <c r="D29" s="11">
        <v>53</v>
      </c>
      <c r="E29" s="11">
        <v>111</v>
      </c>
      <c r="F29" s="11">
        <v>394</v>
      </c>
      <c r="G29" s="11">
        <v>320</v>
      </c>
      <c r="H29" s="11">
        <v>318</v>
      </c>
      <c r="I29" s="11">
        <v>244</v>
      </c>
      <c r="J29" s="11">
        <v>152</v>
      </c>
      <c r="K29" s="11">
        <v>228</v>
      </c>
      <c r="L29" s="11">
        <v>318</v>
      </c>
      <c r="M29" s="18">
        <v>6</v>
      </c>
      <c r="N29" s="21">
        <f t="shared" si="0"/>
        <v>2256</v>
      </c>
      <c r="Q29" s="10">
        <f t="shared" si="2"/>
        <v>1996</v>
      </c>
      <c r="R29" s="11">
        <v>10</v>
      </c>
      <c r="S29" s="11">
        <v>85</v>
      </c>
      <c r="T29" s="11">
        <v>23</v>
      </c>
      <c r="U29" s="11">
        <v>40</v>
      </c>
      <c r="V29" s="11">
        <v>132</v>
      </c>
      <c r="W29" s="11">
        <v>116</v>
      </c>
      <c r="X29" s="11">
        <v>74</v>
      </c>
      <c r="Y29" s="11">
        <v>54</v>
      </c>
      <c r="Z29" s="11">
        <v>37</v>
      </c>
      <c r="AA29" s="11">
        <v>64</v>
      </c>
      <c r="AB29" s="11">
        <v>106</v>
      </c>
      <c r="AC29" s="11">
        <v>6</v>
      </c>
      <c r="AD29" s="21">
        <v>132</v>
      </c>
    </row>
    <row r="30" spans="1:30" x14ac:dyDescent="0.3">
      <c r="A30" s="10">
        <f t="shared" si="1"/>
        <v>1997</v>
      </c>
      <c r="B30" s="11" t="s">
        <v>21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8"/>
      <c r="N30" s="21" t="str">
        <f t="shared" si="0"/>
        <v xml:space="preserve"> </v>
      </c>
      <c r="Q30" s="10">
        <f t="shared" si="2"/>
        <v>1997</v>
      </c>
      <c r="R30" s="11" t="s">
        <v>21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21" t="str">
        <f>+" "</f>
        <v xml:space="preserve"> </v>
      </c>
    </row>
    <row r="31" spans="1:30" x14ac:dyDescent="0.3">
      <c r="A31" s="10">
        <f t="shared" si="1"/>
        <v>1998</v>
      </c>
      <c r="B31" s="11">
        <v>0</v>
      </c>
      <c r="C31" s="11">
        <v>20</v>
      </c>
      <c r="D31" s="11">
        <v>60</v>
      </c>
      <c r="E31" s="11">
        <v>151</v>
      </c>
      <c r="F31" s="11">
        <v>283</v>
      </c>
      <c r="G31" s="11">
        <v>82</v>
      </c>
      <c r="H31" s="11">
        <v>169</v>
      </c>
      <c r="I31" s="11">
        <v>148</v>
      </c>
      <c r="J31" s="11">
        <v>153</v>
      </c>
      <c r="K31" s="11">
        <v>85</v>
      </c>
      <c r="L31" s="11">
        <v>281</v>
      </c>
      <c r="M31" s="18">
        <v>241</v>
      </c>
      <c r="N31" s="21">
        <f t="shared" si="0"/>
        <v>1673</v>
      </c>
      <c r="Q31" s="10">
        <f t="shared" si="2"/>
        <v>1998</v>
      </c>
      <c r="R31" s="11">
        <v>0</v>
      </c>
      <c r="S31" s="11">
        <v>20</v>
      </c>
      <c r="T31" s="11">
        <v>25</v>
      </c>
      <c r="U31" s="11">
        <v>63</v>
      </c>
      <c r="V31" s="11">
        <v>94</v>
      </c>
      <c r="W31" s="11">
        <v>35</v>
      </c>
      <c r="X31" s="11">
        <v>55</v>
      </c>
      <c r="Y31" s="11">
        <v>57</v>
      </c>
      <c r="Z31" s="11">
        <v>33</v>
      </c>
      <c r="AA31" s="11">
        <v>21</v>
      </c>
      <c r="AB31" s="11">
        <v>80</v>
      </c>
      <c r="AC31" s="11">
        <v>70</v>
      </c>
      <c r="AD31" s="21">
        <v>94</v>
      </c>
    </row>
    <row r="32" spans="1:30" x14ac:dyDescent="0.3">
      <c r="A32" s="10">
        <f t="shared" si="1"/>
        <v>1999</v>
      </c>
      <c r="B32" s="11">
        <v>14</v>
      </c>
      <c r="C32" s="11">
        <v>131</v>
      </c>
      <c r="D32" s="11">
        <v>394</v>
      </c>
      <c r="E32" s="11">
        <v>200</v>
      </c>
      <c r="F32" s="11">
        <v>244</v>
      </c>
      <c r="G32" s="11">
        <v>393</v>
      </c>
      <c r="H32" s="11">
        <v>297</v>
      </c>
      <c r="I32" s="11">
        <v>282</v>
      </c>
      <c r="J32" s="11">
        <v>173</v>
      </c>
      <c r="K32" s="11">
        <v>148</v>
      </c>
      <c r="L32" s="11">
        <v>313</v>
      </c>
      <c r="M32" s="18">
        <v>80</v>
      </c>
      <c r="N32" s="21">
        <f t="shared" si="0"/>
        <v>2669</v>
      </c>
      <c r="Q32" s="10">
        <f t="shared" si="2"/>
        <v>1999</v>
      </c>
      <c r="R32" s="11">
        <v>14</v>
      </c>
      <c r="S32" s="11">
        <v>50</v>
      </c>
      <c r="T32" s="11">
        <v>90</v>
      </c>
      <c r="U32" s="11">
        <v>50</v>
      </c>
      <c r="V32" s="11">
        <v>90</v>
      </c>
      <c r="W32" s="11">
        <v>70</v>
      </c>
      <c r="X32" s="11">
        <v>80</v>
      </c>
      <c r="Y32" s="11">
        <v>61</v>
      </c>
      <c r="Z32" s="11">
        <v>80</v>
      </c>
      <c r="AA32" s="11">
        <v>70</v>
      </c>
      <c r="AB32" s="11">
        <v>60</v>
      </c>
      <c r="AC32" s="11">
        <v>50</v>
      </c>
      <c r="AD32" s="21">
        <v>90</v>
      </c>
    </row>
    <row r="33" spans="1:30" x14ac:dyDescent="0.3">
      <c r="A33" s="10">
        <f t="shared" si="1"/>
        <v>2000</v>
      </c>
      <c r="B33" s="11">
        <v>0</v>
      </c>
      <c r="C33" s="11">
        <v>37</v>
      </c>
      <c r="D33" s="11">
        <v>20</v>
      </c>
      <c r="E33" s="11">
        <v>338</v>
      </c>
      <c r="F33" s="11">
        <v>282</v>
      </c>
      <c r="G33" s="11">
        <v>0</v>
      </c>
      <c r="H33" s="11">
        <v>188</v>
      </c>
      <c r="I33" s="11">
        <v>185</v>
      </c>
      <c r="J33" s="11">
        <v>0</v>
      </c>
      <c r="K33" s="11">
        <v>208</v>
      </c>
      <c r="L33" s="11">
        <v>242</v>
      </c>
      <c r="M33" s="18">
        <v>9</v>
      </c>
      <c r="N33" s="21">
        <f t="shared" si="0"/>
        <v>1509</v>
      </c>
      <c r="Q33" s="10">
        <f t="shared" si="2"/>
        <v>2000</v>
      </c>
      <c r="R33" s="11">
        <v>0</v>
      </c>
      <c r="S33" s="11">
        <v>25</v>
      </c>
      <c r="T33" s="11">
        <v>17</v>
      </c>
      <c r="U33" s="11">
        <v>70</v>
      </c>
      <c r="V33" s="11">
        <v>60</v>
      </c>
      <c r="W33" s="11">
        <v>0</v>
      </c>
      <c r="X33" s="11">
        <v>50</v>
      </c>
      <c r="Y33" s="11">
        <v>50</v>
      </c>
      <c r="Z33" s="11">
        <v>0</v>
      </c>
      <c r="AA33" s="11">
        <v>60</v>
      </c>
      <c r="AB33" s="11">
        <v>55</v>
      </c>
      <c r="AC33" s="11">
        <v>9</v>
      </c>
      <c r="AD33" s="21">
        <v>70</v>
      </c>
    </row>
    <row r="34" spans="1:30" x14ac:dyDescent="0.3">
      <c r="A34" s="10">
        <f t="shared" si="1"/>
        <v>2001</v>
      </c>
      <c r="B34" s="11">
        <v>0</v>
      </c>
      <c r="C34" s="11">
        <v>0</v>
      </c>
      <c r="D34" s="11">
        <v>494</v>
      </c>
      <c r="E34" s="11">
        <v>491</v>
      </c>
      <c r="F34" s="11">
        <v>301</v>
      </c>
      <c r="G34" s="11">
        <v>444</v>
      </c>
      <c r="H34" s="11">
        <v>338</v>
      </c>
      <c r="I34" s="11">
        <v>315</v>
      </c>
      <c r="J34" s="11">
        <v>510</v>
      </c>
      <c r="K34" s="11">
        <v>87</v>
      </c>
      <c r="L34" s="11" t="s">
        <v>21</v>
      </c>
      <c r="M34" s="18" t="s">
        <v>21</v>
      </c>
      <c r="N34" s="21" t="str">
        <f t="shared" si="0"/>
        <v xml:space="preserve"> </v>
      </c>
      <c r="Q34" s="10">
        <f t="shared" si="2"/>
        <v>2001</v>
      </c>
      <c r="R34" s="11">
        <v>0</v>
      </c>
      <c r="S34" s="11">
        <v>0</v>
      </c>
      <c r="T34" s="11">
        <v>110</v>
      </c>
      <c r="U34" s="11">
        <v>83</v>
      </c>
      <c r="V34" s="11">
        <v>93</v>
      </c>
      <c r="W34" s="11">
        <v>65</v>
      </c>
      <c r="X34" s="11">
        <v>55</v>
      </c>
      <c r="Y34" s="11">
        <v>72</v>
      </c>
      <c r="Z34" s="11">
        <v>119</v>
      </c>
      <c r="AA34" s="11">
        <v>82</v>
      </c>
      <c r="AB34" s="11" t="s">
        <v>21</v>
      </c>
      <c r="AC34" s="11" t="s">
        <v>21</v>
      </c>
      <c r="AD34" s="21">
        <v>119</v>
      </c>
    </row>
    <row r="35" spans="1:30" x14ac:dyDescent="0.3">
      <c r="A35" s="10">
        <f t="shared" si="1"/>
        <v>2002</v>
      </c>
      <c r="B35" s="11" t="s">
        <v>21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8"/>
      <c r="N35" s="21" t="str">
        <f t="shared" si="0"/>
        <v xml:space="preserve"> </v>
      </c>
      <c r="Q35" s="10">
        <f t="shared" si="2"/>
        <v>2002</v>
      </c>
      <c r="R35" s="11" t="s">
        <v>21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21" t="str">
        <f>+" "</f>
        <v xml:space="preserve"> </v>
      </c>
    </row>
    <row r="36" spans="1:30" x14ac:dyDescent="0.3">
      <c r="A36" s="10">
        <f t="shared" si="1"/>
        <v>2003</v>
      </c>
      <c r="B36" s="11" t="s">
        <v>21</v>
      </c>
      <c r="C36" s="11" t="s">
        <v>21</v>
      </c>
      <c r="D36" s="11" t="s">
        <v>21</v>
      </c>
      <c r="E36" s="11">
        <v>178</v>
      </c>
      <c r="F36" s="11">
        <v>88</v>
      </c>
      <c r="G36" s="11">
        <v>20</v>
      </c>
      <c r="H36" s="11">
        <v>99</v>
      </c>
      <c r="I36" s="11">
        <v>77</v>
      </c>
      <c r="J36" s="11">
        <v>120</v>
      </c>
      <c r="K36" s="11">
        <v>249</v>
      </c>
      <c r="L36" s="11">
        <v>249</v>
      </c>
      <c r="M36" s="18">
        <v>155</v>
      </c>
      <c r="N36" s="21" t="str">
        <f t="shared" si="0"/>
        <v xml:space="preserve"> </v>
      </c>
      <c r="Q36" s="10">
        <f t="shared" si="2"/>
        <v>2003</v>
      </c>
      <c r="R36" s="11" t="s">
        <v>21</v>
      </c>
      <c r="S36" s="11" t="s">
        <v>21</v>
      </c>
      <c r="T36" s="11" t="s">
        <v>21</v>
      </c>
      <c r="U36" s="11">
        <v>41</v>
      </c>
      <c r="V36" s="11">
        <v>48</v>
      </c>
      <c r="W36" s="11">
        <v>10</v>
      </c>
      <c r="X36" s="11">
        <v>38</v>
      </c>
      <c r="Y36" s="11">
        <v>57</v>
      </c>
      <c r="Z36" s="11">
        <v>69</v>
      </c>
      <c r="AA36" s="11">
        <v>126</v>
      </c>
      <c r="AB36" s="11">
        <v>70</v>
      </c>
      <c r="AC36" s="11">
        <v>75</v>
      </c>
      <c r="AD36" s="21">
        <v>126</v>
      </c>
    </row>
    <row r="37" spans="1:30" x14ac:dyDescent="0.3">
      <c r="A37" s="10">
        <f t="shared" si="1"/>
        <v>2004</v>
      </c>
      <c r="B37" s="11">
        <v>0</v>
      </c>
      <c r="C37" s="11">
        <v>12</v>
      </c>
      <c r="D37" s="11">
        <v>20</v>
      </c>
      <c r="E37" s="11">
        <v>230</v>
      </c>
      <c r="F37" s="11">
        <v>208</v>
      </c>
      <c r="G37" s="11">
        <v>63</v>
      </c>
      <c r="H37" s="11">
        <v>187</v>
      </c>
      <c r="I37" s="11">
        <v>141</v>
      </c>
      <c r="J37" s="11">
        <v>188</v>
      </c>
      <c r="K37" s="11">
        <v>140</v>
      </c>
      <c r="L37" s="11">
        <v>61</v>
      </c>
      <c r="M37" s="18">
        <v>41</v>
      </c>
      <c r="N37" s="21">
        <f t="shared" si="0"/>
        <v>1291</v>
      </c>
      <c r="Q37" s="10">
        <f t="shared" si="2"/>
        <v>2004</v>
      </c>
      <c r="R37" s="11">
        <v>0</v>
      </c>
      <c r="S37" s="11">
        <v>12</v>
      </c>
      <c r="T37" s="11">
        <v>20</v>
      </c>
      <c r="U37" s="11">
        <v>45</v>
      </c>
      <c r="V37" s="11">
        <v>67</v>
      </c>
      <c r="W37" s="11">
        <v>60</v>
      </c>
      <c r="X37" s="11">
        <v>100</v>
      </c>
      <c r="Y37" s="11">
        <v>50</v>
      </c>
      <c r="Z37" s="11">
        <v>85</v>
      </c>
      <c r="AA37" s="11">
        <v>30</v>
      </c>
      <c r="AB37" s="11">
        <v>20</v>
      </c>
      <c r="AC37" s="11">
        <v>25</v>
      </c>
      <c r="AD37" s="21">
        <v>100</v>
      </c>
    </row>
    <row r="38" spans="1:30" x14ac:dyDescent="0.3">
      <c r="A38" s="10">
        <f t="shared" si="1"/>
        <v>2005</v>
      </c>
      <c r="B38" s="11">
        <v>55</v>
      </c>
      <c r="C38" s="11">
        <v>17</v>
      </c>
      <c r="D38" s="11">
        <v>175</v>
      </c>
      <c r="E38" s="11">
        <v>100</v>
      </c>
      <c r="F38" s="11">
        <v>127</v>
      </c>
      <c r="G38" s="11">
        <v>220</v>
      </c>
      <c r="H38" s="11">
        <v>60</v>
      </c>
      <c r="I38" s="11">
        <v>60</v>
      </c>
      <c r="J38" s="11">
        <v>245</v>
      </c>
      <c r="K38" s="11">
        <v>207</v>
      </c>
      <c r="L38" s="11">
        <v>400</v>
      </c>
      <c r="M38" s="18">
        <v>25</v>
      </c>
      <c r="N38" s="21">
        <f t="shared" si="0"/>
        <v>1691</v>
      </c>
      <c r="Q38" s="10">
        <f t="shared" si="2"/>
        <v>2005</v>
      </c>
      <c r="R38" s="11">
        <v>55</v>
      </c>
      <c r="S38" s="11">
        <v>17</v>
      </c>
      <c r="T38" s="11">
        <v>55</v>
      </c>
      <c r="U38" s="11">
        <v>50</v>
      </c>
      <c r="V38" s="11">
        <v>50</v>
      </c>
      <c r="W38" s="11">
        <v>55</v>
      </c>
      <c r="X38" s="11">
        <v>45</v>
      </c>
      <c r="Y38" s="11">
        <v>15</v>
      </c>
      <c r="Z38" s="11">
        <v>70</v>
      </c>
      <c r="AA38" s="11">
        <v>87</v>
      </c>
      <c r="AB38" s="11">
        <v>120</v>
      </c>
      <c r="AC38" s="11">
        <v>25</v>
      </c>
      <c r="AD38" s="21">
        <v>120</v>
      </c>
    </row>
    <row r="39" spans="1:30" x14ac:dyDescent="0.3">
      <c r="A39" s="10">
        <f t="shared" si="1"/>
        <v>2006</v>
      </c>
      <c r="B39" s="11">
        <v>0</v>
      </c>
      <c r="C39" s="11">
        <v>0</v>
      </c>
      <c r="D39" s="11">
        <v>40</v>
      </c>
      <c r="E39" s="11">
        <v>205</v>
      </c>
      <c r="F39" s="11">
        <v>225</v>
      </c>
      <c r="G39" s="11">
        <v>250</v>
      </c>
      <c r="H39" s="11">
        <v>25</v>
      </c>
      <c r="I39" s="11">
        <v>61</v>
      </c>
      <c r="J39" s="11">
        <v>163</v>
      </c>
      <c r="K39" s="11">
        <v>93</v>
      </c>
      <c r="L39" s="11">
        <v>0</v>
      </c>
      <c r="M39" s="18">
        <v>0</v>
      </c>
      <c r="N39" s="21">
        <f t="shared" si="0"/>
        <v>1062</v>
      </c>
      <c r="Q39" s="10">
        <f t="shared" si="2"/>
        <v>2006</v>
      </c>
      <c r="R39" s="11">
        <v>0</v>
      </c>
      <c r="S39" s="11">
        <v>0</v>
      </c>
      <c r="T39" s="11">
        <v>25</v>
      </c>
      <c r="U39" s="11">
        <v>40</v>
      </c>
      <c r="V39" s="11">
        <v>40</v>
      </c>
      <c r="W39" s="11">
        <v>80</v>
      </c>
      <c r="X39" s="11">
        <v>25</v>
      </c>
      <c r="Y39" s="11">
        <v>30</v>
      </c>
      <c r="Z39" s="11">
        <v>35</v>
      </c>
      <c r="AA39" s="11">
        <v>35</v>
      </c>
      <c r="AB39" s="11">
        <v>0</v>
      </c>
      <c r="AC39" s="11">
        <v>0</v>
      </c>
      <c r="AD39" s="21">
        <v>80</v>
      </c>
    </row>
    <row r="40" spans="1:30" x14ac:dyDescent="0.3">
      <c r="A40" s="10">
        <f t="shared" si="1"/>
        <v>2007</v>
      </c>
      <c r="B40" s="11">
        <v>0</v>
      </c>
      <c r="C40" s="11">
        <v>5</v>
      </c>
      <c r="D40" s="11">
        <v>113</v>
      </c>
      <c r="E40" s="11">
        <v>205</v>
      </c>
      <c r="F40" s="11">
        <v>86</v>
      </c>
      <c r="G40" s="11">
        <v>47</v>
      </c>
      <c r="H40" s="11">
        <v>52</v>
      </c>
      <c r="I40" s="11">
        <v>237</v>
      </c>
      <c r="J40" s="11">
        <v>87</v>
      </c>
      <c r="K40" s="11" t="s">
        <v>21</v>
      </c>
      <c r="L40" s="11" t="s">
        <v>21</v>
      </c>
      <c r="M40" s="18" t="s">
        <v>21</v>
      </c>
      <c r="N40" s="21" t="str">
        <f t="shared" si="0"/>
        <v xml:space="preserve"> </v>
      </c>
      <c r="Q40" s="10">
        <f t="shared" si="2"/>
        <v>2007</v>
      </c>
      <c r="R40" s="11">
        <v>0</v>
      </c>
      <c r="S40" s="11">
        <v>5</v>
      </c>
      <c r="T40" s="11">
        <v>45</v>
      </c>
      <c r="U40" s="11">
        <v>110</v>
      </c>
      <c r="V40" s="11">
        <v>28</v>
      </c>
      <c r="W40" s="11">
        <v>27</v>
      </c>
      <c r="X40" s="11">
        <v>15</v>
      </c>
      <c r="Y40" s="11">
        <v>75</v>
      </c>
      <c r="Z40" s="11">
        <v>33</v>
      </c>
      <c r="AA40" s="11" t="s">
        <v>21</v>
      </c>
      <c r="AB40" s="11" t="s">
        <v>21</v>
      </c>
      <c r="AC40" s="11" t="s">
        <v>21</v>
      </c>
      <c r="AD40" s="21">
        <v>110</v>
      </c>
    </row>
    <row r="41" spans="1:30" x14ac:dyDescent="0.3">
      <c r="A41" s="10">
        <f t="shared" si="1"/>
        <v>2008</v>
      </c>
      <c r="B41" s="11" t="s">
        <v>21</v>
      </c>
      <c r="C41" s="11" t="s">
        <v>21</v>
      </c>
      <c r="D41" s="11">
        <v>135</v>
      </c>
      <c r="E41" s="11">
        <v>306</v>
      </c>
      <c r="F41" s="11">
        <v>147</v>
      </c>
      <c r="G41" s="11">
        <v>112</v>
      </c>
      <c r="H41" s="11">
        <v>87</v>
      </c>
      <c r="I41" s="11">
        <v>111</v>
      </c>
      <c r="J41" s="11">
        <v>93</v>
      </c>
      <c r="K41" s="11">
        <v>57</v>
      </c>
      <c r="L41" s="11">
        <v>402</v>
      </c>
      <c r="M41" s="18">
        <v>0</v>
      </c>
      <c r="N41" s="21" t="str">
        <f t="shared" si="0"/>
        <v xml:space="preserve"> </v>
      </c>
      <c r="Q41" s="10">
        <f t="shared" si="2"/>
        <v>2008</v>
      </c>
      <c r="R41" s="11" t="s">
        <v>21</v>
      </c>
      <c r="S41" s="11" t="s">
        <v>21</v>
      </c>
      <c r="T41" s="11">
        <v>40</v>
      </c>
      <c r="U41" s="11">
        <v>111</v>
      </c>
      <c r="V41" s="11">
        <v>70</v>
      </c>
      <c r="W41" s="11">
        <v>75</v>
      </c>
      <c r="X41" s="11">
        <v>30</v>
      </c>
      <c r="Y41" s="11">
        <v>30</v>
      </c>
      <c r="Z41" s="11">
        <v>70</v>
      </c>
      <c r="AA41" s="11">
        <v>15</v>
      </c>
      <c r="AB41" s="11">
        <v>125</v>
      </c>
      <c r="AC41" s="11">
        <v>0</v>
      </c>
      <c r="AD41" s="21">
        <v>125</v>
      </c>
    </row>
    <row r="42" spans="1:30" x14ac:dyDescent="0.3">
      <c r="A42" s="10">
        <f t="shared" si="1"/>
        <v>2009</v>
      </c>
      <c r="B42" s="11">
        <v>0</v>
      </c>
      <c r="C42" s="11">
        <v>0</v>
      </c>
      <c r="D42" s="11" t="s">
        <v>21</v>
      </c>
      <c r="E42" s="11">
        <v>205</v>
      </c>
      <c r="F42" s="11">
        <v>65</v>
      </c>
      <c r="G42" s="11">
        <v>257</v>
      </c>
      <c r="H42" s="11">
        <v>122</v>
      </c>
      <c r="I42" s="11">
        <v>105</v>
      </c>
      <c r="J42" s="11">
        <v>80</v>
      </c>
      <c r="K42" s="11" t="s">
        <v>21</v>
      </c>
      <c r="L42" s="11">
        <v>0</v>
      </c>
      <c r="M42" s="18">
        <v>60</v>
      </c>
      <c r="N42" s="21" t="str">
        <f t="shared" si="0"/>
        <v xml:space="preserve"> </v>
      </c>
      <c r="Q42" s="10">
        <f t="shared" si="2"/>
        <v>2009</v>
      </c>
      <c r="R42" s="11">
        <v>0</v>
      </c>
      <c r="S42" s="11">
        <v>0</v>
      </c>
      <c r="T42" s="11">
        <v>35</v>
      </c>
      <c r="U42" s="11">
        <v>50</v>
      </c>
      <c r="V42" s="11">
        <v>35</v>
      </c>
      <c r="W42" s="11">
        <v>100</v>
      </c>
      <c r="X42" s="11">
        <v>72</v>
      </c>
      <c r="Y42" s="11">
        <v>40</v>
      </c>
      <c r="Z42" s="11">
        <v>30</v>
      </c>
      <c r="AA42" s="11" t="s">
        <v>21</v>
      </c>
      <c r="AB42" s="11">
        <v>0</v>
      </c>
      <c r="AC42" s="11">
        <v>40</v>
      </c>
      <c r="AD42" s="21">
        <v>100</v>
      </c>
    </row>
    <row r="43" spans="1:30" x14ac:dyDescent="0.3">
      <c r="A43" s="10">
        <f t="shared" si="1"/>
        <v>2010</v>
      </c>
      <c r="B43" s="11">
        <v>0</v>
      </c>
      <c r="C43" s="11">
        <v>10</v>
      </c>
      <c r="D43" s="11">
        <v>251</v>
      </c>
      <c r="E43" s="11">
        <v>217</v>
      </c>
      <c r="F43" s="11">
        <v>321</v>
      </c>
      <c r="G43" s="11">
        <v>321</v>
      </c>
      <c r="H43" s="11">
        <v>371</v>
      </c>
      <c r="I43" s="11">
        <v>322</v>
      </c>
      <c r="J43" s="11">
        <v>425</v>
      </c>
      <c r="K43" s="11">
        <v>468</v>
      </c>
      <c r="L43" s="11">
        <v>200</v>
      </c>
      <c r="M43" s="18">
        <v>265</v>
      </c>
      <c r="N43" s="21">
        <f t="shared" si="0"/>
        <v>3171</v>
      </c>
      <c r="Q43" s="10">
        <f t="shared" si="2"/>
        <v>2010</v>
      </c>
      <c r="R43" s="11">
        <v>0</v>
      </c>
      <c r="S43" s="11">
        <v>10</v>
      </c>
      <c r="T43" s="11">
        <v>116</v>
      </c>
      <c r="U43" s="11">
        <v>58</v>
      </c>
      <c r="V43" s="11">
        <v>80</v>
      </c>
      <c r="W43" s="11">
        <v>80</v>
      </c>
      <c r="X43" s="11">
        <v>80</v>
      </c>
      <c r="Y43" s="11">
        <v>50</v>
      </c>
      <c r="Z43" s="11">
        <v>75</v>
      </c>
      <c r="AA43" s="11">
        <v>70</v>
      </c>
      <c r="AB43" s="11">
        <v>70</v>
      </c>
      <c r="AC43" s="11">
        <v>75</v>
      </c>
      <c r="AD43" s="21">
        <v>116</v>
      </c>
    </row>
    <row r="44" spans="1:30" x14ac:dyDescent="0.3">
      <c r="A44" s="10">
        <f t="shared" si="1"/>
        <v>2011</v>
      </c>
      <c r="B44" s="11">
        <v>0</v>
      </c>
      <c r="C44" s="11">
        <v>0</v>
      </c>
      <c r="D44" s="11">
        <v>84</v>
      </c>
      <c r="E44" s="11">
        <v>190</v>
      </c>
      <c r="F44" s="11">
        <v>149</v>
      </c>
      <c r="G44" s="11">
        <v>128</v>
      </c>
      <c r="H44" s="11">
        <v>235</v>
      </c>
      <c r="I44" s="11">
        <v>84</v>
      </c>
      <c r="J44" s="11">
        <v>129</v>
      </c>
      <c r="K44" s="11">
        <v>242</v>
      </c>
      <c r="L44" s="11">
        <v>150</v>
      </c>
      <c r="M44" s="18">
        <v>48</v>
      </c>
      <c r="N44" s="21">
        <f t="shared" si="0"/>
        <v>1439</v>
      </c>
      <c r="Q44" s="10">
        <f t="shared" si="2"/>
        <v>2011</v>
      </c>
      <c r="R44" s="11">
        <v>0</v>
      </c>
      <c r="S44" s="11">
        <v>0</v>
      </c>
      <c r="T44" s="11">
        <v>29</v>
      </c>
      <c r="U44" s="11">
        <v>43</v>
      </c>
      <c r="V44" s="11">
        <v>50</v>
      </c>
      <c r="W44" s="11">
        <v>41</v>
      </c>
      <c r="X44" s="11">
        <v>80</v>
      </c>
      <c r="Y44" s="11">
        <v>46</v>
      </c>
      <c r="Z44" s="11">
        <v>40</v>
      </c>
      <c r="AA44" s="11">
        <v>57</v>
      </c>
      <c r="AB44" s="11">
        <v>35</v>
      </c>
      <c r="AC44" s="11">
        <v>25</v>
      </c>
      <c r="AD44" s="21">
        <v>80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47</v>
      </c>
      <c r="E45" s="11">
        <v>60</v>
      </c>
      <c r="F45" s="11">
        <v>95</v>
      </c>
      <c r="G45" s="11">
        <v>61</v>
      </c>
      <c r="H45" s="11">
        <v>44</v>
      </c>
      <c r="I45" s="11">
        <v>102</v>
      </c>
      <c r="J45" s="11">
        <v>59</v>
      </c>
      <c r="K45" s="11">
        <v>215</v>
      </c>
      <c r="L45" s="11">
        <v>125</v>
      </c>
      <c r="M45" s="18">
        <v>28</v>
      </c>
      <c r="N45" s="21">
        <f t="shared" si="0"/>
        <v>836</v>
      </c>
      <c r="Q45" s="10">
        <f>+Q44+1</f>
        <v>2012</v>
      </c>
      <c r="R45" s="11">
        <v>0</v>
      </c>
      <c r="S45" s="11">
        <v>0</v>
      </c>
      <c r="T45" s="11">
        <v>25</v>
      </c>
      <c r="U45" s="11">
        <v>31</v>
      </c>
      <c r="V45" s="11">
        <v>33</v>
      </c>
      <c r="W45" s="11">
        <v>22</v>
      </c>
      <c r="X45" s="11">
        <v>19</v>
      </c>
      <c r="Y45" s="11">
        <v>41</v>
      </c>
      <c r="Z45" s="11">
        <v>22</v>
      </c>
      <c r="AA45" s="11">
        <v>52</v>
      </c>
      <c r="AB45" s="11">
        <v>30</v>
      </c>
      <c r="AC45" s="11">
        <v>28</v>
      </c>
      <c r="AD45" s="21">
        <v>52</v>
      </c>
    </row>
    <row r="46" spans="1:30" x14ac:dyDescent="0.3">
      <c r="A46" s="10">
        <f t="shared" si="1"/>
        <v>2013</v>
      </c>
      <c r="B46" s="11">
        <v>0</v>
      </c>
      <c r="C46" s="11">
        <v>87</v>
      </c>
      <c r="D46" s="11">
        <v>194</v>
      </c>
      <c r="E46" s="11">
        <v>182</v>
      </c>
      <c r="F46" s="11">
        <v>126</v>
      </c>
      <c r="G46" s="11">
        <v>133</v>
      </c>
      <c r="H46" s="11">
        <v>131</v>
      </c>
      <c r="I46" s="11">
        <v>282</v>
      </c>
      <c r="J46" s="11">
        <v>196</v>
      </c>
      <c r="K46" s="11">
        <v>192</v>
      </c>
      <c r="L46" s="11">
        <v>82</v>
      </c>
      <c r="M46" s="18">
        <v>22</v>
      </c>
      <c r="N46" s="21">
        <f t="shared" si="0"/>
        <v>1627</v>
      </c>
      <c r="Q46" s="10">
        <f t="shared" ref="Q46:Q50" si="3">+Q45+1</f>
        <v>2013</v>
      </c>
      <c r="R46" s="11">
        <v>0</v>
      </c>
      <c r="S46" s="11">
        <v>40</v>
      </c>
      <c r="T46" s="11">
        <v>80</v>
      </c>
      <c r="U46" s="11">
        <v>64</v>
      </c>
      <c r="V46" s="11">
        <v>23</v>
      </c>
      <c r="W46" s="11">
        <v>35</v>
      </c>
      <c r="X46" s="11">
        <v>85</v>
      </c>
      <c r="Y46" s="11">
        <v>78</v>
      </c>
      <c r="Z46" s="11">
        <v>41</v>
      </c>
      <c r="AA46" s="11">
        <v>55</v>
      </c>
      <c r="AB46" s="11">
        <v>30</v>
      </c>
      <c r="AC46" s="11">
        <v>11</v>
      </c>
      <c r="AD46" s="21">
        <v>85</v>
      </c>
    </row>
    <row r="47" spans="1:30" x14ac:dyDescent="0.3">
      <c r="A47" s="10">
        <f t="shared" si="1"/>
        <v>2014</v>
      </c>
      <c r="B47" s="11">
        <v>58</v>
      </c>
      <c r="C47" s="11">
        <v>35</v>
      </c>
      <c r="D47" s="11">
        <v>163</v>
      </c>
      <c r="E47" s="11">
        <v>379</v>
      </c>
      <c r="F47" s="11">
        <v>122</v>
      </c>
      <c r="G47" s="11">
        <v>78</v>
      </c>
      <c r="H47" s="11">
        <v>10</v>
      </c>
      <c r="I47" s="11">
        <v>265</v>
      </c>
      <c r="J47" s="11">
        <v>228</v>
      </c>
      <c r="K47" s="11">
        <v>198</v>
      </c>
      <c r="L47" s="11">
        <v>152</v>
      </c>
      <c r="M47" s="18">
        <v>54</v>
      </c>
      <c r="N47" s="21">
        <f t="shared" si="0"/>
        <v>1742</v>
      </c>
      <c r="Q47" s="10">
        <f t="shared" si="3"/>
        <v>2014</v>
      </c>
      <c r="R47" s="11">
        <v>48</v>
      </c>
      <c r="S47" s="11">
        <v>20</v>
      </c>
      <c r="T47" s="11">
        <v>59</v>
      </c>
      <c r="U47" s="11">
        <v>70</v>
      </c>
      <c r="V47" s="11">
        <v>27</v>
      </c>
      <c r="W47" s="11">
        <v>20</v>
      </c>
      <c r="X47" s="11">
        <v>10</v>
      </c>
      <c r="Y47" s="11">
        <v>80</v>
      </c>
      <c r="Z47" s="11">
        <v>61</v>
      </c>
      <c r="AA47" s="11">
        <v>35</v>
      </c>
      <c r="AB47" s="11">
        <v>61</v>
      </c>
      <c r="AC47" s="11">
        <v>25</v>
      </c>
      <c r="AD47" s="21">
        <v>80</v>
      </c>
    </row>
    <row r="48" spans="1:30" x14ac:dyDescent="0.3">
      <c r="A48" s="10">
        <f t="shared" si="1"/>
        <v>2015</v>
      </c>
      <c r="B48" s="11">
        <v>20</v>
      </c>
      <c r="C48" s="11">
        <v>72</v>
      </c>
      <c r="D48" s="11">
        <v>50</v>
      </c>
      <c r="E48" s="11">
        <v>51</v>
      </c>
      <c r="F48" s="11">
        <v>115</v>
      </c>
      <c r="G48" s="11">
        <v>36</v>
      </c>
      <c r="H48" s="11">
        <v>91</v>
      </c>
      <c r="I48" s="11">
        <v>158</v>
      </c>
      <c r="J48" s="11">
        <v>202</v>
      </c>
      <c r="K48" s="11">
        <v>153</v>
      </c>
      <c r="L48" s="11">
        <v>190</v>
      </c>
      <c r="M48" s="18">
        <v>0</v>
      </c>
      <c r="N48" s="21">
        <f t="shared" si="0"/>
        <v>1138</v>
      </c>
      <c r="Q48" s="10">
        <f t="shared" si="3"/>
        <v>2015</v>
      </c>
      <c r="R48" s="11">
        <v>20</v>
      </c>
      <c r="S48" s="11">
        <v>60</v>
      </c>
      <c r="T48" s="11">
        <v>45</v>
      </c>
      <c r="U48" s="11">
        <v>21</v>
      </c>
      <c r="V48" s="11">
        <v>50</v>
      </c>
      <c r="W48" s="11">
        <v>14</v>
      </c>
      <c r="X48" s="11">
        <v>40</v>
      </c>
      <c r="Y48" s="11">
        <v>55</v>
      </c>
      <c r="Z48" s="11">
        <v>53</v>
      </c>
      <c r="AA48" s="11">
        <v>52</v>
      </c>
      <c r="AB48" s="11">
        <v>53</v>
      </c>
      <c r="AC48" s="11">
        <v>0</v>
      </c>
      <c r="AD48" s="21">
        <v>60</v>
      </c>
    </row>
    <row r="49" spans="1:30" x14ac:dyDescent="0.3">
      <c r="A49" s="10">
        <f t="shared" si="1"/>
        <v>2016</v>
      </c>
      <c r="B49" s="11">
        <v>5</v>
      </c>
      <c r="C49" s="11">
        <v>0</v>
      </c>
      <c r="D49" s="11">
        <v>0</v>
      </c>
      <c r="E49" s="11">
        <v>204</v>
      </c>
      <c r="F49" s="11">
        <v>77</v>
      </c>
      <c r="G49" s="11">
        <v>166</v>
      </c>
      <c r="H49" s="11">
        <v>175</v>
      </c>
      <c r="I49" s="11">
        <v>224</v>
      </c>
      <c r="J49" s="11">
        <v>73</v>
      </c>
      <c r="K49" s="11">
        <v>251</v>
      </c>
      <c r="L49" s="11">
        <v>567</v>
      </c>
      <c r="M49" s="18">
        <v>123</v>
      </c>
      <c r="N49" s="21">
        <f t="shared" si="0"/>
        <v>1865</v>
      </c>
      <c r="Q49" s="10">
        <f t="shared" si="3"/>
        <v>2016</v>
      </c>
      <c r="R49" s="11">
        <v>5</v>
      </c>
      <c r="S49" s="11">
        <v>0</v>
      </c>
      <c r="T49" s="11">
        <v>0</v>
      </c>
      <c r="U49" s="11">
        <v>55</v>
      </c>
      <c r="V49" s="11">
        <v>35</v>
      </c>
      <c r="W49" s="11">
        <v>45</v>
      </c>
      <c r="X49" s="11">
        <v>70</v>
      </c>
      <c r="Y49" s="11">
        <v>64</v>
      </c>
      <c r="Z49" s="11">
        <v>38</v>
      </c>
      <c r="AA49" s="11">
        <v>80</v>
      </c>
      <c r="AB49" s="11">
        <v>90</v>
      </c>
      <c r="AC49" s="11">
        <v>50</v>
      </c>
      <c r="AD49" s="21">
        <v>90</v>
      </c>
    </row>
    <row r="50" spans="1:30" x14ac:dyDescent="0.3">
      <c r="A50" s="10">
        <f t="shared" si="1"/>
        <v>2017</v>
      </c>
      <c r="B50" s="11">
        <v>15</v>
      </c>
      <c r="C50" s="11">
        <v>18</v>
      </c>
      <c r="D50" s="11">
        <v>156</v>
      </c>
      <c r="E50" s="11">
        <v>111</v>
      </c>
      <c r="F50" s="11">
        <v>289</v>
      </c>
      <c r="G50" s="11">
        <v>102</v>
      </c>
      <c r="H50" s="11">
        <v>90</v>
      </c>
      <c r="I50" s="11">
        <v>129</v>
      </c>
      <c r="J50" s="11">
        <v>266</v>
      </c>
      <c r="K50" s="11">
        <v>177</v>
      </c>
      <c r="L50" s="11">
        <v>272</v>
      </c>
      <c r="M50" s="18">
        <v>58</v>
      </c>
      <c r="N50" s="21">
        <f t="shared" si="0"/>
        <v>1683</v>
      </c>
      <c r="Q50" s="10">
        <f t="shared" si="3"/>
        <v>2017</v>
      </c>
      <c r="R50" s="11">
        <v>15</v>
      </c>
      <c r="S50" s="11">
        <v>18</v>
      </c>
      <c r="T50" s="11">
        <v>80</v>
      </c>
      <c r="U50" s="11">
        <v>40</v>
      </c>
      <c r="V50" s="11">
        <v>80</v>
      </c>
      <c r="W50" s="11">
        <v>40</v>
      </c>
      <c r="X50" s="11">
        <v>42</v>
      </c>
      <c r="Y50" s="11">
        <v>35</v>
      </c>
      <c r="Z50" s="11">
        <v>40</v>
      </c>
      <c r="AA50" s="11">
        <v>30</v>
      </c>
      <c r="AB50" s="11">
        <v>58</v>
      </c>
      <c r="AC50" s="11">
        <v>25</v>
      </c>
      <c r="AD50" s="21">
        <v>80</v>
      </c>
    </row>
    <row r="51" spans="1:30" x14ac:dyDescent="0.3">
      <c r="A51" s="10">
        <f>+A50+1</f>
        <v>2018</v>
      </c>
      <c r="B51" s="11">
        <v>47</v>
      </c>
      <c r="C51" s="11">
        <v>0</v>
      </c>
      <c r="D51" s="11">
        <v>108</v>
      </c>
      <c r="E51" s="11">
        <v>125</v>
      </c>
      <c r="F51" s="11">
        <v>164</v>
      </c>
      <c r="G51" s="11">
        <v>111</v>
      </c>
      <c r="H51" s="11">
        <v>150</v>
      </c>
      <c r="I51" s="11">
        <v>125</v>
      </c>
      <c r="J51" s="11">
        <v>148</v>
      </c>
      <c r="K51" s="11">
        <v>286</v>
      </c>
      <c r="L51" s="11">
        <v>47</v>
      </c>
      <c r="M51" s="18">
        <v>0</v>
      </c>
      <c r="N51" s="21">
        <f t="shared" si="0"/>
        <v>1311</v>
      </c>
      <c r="Q51" s="10">
        <f>+Q50+1</f>
        <v>2018</v>
      </c>
      <c r="R51" s="11">
        <v>30</v>
      </c>
      <c r="S51" s="11">
        <v>0</v>
      </c>
      <c r="T51" s="11">
        <v>45</v>
      </c>
      <c r="U51" s="11">
        <v>25</v>
      </c>
      <c r="V51" s="11">
        <v>41</v>
      </c>
      <c r="W51" s="11">
        <v>60</v>
      </c>
      <c r="X51" s="11">
        <v>100</v>
      </c>
      <c r="Y51" s="11">
        <v>100</v>
      </c>
      <c r="Z51" s="11">
        <v>35</v>
      </c>
      <c r="AA51" s="11">
        <v>50</v>
      </c>
      <c r="AB51" s="11">
        <v>17</v>
      </c>
      <c r="AC51" s="11">
        <v>0</v>
      </c>
      <c r="AD51" s="21">
        <v>100</v>
      </c>
    </row>
    <row r="52" spans="1:30" x14ac:dyDescent="0.3">
      <c r="A52" s="10">
        <f t="shared" si="1"/>
        <v>2019</v>
      </c>
      <c r="B52" s="11">
        <v>112</v>
      </c>
      <c r="C52" s="11">
        <v>0</v>
      </c>
      <c r="D52" s="11">
        <v>157</v>
      </c>
      <c r="E52" s="11">
        <v>152</v>
      </c>
      <c r="F52" s="11">
        <v>213</v>
      </c>
      <c r="G52" s="11">
        <v>83</v>
      </c>
      <c r="H52" s="11">
        <v>94</v>
      </c>
      <c r="I52" s="11">
        <v>126</v>
      </c>
      <c r="J52" s="11">
        <v>231</v>
      </c>
      <c r="K52" s="11">
        <v>193</v>
      </c>
      <c r="L52" s="11">
        <v>289</v>
      </c>
      <c r="M52" s="18">
        <v>27</v>
      </c>
      <c r="N52" s="21">
        <f t="shared" si="0"/>
        <v>1677</v>
      </c>
      <c r="Q52" s="10">
        <f t="shared" ref="Q52:Q53" si="4">+Q51+1</f>
        <v>2019</v>
      </c>
      <c r="R52" s="11">
        <v>82</v>
      </c>
      <c r="S52" s="11">
        <v>0</v>
      </c>
      <c r="T52" s="11">
        <v>47</v>
      </c>
      <c r="U52" s="11">
        <v>50</v>
      </c>
      <c r="V52" s="11">
        <v>83</v>
      </c>
      <c r="W52" s="11">
        <v>65</v>
      </c>
      <c r="X52" s="11">
        <v>32</v>
      </c>
      <c r="Y52" s="11">
        <v>40</v>
      </c>
      <c r="Z52" s="11">
        <v>37</v>
      </c>
      <c r="AA52" s="11">
        <v>35</v>
      </c>
      <c r="AB52" s="11">
        <v>50</v>
      </c>
      <c r="AC52" s="11">
        <v>14</v>
      </c>
      <c r="AD52" s="21">
        <v>83</v>
      </c>
    </row>
    <row r="53" spans="1:30" x14ac:dyDescent="0.3">
      <c r="A53" s="14">
        <f t="shared" si="1"/>
        <v>2020</v>
      </c>
      <c r="B53" s="11">
        <v>23</v>
      </c>
      <c r="C53" s="11">
        <v>0</v>
      </c>
      <c r="D53" s="11">
        <v>12</v>
      </c>
      <c r="E53" s="11">
        <v>33</v>
      </c>
      <c r="F53" s="11">
        <v>211</v>
      </c>
      <c r="G53" s="11">
        <v>148</v>
      </c>
      <c r="H53" s="11">
        <v>181</v>
      </c>
      <c r="I53" s="11">
        <v>267</v>
      </c>
      <c r="J53" s="11">
        <v>248</v>
      </c>
      <c r="K53" s="11">
        <v>62</v>
      </c>
      <c r="L53" s="11">
        <v>105</v>
      </c>
      <c r="M53" s="18">
        <v>10</v>
      </c>
      <c r="N53" s="21">
        <f>+IF(COUNT(B53:M53)&lt;12," ",SUM(B53:M53))</f>
        <v>1300</v>
      </c>
      <c r="Q53" s="10">
        <f t="shared" si="4"/>
        <v>2020</v>
      </c>
      <c r="R53" s="11">
        <v>23</v>
      </c>
      <c r="S53" s="11">
        <v>0</v>
      </c>
      <c r="T53" s="11">
        <v>12</v>
      </c>
      <c r="U53" s="11">
        <v>15</v>
      </c>
      <c r="V53" s="11">
        <v>61</v>
      </c>
      <c r="W53" s="11">
        <v>45</v>
      </c>
      <c r="X53" s="11">
        <v>60</v>
      </c>
      <c r="Y53" s="11">
        <v>80</v>
      </c>
      <c r="Z53" s="11">
        <v>60</v>
      </c>
      <c r="AA53" s="11">
        <v>21</v>
      </c>
      <c r="AB53" s="11">
        <v>30</v>
      </c>
      <c r="AC53" s="11">
        <v>10</v>
      </c>
      <c r="AD53" s="21">
        <f>+IF(COUNT(R53:AC53)&lt;12," ",MAX(R53:AC53))</f>
        <v>80</v>
      </c>
    </row>
    <row r="54" spans="1:30" x14ac:dyDescent="0.3">
      <c r="A54" s="14">
        <v>2021</v>
      </c>
      <c r="B54" s="11">
        <v>0</v>
      </c>
      <c r="C54" s="11">
        <v>10</v>
      </c>
      <c r="D54" s="11">
        <v>35</v>
      </c>
      <c r="E54" s="11">
        <v>149</v>
      </c>
      <c r="F54" s="11">
        <v>322</v>
      </c>
      <c r="G54" s="11">
        <v>83</v>
      </c>
      <c r="H54" s="11">
        <v>30</v>
      </c>
      <c r="I54" s="11">
        <v>300</v>
      </c>
      <c r="J54" s="11">
        <v>49</v>
      </c>
      <c r="K54" s="11">
        <v>83</v>
      </c>
      <c r="L54" s="11">
        <v>32</v>
      </c>
      <c r="M54" s="11">
        <v>0</v>
      </c>
      <c r="N54" s="21">
        <f>+IF(COUNT(B54:M54)&lt;12," ",SUM(B54:M54))</f>
        <v>1093</v>
      </c>
      <c r="Q54" s="14">
        <v>2021</v>
      </c>
      <c r="R54" s="11">
        <v>0</v>
      </c>
      <c r="S54" s="11">
        <v>10</v>
      </c>
      <c r="T54" s="11">
        <v>24</v>
      </c>
      <c r="U54" s="11">
        <v>35</v>
      </c>
      <c r="V54" s="11">
        <v>60</v>
      </c>
      <c r="W54" s="11">
        <v>31</v>
      </c>
      <c r="X54" s="11">
        <v>25</v>
      </c>
      <c r="Y54" s="11">
        <v>112</v>
      </c>
      <c r="Z54" s="11">
        <v>24</v>
      </c>
      <c r="AA54" s="11">
        <v>30</v>
      </c>
      <c r="AB54" s="11">
        <v>32</v>
      </c>
      <c r="AC54" s="11">
        <v>0</v>
      </c>
      <c r="AD54" s="21">
        <f>+IF(COUNT(R54:AC54)&lt;12," ",MAX(R54:AC54))</f>
        <v>112</v>
      </c>
    </row>
    <row r="55" spans="1:30" x14ac:dyDescent="0.3">
      <c r="A55" s="14">
        <v>2022</v>
      </c>
      <c r="B55" s="11">
        <v>0</v>
      </c>
      <c r="C55" s="11">
        <v>54</v>
      </c>
      <c r="D55" s="11">
        <v>136</v>
      </c>
      <c r="E55" s="11">
        <v>152</v>
      </c>
      <c r="F55" s="11">
        <v>58</v>
      </c>
      <c r="G55" s="11">
        <v>264</v>
      </c>
      <c r="H55" s="11">
        <v>83</v>
      </c>
      <c r="I55" s="11">
        <v>141</v>
      </c>
      <c r="J55" s="11">
        <v>233</v>
      </c>
      <c r="K55" s="11">
        <v>237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0</v>
      </c>
      <c r="S55" s="11">
        <v>23</v>
      </c>
      <c r="T55" s="11">
        <v>54</v>
      </c>
      <c r="U55" s="11">
        <v>55</v>
      </c>
      <c r="V55" s="11">
        <v>52</v>
      </c>
      <c r="W55" s="11">
        <v>83</v>
      </c>
      <c r="X55" s="11">
        <v>37</v>
      </c>
      <c r="Y55" s="11">
        <v>50</v>
      </c>
      <c r="Z55" s="11">
        <v>70</v>
      </c>
      <c r="AA55" s="11">
        <v>48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13.022727272727273</v>
      </c>
      <c r="C56" s="7">
        <f>+AVERAGE(C3:C55)</f>
        <v>23.577777777777779</v>
      </c>
      <c r="D56" s="7">
        <f t="shared" ref="D56:L56" si="5">+AVERAGE(D3:D55)</f>
        <v>97.933333333333337</v>
      </c>
      <c r="E56" s="7">
        <f t="shared" si="5"/>
        <v>153.06666666666666</v>
      </c>
      <c r="F56" s="7">
        <f t="shared" si="5"/>
        <v>186.52173913043478</v>
      </c>
      <c r="G56" s="7">
        <f t="shared" si="5"/>
        <v>134.15217391304347</v>
      </c>
      <c r="H56" s="7">
        <f t="shared" si="5"/>
        <v>116.17391304347827</v>
      </c>
      <c r="I56" s="7">
        <f t="shared" si="5"/>
        <v>164.56304347826085</v>
      </c>
      <c r="J56" s="7">
        <f t="shared" si="5"/>
        <v>166.2608695652174</v>
      </c>
      <c r="K56" s="7">
        <f t="shared" si="5"/>
        <v>180.43181818181819</v>
      </c>
      <c r="L56" s="7">
        <f t="shared" si="5"/>
        <v>158.28571428571428</v>
      </c>
      <c r="M56" s="7">
        <f>+AVERAGE(M3:M55)</f>
        <v>44.178571428571431</v>
      </c>
      <c r="N56" s="22">
        <f>+AVERAGE(N3:N55)</f>
        <v>1424.2055555555555</v>
      </c>
      <c r="O56" s="12"/>
      <c r="P56" s="12"/>
      <c r="Q56" s="53" t="s">
        <v>16</v>
      </c>
      <c r="R56" s="7">
        <f>+AVERAGE(R3:R55)</f>
        <v>12.022222222222222</v>
      </c>
      <c r="S56" s="7">
        <f>+AVERAGE(S3:S55)</f>
        <v>16.222222222222221</v>
      </c>
      <c r="T56" s="7">
        <f t="shared" ref="T56:AB56" si="6">+AVERAGE(T3:T55)</f>
        <v>41.739130434782609</v>
      </c>
      <c r="U56" s="7">
        <f t="shared" si="6"/>
        <v>49.155555555555559</v>
      </c>
      <c r="V56" s="7">
        <f t="shared" si="6"/>
        <v>62.5</v>
      </c>
      <c r="W56" s="7">
        <f t="shared" si="6"/>
        <v>44.065217391304351</v>
      </c>
      <c r="X56" s="7">
        <f t="shared" si="6"/>
        <v>46.673913043478258</v>
      </c>
      <c r="Y56" s="7">
        <f t="shared" si="6"/>
        <v>52.652173913043477</v>
      </c>
      <c r="Z56" s="7">
        <f t="shared" si="6"/>
        <v>51.413043478260867</v>
      </c>
      <c r="AA56" s="7">
        <f t="shared" si="6"/>
        <v>59.822222222222223</v>
      </c>
      <c r="AB56" s="7">
        <f t="shared" si="6"/>
        <v>47.30952380952381</v>
      </c>
      <c r="AC56" s="7">
        <f>+AVERAGE(AC3:AC55)</f>
        <v>24.761904761904763</v>
      </c>
      <c r="AD56" s="22">
        <f>+AVERAGE(AD3:AD55)</f>
        <v>97.065217391304344</v>
      </c>
    </row>
    <row r="57" spans="1:30" customFormat="1" x14ac:dyDescent="0.3">
      <c r="A57" s="53" t="s">
        <v>17</v>
      </c>
      <c r="B57" s="7">
        <f>+MAX(B3:B55)</f>
        <v>112</v>
      </c>
      <c r="C57" s="7">
        <f t="shared" ref="C57:M57" si="7">+MAX(C3:C55)</f>
        <v>137</v>
      </c>
      <c r="D57" s="7">
        <f t="shared" si="7"/>
        <v>494</v>
      </c>
      <c r="E57" s="7">
        <f t="shared" si="7"/>
        <v>491</v>
      </c>
      <c r="F57" s="7">
        <f t="shared" si="7"/>
        <v>415</v>
      </c>
      <c r="G57" s="7">
        <f t="shared" si="7"/>
        <v>444</v>
      </c>
      <c r="H57" s="7">
        <f t="shared" si="7"/>
        <v>371</v>
      </c>
      <c r="I57" s="7">
        <f t="shared" si="7"/>
        <v>448</v>
      </c>
      <c r="J57" s="7">
        <f t="shared" si="7"/>
        <v>510</v>
      </c>
      <c r="K57" s="7">
        <f t="shared" si="7"/>
        <v>468</v>
      </c>
      <c r="L57" s="7">
        <f t="shared" si="7"/>
        <v>567</v>
      </c>
      <c r="M57" s="7">
        <f t="shared" si="7"/>
        <v>265</v>
      </c>
      <c r="N57" s="22">
        <f>+MAX(N3:N55)</f>
        <v>3171</v>
      </c>
      <c r="O57" s="12"/>
      <c r="P57" s="12"/>
      <c r="Q57" s="53" t="s">
        <v>17</v>
      </c>
      <c r="R57" s="7">
        <f>+MAX(R3:R55)</f>
        <v>82</v>
      </c>
      <c r="S57" s="7">
        <f t="shared" ref="S57:AC57" si="8">+MAX(S3:S55)</f>
        <v>110</v>
      </c>
      <c r="T57" s="7">
        <f t="shared" si="8"/>
        <v>116</v>
      </c>
      <c r="U57" s="7">
        <f t="shared" si="8"/>
        <v>111</v>
      </c>
      <c r="V57" s="7">
        <f t="shared" si="8"/>
        <v>142</v>
      </c>
      <c r="W57" s="7">
        <f t="shared" si="8"/>
        <v>116</v>
      </c>
      <c r="X57" s="7">
        <f t="shared" si="8"/>
        <v>100</v>
      </c>
      <c r="Y57" s="7">
        <f t="shared" si="8"/>
        <v>112</v>
      </c>
      <c r="Z57" s="7">
        <f t="shared" si="8"/>
        <v>125</v>
      </c>
      <c r="AA57" s="7">
        <f t="shared" si="8"/>
        <v>147</v>
      </c>
      <c r="AB57" s="7">
        <f t="shared" si="8"/>
        <v>125</v>
      </c>
      <c r="AC57" s="7">
        <f t="shared" si="8"/>
        <v>130</v>
      </c>
      <c r="AD57" s="22">
        <f>+MAX(AD3:AD55)</f>
        <v>147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9">+MIN(C3:C55)</f>
        <v>0</v>
      </c>
      <c r="D58" s="7">
        <f t="shared" si="9"/>
        <v>0</v>
      </c>
      <c r="E58" s="7">
        <f t="shared" si="9"/>
        <v>19</v>
      </c>
      <c r="F58" s="7">
        <f t="shared" si="9"/>
        <v>19</v>
      </c>
      <c r="G58" s="7">
        <f t="shared" si="9"/>
        <v>0</v>
      </c>
      <c r="H58" s="7">
        <f t="shared" si="9"/>
        <v>0</v>
      </c>
      <c r="I58" s="7">
        <f t="shared" si="9"/>
        <v>23</v>
      </c>
      <c r="J58" s="7">
        <f t="shared" si="9"/>
        <v>0</v>
      </c>
      <c r="K58" s="7">
        <f t="shared" si="9"/>
        <v>51</v>
      </c>
      <c r="L58" s="7">
        <f t="shared" si="9"/>
        <v>0</v>
      </c>
      <c r="M58" s="7">
        <f>+MIN(M3:M55)</f>
        <v>0</v>
      </c>
      <c r="N58" s="22">
        <f>+MIN(N3:N55)</f>
        <v>836</v>
      </c>
      <c r="O58" s="12"/>
      <c r="P58" s="12"/>
      <c r="Q58" s="53" t="s">
        <v>18</v>
      </c>
      <c r="R58" s="7">
        <f>+MIN(R3:R55)</f>
        <v>0</v>
      </c>
      <c r="S58" s="7">
        <f t="shared" ref="S58:AB58" si="10">+MIN(S3:S55)</f>
        <v>0</v>
      </c>
      <c r="T58" s="7">
        <f t="shared" si="10"/>
        <v>0</v>
      </c>
      <c r="U58" s="7">
        <f t="shared" si="10"/>
        <v>5</v>
      </c>
      <c r="V58" s="7">
        <f t="shared" si="10"/>
        <v>12</v>
      </c>
      <c r="W58" s="7">
        <f t="shared" si="10"/>
        <v>0</v>
      </c>
      <c r="X58" s="7">
        <f t="shared" si="10"/>
        <v>0</v>
      </c>
      <c r="Y58" s="7">
        <f t="shared" si="10"/>
        <v>13</v>
      </c>
      <c r="Z58" s="7">
        <f t="shared" si="10"/>
        <v>0</v>
      </c>
      <c r="AA58" s="7">
        <f t="shared" si="10"/>
        <v>15</v>
      </c>
      <c r="AB58" s="7">
        <f t="shared" si="10"/>
        <v>0</v>
      </c>
      <c r="AC58" s="7">
        <f>+MIN(AC3:AC55)</f>
        <v>0</v>
      </c>
      <c r="AD58" s="22">
        <f>+MIN(AD3:AD55)</f>
        <v>52</v>
      </c>
    </row>
    <row r="59" spans="1:30" customFormat="1" x14ac:dyDescent="0.3">
      <c r="A59" s="53" t="s">
        <v>19</v>
      </c>
      <c r="B59" s="7">
        <f>+_xlfn.STDEV.S(B3:B55)</f>
        <v>23.705056507355415</v>
      </c>
      <c r="C59" s="7">
        <f t="shared" ref="C59:M59" si="11">+_xlfn.STDEV.S(C3:C55)</f>
        <v>36.82173819960709</v>
      </c>
      <c r="D59" s="7">
        <f t="shared" si="11"/>
        <v>95.801024856920833</v>
      </c>
      <c r="E59" s="7">
        <f t="shared" si="11"/>
        <v>95.144483430584287</v>
      </c>
      <c r="F59" s="7">
        <f t="shared" si="11"/>
        <v>105.68185782083776</v>
      </c>
      <c r="G59" s="7">
        <f t="shared" si="11"/>
        <v>109.96160287245813</v>
      </c>
      <c r="H59" s="7">
        <f t="shared" si="11"/>
        <v>86.056390904214297</v>
      </c>
      <c r="I59" s="7">
        <f t="shared" si="11"/>
        <v>92.867674937564672</v>
      </c>
      <c r="J59" s="7">
        <f t="shared" si="11"/>
        <v>98.466110308202246</v>
      </c>
      <c r="K59" s="7">
        <f t="shared" si="11"/>
        <v>85.254038362311334</v>
      </c>
      <c r="L59" s="7">
        <f t="shared" si="11"/>
        <v>129.3230565741178</v>
      </c>
      <c r="M59" s="7">
        <f t="shared" si="11"/>
        <v>60.708803298281275</v>
      </c>
      <c r="N59" s="22">
        <f>+_xlfn.STDEV.S(N3:N55)</f>
        <v>519.98827566147759</v>
      </c>
      <c r="O59" s="12"/>
      <c r="P59" s="12"/>
      <c r="Q59" s="53" t="s">
        <v>19</v>
      </c>
      <c r="R59" s="7">
        <f>+_xlfn.STDEV.S(R3:R55)</f>
        <v>19.950494285160513</v>
      </c>
      <c r="S59" s="7">
        <f t="shared" ref="S59:AC59" si="12">+_xlfn.STDEV.S(S3:S55)</f>
        <v>25.136797446345184</v>
      </c>
      <c r="T59" s="7">
        <f t="shared" si="12"/>
        <v>26.81080609887546</v>
      </c>
      <c r="U59" s="7">
        <f t="shared" si="12"/>
        <v>24.391648678441673</v>
      </c>
      <c r="V59" s="7">
        <f t="shared" si="12"/>
        <v>32.074739108664453</v>
      </c>
      <c r="W59" s="7">
        <f t="shared" si="12"/>
        <v>29.668840500066015</v>
      </c>
      <c r="X59" s="7">
        <f t="shared" si="12"/>
        <v>25.962412443826974</v>
      </c>
      <c r="Y59" s="7">
        <f t="shared" si="12"/>
        <v>25.507486823636132</v>
      </c>
      <c r="Z59" s="7">
        <f t="shared" si="12"/>
        <v>25.116241834015181</v>
      </c>
      <c r="AA59" s="7">
        <f t="shared" si="12"/>
        <v>28.669185935813072</v>
      </c>
      <c r="AB59" s="7">
        <f t="shared" si="12"/>
        <v>30.097798392247807</v>
      </c>
      <c r="AC59" s="7">
        <f t="shared" si="12"/>
        <v>27.859236348865128</v>
      </c>
      <c r="AD59" s="22">
        <f>+_xlfn.STDEV.S(AD3:AD55)</f>
        <v>24.089095895504308</v>
      </c>
    </row>
    <row r="60" spans="1:30" customFormat="1" ht="15" thickBot="1" x14ac:dyDescent="0.35">
      <c r="A60" s="54" t="s">
        <v>20</v>
      </c>
      <c r="B60" s="55">
        <f>+COUNT(B3:B55)</f>
        <v>44</v>
      </c>
      <c r="C60" s="55">
        <f t="shared" ref="C60:M60" si="13">+COUNT(C3:C55)</f>
        <v>45</v>
      </c>
      <c r="D60" s="55">
        <f t="shared" si="13"/>
        <v>45</v>
      </c>
      <c r="E60" s="55">
        <f t="shared" si="13"/>
        <v>45</v>
      </c>
      <c r="F60" s="55">
        <f t="shared" si="13"/>
        <v>46</v>
      </c>
      <c r="G60" s="55">
        <f t="shared" si="13"/>
        <v>46</v>
      </c>
      <c r="H60" s="55">
        <f t="shared" si="13"/>
        <v>46</v>
      </c>
      <c r="I60" s="55">
        <f t="shared" si="13"/>
        <v>46</v>
      </c>
      <c r="J60" s="55">
        <f t="shared" si="13"/>
        <v>46</v>
      </c>
      <c r="K60" s="55">
        <f t="shared" si="13"/>
        <v>44</v>
      </c>
      <c r="L60" s="55">
        <f t="shared" si="13"/>
        <v>42</v>
      </c>
      <c r="M60" s="55">
        <f t="shared" si="13"/>
        <v>42</v>
      </c>
      <c r="N60" s="23">
        <f>+COUNT(N3:N55)</f>
        <v>36</v>
      </c>
      <c r="O60" s="12"/>
      <c r="P60" s="12"/>
      <c r="Q60" s="54" t="s">
        <v>20</v>
      </c>
      <c r="R60" s="55">
        <f>+COUNT(R3:R55)</f>
        <v>45</v>
      </c>
      <c r="S60" s="55">
        <f t="shared" ref="S60:AC60" si="14">+COUNT(S3:S55)</f>
        <v>45</v>
      </c>
      <c r="T60" s="55">
        <f t="shared" si="14"/>
        <v>46</v>
      </c>
      <c r="U60" s="55">
        <f t="shared" si="14"/>
        <v>45</v>
      </c>
      <c r="V60" s="55">
        <f t="shared" si="14"/>
        <v>46</v>
      </c>
      <c r="W60" s="55">
        <f t="shared" si="14"/>
        <v>46</v>
      </c>
      <c r="X60" s="55">
        <f t="shared" si="14"/>
        <v>46</v>
      </c>
      <c r="Y60" s="55">
        <f t="shared" si="14"/>
        <v>46</v>
      </c>
      <c r="Z60" s="55">
        <f t="shared" si="14"/>
        <v>46</v>
      </c>
      <c r="AA60" s="55">
        <f t="shared" si="14"/>
        <v>45</v>
      </c>
      <c r="AB60" s="55">
        <f t="shared" si="14"/>
        <v>42</v>
      </c>
      <c r="AC60" s="55">
        <f t="shared" si="14"/>
        <v>42</v>
      </c>
      <c r="AD60" s="23">
        <f>+COUNT(AD3:AD55)</f>
        <v>46</v>
      </c>
    </row>
  </sheetData>
  <mergeCells count="2">
    <mergeCell ref="B1:N1"/>
    <mergeCell ref="R1:AD1"/>
  </mergeCells>
  <conditionalFormatting sqref="A3:A60">
    <cfRule type="cellIs" dxfId="65" priority="11" operator="equal">
      <formula>"SR"</formula>
    </cfRule>
  </conditionalFormatting>
  <conditionalFormatting sqref="B2:N2">
    <cfRule type="cellIs" dxfId="64" priority="23" operator="equal">
      <formula>"SR"</formula>
    </cfRule>
  </conditionalFormatting>
  <conditionalFormatting sqref="B3:AD55">
    <cfRule type="cellIs" dxfId="63" priority="1" operator="equal">
      <formula>0</formula>
    </cfRule>
  </conditionalFormatting>
  <conditionalFormatting sqref="Q3:Q60">
    <cfRule type="cellIs" dxfId="62" priority="6" operator="equal">
      <formula>"SR"</formula>
    </cfRule>
  </conditionalFormatting>
  <conditionalFormatting sqref="R2:AD2">
    <cfRule type="cellIs" dxfId="61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B86F-A9B8-467D-9937-93330884062D}">
  <dimension ref="A1:AD60"/>
  <sheetViews>
    <sheetView topLeftCell="E12" zoomScale="85" zoomScaleNormal="85" workbookViewId="0">
      <selection activeCell="AD55" sqref="AD55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59</v>
      </c>
      <c r="C3" s="11">
        <v>9</v>
      </c>
      <c r="D3" s="11">
        <v>22</v>
      </c>
      <c r="E3" s="11">
        <v>250</v>
      </c>
      <c r="F3" s="11">
        <v>121</v>
      </c>
      <c r="G3" s="11">
        <v>55</v>
      </c>
      <c r="H3" s="11">
        <v>180</v>
      </c>
      <c r="I3" s="11">
        <v>103</v>
      </c>
      <c r="J3" s="11">
        <v>316</v>
      </c>
      <c r="K3" s="11">
        <v>292</v>
      </c>
      <c r="L3" s="11">
        <v>303</v>
      </c>
      <c r="M3" s="11">
        <v>77</v>
      </c>
      <c r="N3" s="21">
        <f t="shared" ref="N3:N52" si="0">+IF(COUNT(B3:M3)&lt;12," ",SUM(B3:M3))</f>
        <v>1787</v>
      </c>
      <c r="Q3" s="10">
        <v>1970</v>
      </c>
      <c r="R3" s="11">
        <v>59</v>
      </c>
      <c r="S3" s="11">
        <v>5</v>
      </c>
      <c r="T3" s="11">
        <v>13</v>
      </c>
      <c r="U3" s="11">
        <v>133</v>
      </c>
      <c r="V3" s="11">
        <v>28</v>
      </c>
      <c r="W3" s="11">
        <v>20</v>
      </c>
      <c r="X3" s="11">
        <v>69</v>
      </c>
      <c r="Y3" s="11">
        <v>24</v>
      </c>
      <c r="Z3" s="11">
        <v>58</v>
      </c>
      <c r="AA3" s="11">
        <v>58</v>
      </c>
      <c r="AB3" s="11">
        <v>70</v>
      </c>
      <c r="AC3" s="11">
        <v>65</v>
      </c>
      <c r="AD3" s="21">
        <v>133</v>
      </c>
    </row>
    <row r="4" spans="1:30" x14ac:dyDescent="0.3">
      <c r="A4" s="10">
        <f>+A3+1</f>
        <v>1971</v>
      </c>
      <c r="B4" s="11">
        <v>54</v>
      </c>
      <c r="C4" s="11">
        <v>26</v>
      </c>
      <c r="D4" s="11">
        <v>85</v>
      </c>
      <c r="E4" s="11">
        <v>88</v>
      </c>
      <c r="F4" s="11">
        <v>198</v>
      </c>
      <c r="G4" s="11">
        <v>139</v>
      </c>
      <c r="H4" s="11">
        <v>60</v>
      </c>
      <c r="I4" s="11">
        <v>273</v>
      </c>
      <c r="J4" s="11">
        <v>149</v>
      </c>
      <c r="K4" s="11">
        <v>201</v>
      </c>
      <c r="L4" s="11">
        <v>110</v>
      </c>
      <c r="M4" s="18">
        <v>0</v>
      </c>
      <c r="N4" s="21">
        <f t="shared" si="0"/>
        <v>1383</v>
      </c>
      <c r="Q4" s="10">
        <f>+Q3+1</f>
        <v>1971</v>
      </c>
      <c r="R4" s="11">
        <v>39</v>
      </c>
      <c r="S4" s="11">
        <v>14</v>
      </c>
      <c r="T4" s="11">
        <v>35</v>
      </c>
      <c r="U4" s="11">
        <v>23</v>
      </c>
      <c r="V4" s="11">
        <v>103</v>
      </c>
      <c r="W4" s="11">
        <v>60</v>
      </c>
      <c r="X4" s="11">
        <v>19</v>
      </c>
      <c r="Y4" s="11">
        <v>43</v>
      </c>
      <c r="Z4" s="11">
        <v>24</v>
      </c>
      <c r="AA4" s="11">
        <v>76</v>
      </c>
      <c r="AB4" s="11">
        <v>34</v>
      </c>
      <c r="AC4" s="11">
        <v>0</v>
      </c>
      <c r="AD4" s="21">
        <v>103</v>
      </c>
    </row>
    <row r="5" spans="1:30" x14ac:dyDescent="0.3">
      <c r="A5" s="10">
        <f t="shared" ref="A5:A44" si="1">+A4+1</f>
        <v>1972</v>
      </c>
      <c r="B5" s="11">
        <v>142</v>
      </c>
      <c r="C5" s="11">
        <v>24</v>
      </c>
      <c r="D5" s="11">
        <v>61</v>
      </c>
      <c r="E5" s="11">
        <v>271</v>
      </c>
      <c r="F5" s="11">
        <v>57</v>
      </c>
      <c r="G5" s="11">
        <v>53</v>
      </c>
      <c r="H5" s="11">
        <v>10</v>
      </c>
      <c r="I5" s="11">
        <v>179</v>
      </c>
      <c r="J5" s="11">
        <v>78</v>
      </c>
      <c r="K5" s="11">
        <v>162</v>
      </c>
      <c r="L5" s="11">
        <v>185</v>
      </c>
      <c r="M5" s="18">
        <v>26</v>
      </c>
      <c r="N5" s="21">
        <f t="shared" si="0"/>
        <v>1248</v>
      </c>
      <c r="Q5" s="10">
        <f t="shared" ref="Q5:Q44" si="2">+Q4+1</f>
        <v>1972</v>
      </c>
      <c r="R5" s="11">
        <v>136</v>
      </c>
      <c r="S5" s="11">
        <v>16</v>
      </c>
      <c r="T5" s="11">
        <v>27</v>
      </c>
      <c r="U5" s="11">
        <v>76</v>
      </c>
      <c r="V5" s="11">
        <v>27</v>
      </c>
      <c r="W5" s="11">
        <v>15</v>
      </c>
      <c r="X5" s="11">
        <v>3</v>
      </c>
      <c r="Y5" s="11">
        <v>75</v>
      </c>
      <c r="Z5" s="11">
        <v>36</v>
      </c>
      <c r="AA5" s="11">
        <v>68</v>
      </c>
      <c r="AB5" s="11">
        <v>75</v>
      </c>
      <c r="AC5" s="11">
        <v>21</v>
      </c>
      <c r="AD5" s="21">
        <v>136</v>
      </c>
    </row>
    <row r="6" spans="1:30" x14ac:dyDescent="0.3">
      <c r="A6" s="10">
        <f t="shared" si="1"/>
        <v>1973</v>
      </c>
      <c r="B6" s="11">
        <v>17</v>
      </c>
      <c r="C6" s="11">
        <v>0</v>
      </c>
      <c r="D6" s="11">
        <v>48</v>
      </c>
      <c r="E6" s="11">
        <v>90</v>
      </c>
      <c r="F6" s="11">
        <v>102</v>
      </c>
      <c r="G6" s="11">
        <v>101</v>
      </c>
      <c r="H6" s="11">
        <v>273</v>
      </c>
      <c r="I6" s="11">
        <v>468</v>
      </c>
      <c r="J6" s="11">
        <v>287</v>
      </c>
      <c r="K6" s="11">
        <v>435</v>
      </c>
      <c r="L6" s="11">
        <v>176</v>
      </c>
      <c r="M6" s="18">
        <v>0</v>
      </c>
      <c r="N6" s="21">
        <f t="shared" si="0"/>
        <v>1997</v>
      </c>
      <c r="Q6" s="10">
        <f t="shared" si="2"/>
        <v>1973</v>
      </c>
      <c r="R6" s="11">
        <v>10</v>
      </c>
      <c r="S6" s="11">
        <v>0</v>
      </c>
      <c r="T6" s="11">
        <v>47</v>
      </c>
      <c r="U6" s="11">
        <v>52</v>
      </c>
      <c r="V6" s="11">
        <v>50</v>
      </c>
      <c r="W6" s="11">
        <v>37</v>
      </c>
      <c r="X6" s="11">
        <v>72</v>
      </c>
      <c r="Y6" s="11">
        <v>134</v>
      </c>
      <c r="Z6" s="11">
        <v>69</v>
      </c>
      <c r="AA6" s="11">
        <v>123</v>
      </c>
      <c r="AB6" s="11">
        <v>67</v>
      </c>
      <c r="AC6" s="11">
        <v>0</v>
      </c>
      <c r="AD6" s="21">
        <v>134</v>
      </c>
    </row>
    <row r="7" spans="1:30" x14ac:dyDescent="0.3">
      <c r="A7" s="10">
        <f t="shared" si="1"/>
        <v>1974</v>
      </c>
      <c r="B7" s="11">
        <v>0</v>
      </c>
      <c r="C7" s="11">
        <v>22</v>
      </c>
      <c r="D7" s="11">
        <v>64</v>
      </c>
      <c r="E7" s="11">
        <v>108</v>
      </c>
      <c r="F7" s="11">
        <v>272</v>
      </c>
      <c r="G7" s="11">
        <v>110</v>
      </c>
      <c r="H7" s="11">
        <v>90</v>
      </c>
      <c r="I7" s="11">
        <v>44</v>
      </c>
      <c r="J7" s="11">
        <v>272</v>
      </c>
      <c r="K7" s="11">
        <v>321</v>
      </c>
      <c r="L7" s="11">
        <v>120</v>
      </c>
      <c r="M7" s="18">
        <v>18</v>
      </c>
      <c r="N7" s="21">
        <f t="shared" si="0"/>
        <v>1441</v>
      </c>
      <c r="Q7" s="10">
        <f t="shared" si="2"/>
        <v>1974</v>
      </c>
      <c r="R7" s="11">
        <v>0</v>
      </c>
      <c r="S7" s="11">
        <v>15</v>
      </c>
      <c r="T7" s="11">
        <v>42</v>
      </c>
      <c r="U7" s="11">
        <v>70</v>
      </c>
      <c r="V7" s="11">
        <v>76</v>
      </c>
      <c r="W7" s="11">
        <v>34</v>
      </c>
      <c r="X7" s="11">
        <v>53</v>
      </c>
      <c r="Y7" s="11">
        <v>12</v>
      </c>
      <c r="Z7" s="11">
        <v>44</v>
      </c>
      <c r="AA7" s="11">
        <v>75</v>
      </c>
      <c r="AB7" s="11">
        <v>37</v>
      </c>
      <c r="AC7" s="11">
        <v>10</v>
      </c>
      <c r="AD7" s="21">
        <v>76</v>
      </c>
    </row>
    <row r="8" spans="1:30" x14ac:dyDescent="0.3">
      <c r="A8" s="10">
        <f t="shared" si="1"/>
        <v>1975</v>
      </c>
      <c r="B8" s="11">
        <v>11</v>
      </c>
      <c r="C8" s="11">
        <v>10</v>
      </c>
      <c r="D8" s="11">
        <v>32</v>
      </c>
      <c r="E8" s="11">
        <v>28</v>
      </c>
      <c r="F8" s="11">
        <v>126</v>
      </c>
      <c r="G8" s="11">
        <v>118</v>
      </c>
      <c r="H8" s="11">
        <v>311</v>
      </c>
      <c r="I8" s="11">
        <v>187</v>
      </c>
      <c r="J8" s="11">
        <v>168</v>
      </c>
      <c r="K8" s="11">
        <v>366</v>
      </c>
      <c r="L8" s="11">
        <v>180</v>
      </c>
      <c r="M8" s="18">
        <v>74</v>
      </c>
      <c r="N8" s="21">
        <f t="shared" si="0"/>
        <v>1611</v>
      </c>
      <c r="Q8" s="10">
        <f t="shared" si="2"/>
        <v>1975</v>
      </c>
      <c r="R8" s="11">
        <v>11</v>
      </c>
      <c r="S8" s="11">
        <v>10</v>
      </c>
      <c r="T8" s="11">
        <v>15</v>
      </c>
      <c r="U8" s="11">
        <v>15</v>
      </c>
      <c r="V8" s="11">
        <v>26</v>
      </c>
      <c r="W8" s="11">
        <v>43</v>
      </c>
      <c r="X8" s="11">
        <v>100</v>
      </c>
      <c r="Y8" s="11">
        <v>67</v>
      </c>
      <c r="Z8" s="11">
        <v>73</v>
      </c>
      <c r="AA8" s="11">
        <v>82</v>
      </c>
      <c r="AB8" s="11">
        <v>72</v>
      </c>
      <c r="AC8" s="11">
        <v>30</v>
      </c>
      <c r="AD8" s="21">
        <v>100</v>
      </c>
    </row>
    <row r="9" spans="1:30" x14ac:dyDescent="0.3">
      <c r="A9" s="10">
        <f t="shared" si="1"/>
        <v>1976</v>
      </c>
      <c r="B9" s="11">
        <v>18</v>
      </c>
      <c r="C9" s="11">
        <v>0</v>
      </c>
      <c r="D9" s="11">
        <v>24</v>
      </c>
      <c r="E9" s="11">
        <v>179</v>
      </c>
      <c r="F9" s="11">
        <v>48</v>
      </c>
      <c r="G9" s="11">
        <v>113</v>
      </c>
      <c r="H9" s="11">
        <v>41</v>
      </c>
      <c r="I9" s="11">
        <v>57</v>
      </c>
      <c r="J9" s="11">
        <v>123</v>
      </c>
      <c r="K9" s="11">
        <v>276</v>
      </c>
      <c r="L9" s="11">
        <v>70</v>
      </c>
      <c r="M9" s="18">
        <v>0</v>
      </c>
      <c r="N9" s="21">
        <f t="shared" si="0"/>
        <v>949</v>
      </c>
      <c r="Q9" s="10">
        <f t="shared" si="2"/>
        <v>1976</v>
      </c>
      <c r="R9" s="11">
        <v>18</v>
      </c>
      <c r="S9" s="11">
        <v>0</v>
      </c>
      <c r="T9" s="11">
        <v>14</v>
      </c>
      <c r="U9" s="11">
        <v>84</v>
      </c>
      <c r="V9" s="11">
        <v>36</v>
      </c>
      <c r="W9" s="11">
        <v>45</v>
      </c>
      <c r="X9" s="11">
        <v>14</v>
      </c>
      <c r="Y9" s="11">
        <v>9</v>
      </c>
      <c r="Z9" s="11">
        <v>61</v>
      </c>
      <c r="AA9" s="11">
        <v>72</v>
      </c>
      <c r="AB9" s="11">
        <v>19</v>
      </c>
      <c r="AC9" s="11">
        <v>0</v>
      </c>
      <c r="AD9" s="21">
        <v>84</v>
      </c>
    </row>
    <row r="10" spans="1:30" x14ac:dyDescent="0.3">
      <c r="A10" s="10">
        <f t="shared" si="1"/>
        <v>1977</v>
      </c>
      <c r="B10" s="11">
        <v>1</v>
      </c>
      <c r="C10" s="11">
        <v>4</v>
      </c>
      <c r="D10" s="11">
        <v>0</v>
      </c>
      <c r="E10" s="11">
        <v>51</v>
      </c>
      <c r="F10" s="11">
        <v>221</v>
      </c>
      <c r="G10" s="11">
        <v>273</v>
      </c>
      <c r="H10" s="11">
        <v>23</v>
      </c>
      <c r="I10" s="11">
        <v>129</v>
      </c>
      <c r="J10" s="11">
        <v>110</v>
      </c>
      <c r="K10" s="11">
        <v>158</v>
      </c>
      <c r="L10" s="11">
        <v>251</v>
      </c>
      <c r="M10" s="18">
        <v>1</v>
      </c>
      <c r="N10" s="21">
        <f t="shared" si="0"/>
        <v>1222</v>
      </c>
      <c r="Q10" s="10">
        <f t="shared" si="2"/>
        <v>1977</v>
      </c>
      <c r="R10" s="11">
        <v>1</v>
      </c>
      <c r="S10" s="11">
        <v>4</v>
      </c>
      <c r="T10" s="11">
        <v>0</v>
      </c>
      <c r="U10" s="11">
        <v>25</v>
      </c>
      <c r="V10" s="11">
        <v>52</v>
      </c>
      <c r="W10" s="11">
        <v>82</v>
      </c>
      <c r="X10" s="11">
        <v>7</v>
      </c>
      <c r="Y10" s="11">
        <v>22</v>
      </c>
      <c r="Z10" s="11">
        <v>40</v>
      </c>
      <c r="AA10" s="11">
        <v>86</v>
      </c>
      <c r="AB10" s="11">
        <v>53</v>
      </c>
      <c r="AC10" s="11">
        <v>1</v>
      </c>
      <c r="AD10" s="21">
        <v>86</v>
      </c>
    </row>
    <row r="11" spans="1:30" x14ac:dyDescent="0.3">
      <c r="A11" s="10">
        <f t="shared" si="1"/>
        <v>1978</v>
      </c>
      <c r="B11" s="11">
        <v>22</v>
      </c>
      <c r="C11" s="11">
        <v>65</v>
      </c>
      <c r="D11" s="11">
        <v>205</v>
      </c>
      <c r="E11" s="11">
        <v>262</v>
      </c>
      <c r="F11" s="11">
        <v>275</v>
      </c>
      <c r="G11" s="11">
        <v>148</v>
      </c>
      <c r="H11" s="11">
        <v>111</v>
      </c>
      <c r="I11" s="11">
        <v>134</v>
      </c>
      <c r="J11" s="11">
        <v>67</v>
      </c>
      <c r="K11" s="11">
        <v>236</v>
      </c>
      <c r="L11" s="11">
        <v>196</v>
      </c>
      <c r="M11" s="18">
        <v>60</v>
      </c>
      <c r="N11" s="21">
        <f t="shared" si="0"/>
        <v>1781</v>
      </c>
      <c r="Q11" s="10">
        <f t="shared" si="2"/>
        <v>1978</v>
      </c>
      <c r="R11" s="11">
        <v>12</v>
      </c>
      <c r="S11" s="11">
        <v>20</v>
      </c>
      <c r="T11" s="11">
        <v>76</v>
      </c>
      <c r="U11" s="11">
        <v>93</v>
      </c>
      <c r="V11" s="11">
        <v>72</v>
      </c>
      <c r="W11" s="11">
        <v>77</v>
      </c>
      <c r="X11" s="11">
        <v>61</v>
      </c>
      <c r="Y11" s="11">
        <v>36</v>
      </c>
      <c r="Z11" s="11">
        <v>17</v>
      </c>
      <c r="AA11" s="11">
        <v>67</v>
      </c>
      <c r="AB11" s="11">
        <v>83</v>
      </c>
      <c r="AC11" s="11">
        <v>57</v>
      </c>
      <c r="AD11" s="21">
        <v>93</v>
      </c>
    </row>
    <row r="12" spans="1:30" x14ac:dyDescent="0.3">
      <c r="A12" s="10">
        <f t="shared" si="1"/>
        <v>1979</v>
      </c>
      <c r="B12" s="11">
        <v>5</v>
      </c>
      <c r="C12" s="11">
        <v>73</v>
      </c>
      <c r="D12" s="11">
        <v>52</v>
      </c>
      <c r="E12" s="11">
        <v>95</v>
      </c>
      <c r="F12" s="11">
        <v>170</v>
      </c>
      <c r="G12" s="11">
        <v>242</v>
      </c>
      <c r="H12" s="11">
        <v>110</v>
      </c>
      <c r="I12" s="11">
        <v>215</v>
      </c>
      <c r="J12" s="11">
        <v>212</v>
      </c>
      <c r="K12" s="11">
        <v>407</v>
      </c>
      <c r="L12" s="11">
        <v>292</v>
      </c>
      <c r="M12" s="18">
        <v>4</v>
      </c>
      <c r="N12" s="21">
        <f t="shared" si="0"/>
        <v>1877</v>
      </c>
      <c r="Q12" s="10">
        <f t="shared" si="2"/>
        <v>1979</v>
      </c>
      <c r="R12" s="11">
        <v>5</v>
      </c>
      <c r="S12" s="11">
        <v>56</v>
      </c>
      <c r="T12" s="11">
        <v>28</v>
      </c>
      <c r="U12" s="11">
        <v>25</v>
      </c>
      <c r="V12" s="11">
        <v>79</v>
      </c>
      <c r="W12" s="11">
        <v>88</v>
      </c>
      <c r="X12" s="11">
        <v>73</v>
      </c>
      <c r="Y12" s="11">
        <v>59</v>
      </c>
      <c r="Z12" s="11">
        <v>41</v>
      </c>
      <c r="AA12" s="11">
        <v>104</v>
      </c>
      <c r="AB12" s="11">
        <v>105</v>
      </c>
      <c r="AC12" s="11">
        <v>2</v>
      </c>
      <c r="AD12" s="21">
        <v>105</v>
      </c>
    </row>
    <row r="13" spans="1:30" x14ac:dyDescent="0.3">
      <c r="A13" s="10">
        <f t="shared" si="1"/>
        <v>1980</v>
      </c>
      <c r="B13" s="11">
        <v>0</v>
      </c>
      <c r="C13" s="11">
        <v>46</v>
      </c>
      <c r="D13" s="11">
        <v>6</v>
      </c>
      <c r="E13" s="11">
        <v>92</v>
      </c>
      <c r="F13" s="11">
        <v>183</v>
      </c>
      <c r="G13" s="11">
        <v>110</v>
      </c>
      <c r="H13" s="11">
        <v>99</v>
      </c>
      <c r="I13" s="11">
        <v>294</v>
      </c>
      <c r="J13" s="11">
        <v>180</v>
      </c>
      <c r="K13" s="11">
        <v>116</v>
      </c>
      <c r="L13" s="11">
        <v>222</v>
      </c>
      <c r="M13" s="18">
        <v>155</v>
      </c>
      <c r="N13" s="21">
        <f t="shared" si="0"/>
        <v>1503</v>
      </c>
      <c r="Q13" s="10">
        <f t="shared" si="2"/>
        <v>1980</v>
      </c>
      <c r="R13" s="11">
        <v>0</v>
      </c>
      <c r="S13" s="11">
        <v>37</v>
      </c>
      <c r="T13" s="11">
        <v>6</v>
      </c>
      <c r="U13" s="11">
        <v>72</v>
      </c>
      <c r="V13" s="11">
        <v>39</v>
      </c>
      <c r="W13" s="11">
        <v>47</v>
      </c>
      <c r="X13" s="11">
        <v>49</v>
      </c>
      <c r="Y13" s="11">
        <v>69</v>
      </c>
      <c r="Z13" s="11">
        <v>103</v>
      </c>
      <c r="AA13" s="11">
        <v>76</v>
      </c>
      <c r="AB13" s="11">
        <v>126</v>
      </c>
      <c r="AC13" s="11">
        <v>58</v>
      </c>
      <c r="AD13" s="21">
        <v>126</v>
      </c>
    </row>
    <row r="14" spans="1:30" x14ac:dyDescent="0.3">
      <c r="A14" s="10">
        <f t="shared" si="1"/>
        <v>1981</v>
      </c>
      <c r="B14" s="11">
        <v>18</v>
      </c>
      <c r="C14" s="11">
        <v>75</v>
      </c>
      <c r="D14" s="11">
        <v>121</v>
      </c>
      <c r="E14" s="11">
        <v>145</v>
      </c>
      <c r="F14" s="11">
        <v>277</v>
      </c>
      <c r="G14" s="11">
        <v>305</v>
      </c>
      <c r="H14" s="11">
        <v>178</v>
      </c>
      <c r="I14" s="11">
        <v>310</v>
      </c>
      <c r="J14" s="11">
        <v>138</v>
      </c>
      <c r="K14" s="11">
        <v>342</v>
      </c>
      <c r="L14" s="11">
        <v>174</v>
      </c>
      <c r="M14" s="18">
        <v>126</v>
      </c>
      <c r="N14" s="21">
        <f t="shared" si="0"/>
        <v>2209</v>
      </c>
      <c r="Q14" s="10">
        <f t="shared" si="2"/>
        <v>1981</v>
      </c>
      <c r="R14" s="11">
        <v>12</v>
      </c>
      <c r="S14" s="11">
        <v>29</v>
      </c>
      <c r="T14" s="11">
        <v>60</v>
      </c>
      <c r="U14" s="11">
        <v>32</v>
      </c>
      <c r="V14" s="11">
        <v>56</v>
      </c>
      <c r="W14" s="11">
        <v>62</v>
      </c>
      <c r="X14" s="11">
        <v>67</v>
      </c>
      <c r="Y14" s="11">
        <v>106</v>
      </c>
      <c r="Z14" s="11">
        <v>76</v>
      </c>
      <c r="AA14" s="11">
        <v>65</v>
      </c>
      <c r="AB14" s="11">
        <v>30</v>
      </c>
      <c r="AC14" s="11">
        <v>64</v>
      </c>
      <c r="AD14" s="21">
        <v>106</v>
      </c>
    </row>
    <row r="15" spans="1:30" x14ac:dyDescent="0.3">
      <c r="A15" s="10">
        <f t="shared" si="1"/>
        <v>1982</v>
      </c>
      <c r="B15" s="11">
        <v>1</v>
      </c>
      <c r="C15" s="11">
        <v>63</v>
      </c>
      <c r="D15" s="11">
        <v>20</v>
      </c>
      <c r="E15" s="11">
        <v>249</v>
      </c>
      <c r="F15" s="11">
        <v>234</v>
      </c>
      <c r="G15" s="11">
        <v>62</v>
      </c>
      <c r="H15" s="11">
        <v>49</v>
      </c>
      <c r="I15" s="11">
        <v>52</v>
      </c>
      <c r="J15" s="11">
        <v>281</v>
      </c>
      <c r="K15" s="11">
        <v>152</v>
      </c>
      <c r="L15" s="11">
        <v>66</v>
      </c>
      <c r="M15" s="18">
        <v>0</v>
      </c>
      <c r="N15" s="21">
        <f t="shared" si="0"/>
        <v>1229</v>
      </c>
      <c r="Q15" s="10">
        <f t="shared" si="2"/>
        <v>1982</v>
      </c>
      <c r="R15" s="11">
        <v>1</v>
      </c>
      <c r="S15" s="11">
        <v>52</v>
      </c>
      <c r="T15" s="11">
        <v>7</v>
      </c>
      <c r="U15" s="11">
        <v>84</v>
      </c>
      <c r="V15" s="11">
        <v>42</v>
      </c>
      <c r="W15" s="11">
        <v>40</v>
      </c>
      <c r="X15" s="11">
        <v>24</v>
      </c>
      <c r="Y15" s="11">
        <v>13</v>
      </c>
      <c r="Z15" s="11">
        <v>67</v>
      </c>
      <c r="AA15" s="11">
        <v>63</v>
      </c>
      <c r="AB15" s="11">
        <v>17</v>
      </c>
      <c r="AC15" s="11">
        <v>0</v>
      </c>
      <c r="AD15" s="21">
        <v>84</v>
      </c>
    </row>
    <row r="16" spans="1:30" x14ac:dyDescent="0.3">
      <c r="A16" s="10">
        <f t="shared" si="1"/>
        <v>1983</v>
      </c>
      <c r="B16" s="11">
        <v>5</v>
      </c>
      <c r="C16" s="11">
        <v>0</v>
      </c>
      <c r="D16" s="11">
        <v>8.1</v>
      </c>
      <c r="E16" s="11">
        <v>221</v>
      </c>
      <c r="F16" s="11">
        <v>141.30000000000001</v>
      </c>
      <c r="G16" s="11">
        <v>99.800000000000011</v>
      </c>
      <c r="H16" s="11">
        <v>58.400000000000006</v>
      </c>
      <c r="I16" s="11">
        <v>103.70000000000002</v>
      </c>
      <c r="J16" s="11">
        <v>225.09999999999997</v>
      </c>
      <c r="K16" s="11">
        <v>258.29999999999995</v>
      </c>
      <c r="L16" s="11">
        <v>62.2</v>
      </c>
      <c r="M16" s="18">
        <v>64.099999999999994</v>
      </c>
      <c r="N16" s="21">
        <f t="shared" si="0"/>
        <v>1247</v>
      </c>
      <c r="Q16" s="10">
        <f t="shared" si="2"/>
        <v>1983</v>
      </c>
      <c r="R16" s="11">
        <v>4</v>
      </c>
      <c r="S16" s="11">
        <v>0</v>
      </c>
      <c r="T16" s="11">
        <v>3.4</v>
      </c>
      <c r="U16" s="11">
        <v>38</v>
      </c>
      <c r="V16" s="11">
        <v>69.400000000000006</v>
      </c>
      <c r="W16" s="11">
        <v>50.3</v>
      </c>
      <c r="X16" s="11">
        <v>15.3</v>
      </c>
      <c r="Y16" s="11">
        <v>19.600000000000001</v>
      </c>
      <c r="Z16" s="11">
        <v>63.7</v>
      </c>
      <c r="AA16" s="11">
        <v>100.5</v>
      </c>
      <c r="AB16" s="11">
        <v>40.1</v>
      </c>
      <c r="AC16" s="11">
        <v>55.1</v>
      </c>
      <c r="AD16" s="21">
        <v>100.5</v>
      </c>
    </row>
    <row r="17" spans="1:30" x14ac:dyDescent="0.3">
      <c r="A17" s="10">
        <f t="shared" si="1"/>
        <v>1984</v>
      </c>
      <c r="B17" s="11">
        <v>8.8000000000000007</v>
      </c>
      <c r="C17" s="11">
        <v>76.100000000000009</v>
      </c>
      <c r="D17" s="11">
        <v>45.900000000000006</v>
      </c>
      <c r="E17" s="11">
        <v>148.79999999999998</v>
      </c>
      <c r="F17" s="11">
        <v>199.79999999999998</v>
      </c>
      <c r="G17" s="11">
        <v>92.600000000000009</v>
      </c>
      <c r="H17" s="11">
        <v>243.89999999999998</v>
      </c>
      <c r="I17" s="11">
        <v>174.50000000000003</v>
      </c>
      <c r="J17" s="11">
        <v>271.5</v>
      </c>
      <c r="K17" s="11">
        <v>298.2</v>
      </c>
      <c r="L17" s="11">
        <v>78.8</v>
      </c>
      <c r="M17" s="18">
        <v>0</v>
      </c>
      <c r="N17" s="21">
        <f t="shared" si="0"/>
        <v>1638.9</v>
      </c>
      <c r="Q17" s="10">
        <f t="shared" si="2"/>
        <v>1984</v>
      </c>
      <c r="R17" s="11">
        <v>3.4</v>
      </c>
      <c r="S17" s="11">
        <v>58.6</v>
      </c>
      <c r="T17" s="11">
        <v>27.9</v>
      </c>
      <c r="U17" s="11">
        <v>62.9</v>
      </c>
      <c r="V17" s="11">
        <v>46.3</v>
      </c>
      <c r="W17" s="11">
        <v>37.6</v>
      </c>
      <c r="X17" s="11">
        <v>97.6</v>
      </c>
      <c r="Y17" s="11">
        <v>66.7</v>
      </c>
      <c r="Z17" s="11">
        <v>55.9</v>
      </c>
      <c r="AA17" s="11">
        <v>94.7</v>
      </c>
      <c r="AB17" s="11">
        <v>27.2</v>
      </c>
      <c r="AC17" s="11">
        <v>0</v>
      </c>
      <c r="AD17" s="21">
        <v>97.6</v>
      </c>
    </row>
    <row r="18" spans="1:30" x14ac:dyDescent="0.3">
      <c r="A18" s="10">
        <f t="shared" si="1"/>
        <v>1985</v>
      </c>
      <c r="B18" s="11">
        <v>0</v>
      </c>
      <c r="C18" s="11">
        <v>0</v>
      </c>
      <c r="D18" s="11">
        <v>15.4</v>
      </c>
      <c r="E18" s="11">
        <v>124.79999999999997</v>
      </c>
      <c r="F18" s="11">
        <v>95.500000000000014</v>
      </c>
      <c r="G18" s="11">
        <v>78.099999999999994</v>
      </c>
      <c r="H18" s="11">
        <v>69.899999999999977</v>
      </c>
      <c r="I18" s="11">
        <v>273.59999999999997</v>
      </c>
      <c r="J18" s="11">
        <v>237.39999999999995</v>
      </c>
      <c r="K18" s="11">
        <v>610.6</v>
      </c>
      <c r="L18" s="11">
        <v>105.60000000000002</v>
      </c>
      <c r="M18" s="18">
        <v>184.5</v>
      </c>
      <c r="N18" s="21">
        <f t="shared" si="0"/>
        <v>1795.4</v>
      </c>
      <c r="Q18" s="10">
        <f t="shared" si="2"/>
        <v>1985</v>
      </c>
      <c r="R18" s="11">
        <v>0</v>
      </c>
      <c r="S18" s="11">
        <v>0</v>
      </c>
      <c r="T18" s="11">
        <v>8.1999999999999993</v>
      </c>
      <c r="U18" s="11">
        <v>48.4</v>
      </c>
      <c r="V18" s="11">
        <v>39.700000000000003</v>
      </c>
      <c r="W18" s="11">
        <v>26.4</v>
      </c>
      <c r="X18" s="11">
        <v>28.7</v>
      </c>
      <c r="Y18" s="11">
        <v>67.7</v>
      </c>
      <c r="Z18" s="11">
        <v>51.3</v>
      </c>
      <c r="AA18" s="11">
        <v>113.3</v>
      </c>
      <c r="AB18" s="11">
        <v>50.5</v>
      </c>
      <c r="AC18" s="11">
        <v>118.6</v>
      </c>
      <c r="AD18" s="21">
        <v>118.6</v>
      </c>
    </row>
    <row r="19" spans="1:30" x14ac:dyDescent="0.3">
      <c r="A19" s="10">
        <f t="shared" si="1"/>
        <v>1986</v>
      </c>
      <c r="B19" s="11">
        <v>114</v>
      </c>
      <c r="C19" s="11">
        <v>153.19999999999999</v>
      </c>
      <c r="D19" s="11">
        <v>122.6</v>
      </c>
      <c r="E19" s="11">
        <v>139.80000000000001</v>
      </c>
      <c r="F19" s="11">
        <v>159</v>
      </c>
      <c r="G19" s="11">
        <v>51.600000000000009</v>
      </c>
      <c r="H19" s="11">
        <v>51.2</v>
      </c>
      <c r="I19" s="11">
        <v>102</v>
      </c>
      <c r="J19" s="11">
        <v>86.9</v>
      </c>
      <c r="K19" s="11">
        <v>340.09999999999997</v>
      </c>
      <c r="L19" s="11">
        <v>15.6</v>
      </c>
      <c r="M19" s="18">
        <v>5.2</v>
      </c>
      <c r="N19" s="21">
        <f t="shared" si="0"/>
        <v>1341.1999999999998</v>
      </c>
      <c r="Q19" s="10">
        <f t="shared" si="2"/>
        <v>1986</v>
      </c>
      <c r="R19" s="11">
        <v>114</v>
      </c>
      <c r="S19" s="11">
        <v>55.3</v>
      </c>
      <c r="T19" s="11">
        <v>53.8</v>
      </c>
      <c r="U19" s="11">
        <v>83.6</v>
      </c>
      <c r="V19" s="11">
        <v>44.3</v>
      </c>
      <c r="W19" s="11">
        <v>17.7</v>
      </c>
      <c r="X19" s="11">
        <v>46.5</v>
      </c>
      <c r="Y19" s="11">
        <v>33.200000000000003</v>
      </c>
      <c r="Z19" s="11">
        <v>59.7</v>
      </c>
      <c r="AA19" s="11">
        <v>90.3</v>
      </c>
      <c r="AB19" s="11">
        <v>14.4</v>
      </c>
      <c r="AC19" s="11">
        <v>5.2</v>
      </c>
      <c r="AD19" s="21">
        <v>114</v>
      </c>
    </row>
    <row r="20" spans="1:30" x14ac:dyDescent="0.3">
      <c r="A20" s="10">
        <f t="shared" si="1"/>
        <v>1987</v>
      </c>
      <c r="B20" s="11">
        <v>0</v>
      </c>
      <c r="C20" s="11">
        <v>20.100000000000001</v>
      </c>
      <c r="D20" s="11">
        <v>43.699999999999996</v>
      </c>
      <c r="E20" s="11">
        <v>171.2</v>
      </c>
      <c r="F20" s="11">
        <v>140.1</v>
      </c>
      <c r="G20" s="11">
        <v>91.4</v>
      </c>
      <c r="H20" s="11">
        <v>282.2</v>
      </c>
      <c r="I20" s="11">
        <v>138.30000000000001</v>
      </c>
      <c r="J20" s="11">
        <v>153.40000000000003</v>
      </c>
      <c r="K20" s="11">
        <v>367.10000000000008</v>
      </c>
      <c r="L20" s="11">
        <v>140.10000000000002</v>
      </c>
      <c r="M20" s="18">
        <v>47.9</v>
      </c>
      <c r="N20" s="21">
        <f t="shared" si="0"/>
        <v>1595.5000000000005</v>
      </c>
      <c r="Q20" s="10">
        <f t="shared" si="2"/>
        <v>1987</v>
      </c>
      <c r="R20" s="11">
        <v>0</v>
      </c>
      <c r="S20" s="11">
        <v>20.100000000000001</v>
      </c>
      <c r="T20" s="11">
        <v>21.5</v>
      </c>
      <c r="U20" s="11">
        <v>53.6</v>
      </c>
      <c r="V20" s="11">
        <v>33.9</v>
      </c>
      <c r="W20" s="11">
        <v>34.4</v>
      </c>
      <c r="X20" s="11">
        <v>123.2</v>
      </c>
      <c r="Y20" s="11">
        <v>93.5</v>
      </c>
      <c r="Z20" s="11">
        <v>43.4</v>
      </c>
      <c r="AA20" s="11">
        <v>104.8</v>
      </c>
      <c r="AB20" s="11">
        <v>64.7</v>
      </c>
      <c r="AC20" s="11">
        <v>35.799999999999997</v>
      </c>
      <c r="AD20" s="21">
        <v>123.2</v>
      </c>
    </row>
    <row r="21" spans="1:30" x14ac:dyDescent="0.3">
      <c r="A21" s="10">
        <f t="shared" si="1"/>
        <v>1988</v>
      </c>
      <c r="B21" s="11">
        <v>0</v>
      </c>
      <c r="C21" s="11">
        <v>0.8</v>
      </c>
      <c r="D21" s="11">
        <v>12</v>
      </c>
      <c r="E21" s="11">
        <v>130.39999999999998</v>
      </c>
      <c r="F21" s="11">
        <v>204.9</v>
      </c>
      <c r="G21" s="11">
        <v>200.2</v>
      </c>
      <c r="H21" s="11">
        <v>81.899999999999991</v>
      </c>
      <c r="I21" s="11">
        <v>449.19999999999993</v>
      </c>
      <c r="J21" s="11">
        <v>151.70000000000002</v>
      </c>
      <c r="K21" s="11">
        <v>360.5</v>
      </c>
      <c r="L21" s="11">
        <v>207.59999999999997</v>
      </c>
      <c r="M21" s="18">
        <v>8.1999999999999993</v>
      </c>
      <c r="N21" s="21">
        <f t="shared" si="0"/>
        <v>1807.3999999999999</v>
      </c>
      <c r="Q21" s="10">
        <f t="shared" si="2"/>
        <v>1988</v>
      </c>
      <c r="R21" s="11">
        <v>0</v>
      </c>
      <c r="S21" s="11">
        <v>0.8</v>
      </c>
      <c r="T21" s="11">
        <v>6.7</v>
      </c>
      <c r="U21" s="11">
        <v>44.5</v>
      </c>
      <c r="V21" s="11">
        <v>83.8</v>
      </c>
      <c r="W21" s="11">
        <v>40.5</v>
      </c>
      <c r="X21" s="11">
        <v>24.8</v>
      </c>
      <c r="Y21" s="11">
        <v>134</v>
      </c>
      <c r="Z21" s="11">
        <v>33.799999999999997</v>
      </c>
      <c r="AA21" s="11">
        <v>80.599999999999994</v>
      </c>
      <c r="AB21" s="11">
        <v>31.6</v>
      </c>
      <c r="AC21" s="11">
        <v>5.8</v>
      </c>
      <c r="AD21" s="21">
        <v>134</v>
      </c>
    </row>
    <row r="22" spans="1:30" x14ac:dyDescent="0.3">
      <c r="A22" s="10">
        <f t="shared" si="1"/>
        <v>1989</v>
      </c>
      <c r="B22" s="11">
        <v>0</v>
      </c>
      <c r="C22" s="11">
        <v>24.299999999999997</v>
      </c>
      <c r="D22" s="11">
        <v>37.599999999999994</v>
      </c>
      <c r="E22" s="11">
        <v>58.6</v>
      </c>
      <c r="F22" s="11">
        <v>166</v>
      </c>
      <c r="G22" s="11">
        <v>108.79999999999998</v>
      </c>
      <c r="H22" s="11">
        <v>40.6</v>
      </c>
      <c r="I22" s="11">
        <v>245.89999999999998</v>
      </c>
      <c r="J22" s="11">
        <v>198.10000000000002</v>
      </c>
      <c r="K22" s="11">
        <v>241.2</v>
      </c>
      <c r="L22" s="11">
        <v>122.70000000000002</v>
      </c>
      <c r="M22" s="18">
        <v>22.799999999999997</v>
      </c>
      <c r="N22" s="21">
        <f t="shared" si="0"/>
        <v>1266.5999999999999</v>
      </c>
      <c r="Q22" s="10">
        <f t="shared" si="2"/>
        <v>1989</v>
      </c>
      <c r="R22" s="11">
        <v>0</v>
      </c>
      <c r="S22" s="11">
        <v>19.399999999999999</v>
      </c>
      <c r="T22" s="11">
        <v>21.4</v>
      </c>
      <c r="U22" s="11">
        <v>30</v>
      </c>
      <c r="V22" s="11">
        <v>35</v>
      </c>
      <c r="W22" s="11">
        <v>74.599999999999994</v>
      </c>
      <c r="X22" s="11">
        <v>18.7</v>
      </c>
      <c r="Y22" s="11">
        <v>68.599999999999994</v>
      </c>
      <c r="Z22" s="11">
        <v>46.2</v>
      </c>
      <c r="AA22" s="11">
        <v>83.7</v>
      </c>
      <c r="AB22" s="11">
        <v>42.2</v>
      </c>
      <c r="AC22" s="11">
        <v>17.399999999999999</v>
      </c>
      <c r="AD22" s="21">
        <v>83.7</v>
      </c>
    </row>
    <row r="23" spans="1:30" x14ac:dyDescent="0.3">
      <c r="A23" s="10">
        <f t="shared" si="1"/>
        <v>1990</v>
      </c>
      <c r="B23" s="11">
        <v>1</v>
      </c>
      <c r="C23" s="11">
        <v>60.2</v>
      </c>
      <c r="D23" s="11">
        <v>0</v>
      </c>
      <c r="E23" s="11">
        <v>187.70000000000002</v>
      </c>
      <c r="F23" s="11">
        <v>166.6</v>
      </c>
      <c r="G23" s="11">
        <v>118.1</v>
      </c>
      <c r="H23" s="11">
        <v>70.2</v>
      </c>
      <c r="I23" s="11">
        <v>170.89999999999998</v>
      </c>
      <c r="J23" s="11">
        <v>81.900000000000006</v>
      </c>
      <c r="K23" s="11">
        <v>178.70000000000002</v>
      </c>
      <c r="L23" s="11">
        <v>245.80000000000004</v>
      </c>
      <c r="M23" s="18">
        <v>22.3</v>
      </c>
      <c r="N23" s="21">
        <f t="shared" si="0"/>
        <v>1303.3999999999999</v>
      </c>
      <c r="Q23" s="10">
        <f t="shared" si="2"/>
        <v>1990</v>
      </c>
      <c r="R23" s="11">
        <v>1</v>
      </c>
      <c r="S23" s="11">
        <v>58.7</v>
      </c>
      <c r="T23" s="11">
        <v>0</v>
      </c>
      <c r="U23" s="11">
        <v>38.4</v>
      </c>
      <c r="V23" s="11">
        <v>69.3</v>
      </c>
      <c r="W23" s="11">
        <v>40.6</v>
      </c>
      <c r="X23" s="11">
        <v>23.8</v>
      </c>
      <c r="Y23" s="11">
        <v>45.6</v>
      </c>
      <c r="Z23" s="11">
        <v>49.5</v>
      </c>
      <c r="AA23" s="11">
        <v>86.4</v>
      </c>
      <c r="AB23" s="11">
        <v>57.7</v>
      </c>
      <c r="AC23" s="11">
        <v>19.8</v>
      </c>
      <c r="AD23" s="21">
        <v>86.4</v>
      </c>
    </row>
    <row r="24" spans="1:30" x14ac:dyDescent="0.3">
      <c r="A24" s="10">
        <f t="shared" si="1"/>
        <v>1991</v>
      </c>
      <c r="B24" s="11">
        <v>0</v>
      </c>
      <c r="C24" s="11">
        <v>22</v>
      </c>
      <c r="D24" s="11">
        <v>41.5</v>
      </c>
      <c r="E24" s="11">
        <v>46.6</v>
      </c>
      <c r="F24" s="11">
        <v>82.3</v>
      </c>
      <c r="G24" s="11">
        <v>103.69999999999999</v>
      </c>
      <c r="H24" s="11">
        <v>19.600000000000001</v>
      </c>
      <c r="I24" s="11">
        <v>89.1</v>
      </c>
      <c r="J24" s="11">
        <v>95.899999999999991</v>
      </c>
      <c r="K24" s="11">
        <v>260.8</v>
      </c>
      <c r="L24" s="11">
        <v>104.9</v>
      </c>
      <c r="M24" s="18">
        <v>0</v>
      </c>
      <c r="N24" s="21">
        <f t="shared" si="0"/>
        <v>866.4</v>
      </c>
      <c r="Q24" s="10">
        <f t="shared" si="2"/>
        <v>1991</v>
      </c>
      <c r="R24" s="11">
        <v>0</v>
      </c>
      <c r="S24" s="11">
        <v>22</v>
      </c>
      <c r="T24" s="11">
        <v>22</v>
      </c>
      <c r="U24" s="11">
        <v>24.4</v>
      </c>
      <c r="V24" s="11">
        <v>20.399999999999999</v>
      </c>
      <c r="W24" s="11">
        <v>34.4</v>
      </c>
      <c r="X24" s="11">
        <v>8.4</v>
      </c>
      <c r="Y24" s="11">
        <v>27.4</v>
      </c>
      <c r="Z24" s="11">
        <v>24.4</v>
      </c>
      <c r="AA24" s="11">
        <v>74.5</v>
      </c>
      <c r="AB24" s="11">
        <v>53.7</v>
      </c>
      <c r="AC24" s="11">
        <v>0</v>
      </c>
      <c r="AD24" s="21">
        <v>74.5</v>
      </c>
    </row>
    <row r="25" spans="1:30" x14ac:dyDescent="0.3">
      <c r="A25" s="10">
        <f t="shared" si="1"/>
        <v>1992</v>
      </c>
      <c r="B25" s="11">
        <v>18.5</v>
      </c>
      <c r="C25" s="11">
        <v>23.1</v>
      </c>
      <c r="D25" s="11">
        <v>7.8</v>
      </c>
      <c r="E25" s="11">
        <v>81.099999999999994</v>
      </c>
      <c r="F25" s="11">
        <v>233.49999999999997</v>
      </c>
      <c r="G25" s="11">
        <v>105.1</v>
      </c>
      <c r="H25" s="11">
        <v>121.4</v>
      </c>
      <c r="I25" s="11">
        <v>175.59999999999997</v>
      </c>
      <c r="J25" s="11">
        <v>220.39999999999998</v>
      </c>
      <c r="K25" s="11">
        <v>145.59999999999997</v>
      </c>
      <c r="L25" s="11">
        <v>213.4</v>
      </c>
      <c r="M25" s="18">
        <v>16.7</v>
      </c>
      <c r="N25" s="21">
        <f t="shared" si="0"/>
        <v>1362.2</v>
      </c>
      <c r="Q25" s="10">
        <f t="shared" si="2"/>
        <v>1992</v>
      </c>
      <c r="R25" s="11">
        <v>16</v>
      </c>
      <c r="S25" s="11">
        <v>22</v>
      </c>
      <c r="T25" s="11">
        <v>7.8</v>
      </c>
      <c r="U25" s="11">
        <v>44.5</v>
      </c>
      <c r="V25" s="11">
        <v>46.5</v>
      </c>
      <c r="W25" s="11">
        <v>46.6</v>
      </c>
      <c r="X25" s="11">
        <v>26.2</v>
      </c>
      <c r="Y25" s="11">
        <v>80.5</v>
      </c>
      <c r="Z25" s="11">
        <v>58.2</v>
      </c>
      <c r="AA25" s="11">
        <v>28.2</v>
      </c>
      <c r="AB25" s="11">
        <v>62.4</v>
      </c>
      <c r="AC25" s="11">
        <v>10</v>
      </c>
      <c r="AD25" s="21">
        <v>80.5</v>
      </c>
    </row>
    <row r="26" spans="1:30" x14ac:dyDescent="0.3">
      <c r="A26" s="10">
        <f t="shared" si="1"/>
        <v>1993</v>
      </c>
      <c r="B26" s="11">
        <v>50.1</v>
      </c>
      <c r="C26" s="11">
        <v>25.6</v>
      </c>
      <c r="D26" s="11">
        <v>84.9</v>
      </c>
      <c r="E26" s="11">
        <v>255.49999999999997</v>
      </c>
      <c r="F26" s="11">
        <v>248</v>
      </c>
      <c r="G26" s="11">
        <v>141</v>
      </c>
      <c r="H26" s="11">
        <v>71</v>
      </c>
      <c r="I26" s="11">
        <v>119.1</v>
      </c>
      <c r="J26" s="11">
        <v>196.1</v>
      </c>
      <c r="K26" s="11">
        <v>93</v>
      </c>
      <c r="L26" s="11">
        <v>191</v>
      </c>
      <c r="M26" s="18">
        <v>79</v>
      </c>
      <c r="N26" s="21">
        <f t="shared" si="0"/>
        <v>1554.3</v>
      </c>
      <c r="Q26" s="10">
        <f t="shared" si="2"/>
        <v>1993</v>
      </c>
      <c r="R26" s="11">
        <v>32.700000000000003</v>
      </c>
      <c r="S26" s="11">
        <v>24.6</v>
      </c>
      <c r="T26" s="11">
        <v>62.7</v>
      </c>
      <c r="U26" s="11">
        <v>86.5</v>
      </c>
      <c r="V26" s="11">
        <v>70.599999999999994</v>
      </c>
      <c r="W26" s="11">
        <v>56.5</v>
      </c>
      <c r="X26" s="11">
        <v>33</v>
      </c>
      <c r="Y26" s="11">
        <v>39.6</v>
      </c>
      <c r="Z26" s="11">
        <v>56.3</v>
      </c>
      <c r="AA26" s="11">
        <v>29</v>
      </c>
      <c r="AB26" s="11">
        <v>69</v>
      </c>
      <c r="AC26" s="11">
        <v>44</v>
      </c>
      <c r="AD26" s="21">
        <v>86.5</v>
      </c>
    </row>
    <row r="27" spans="1:30" x14ac:dyDescent="0.3">
      <c r="A27" s="10">
        <f t="shared" si="1"/>
        <v>1994</v>
      </c>
      <c r="B27" s="11">
        <v>31</v>
      </c>
      <c r="C27" s="11">
        <v>89</v>
      </c>
      <c r="D27" s="11">
        <v>57</v>
      </c>
      <c r="E27" s="11">
        <v>185</v>
      </c>
      <c r="F27" s="11">
        <v>282</v>
      </c>
      <c r="G27" s="11">
        <v>79</v>
      </c>
      <c r="H27" s="11">
        <v>65</v>
      </c>
      <c r="I27" s="11">
        <v>130</v>
      </c>
      <c r="J27" s="11">
        <v>188</v>
      </c>
      <c r="K27" s="11">
        <v>189</v>
      </c>
      <c r="L27" s="11">
        <v>88</v>
      </c>
      <c r="M27" s="18">
        <v>30</v>
      </c>
      <c r="N27" s="21">
        <f t="shared" si="0"/>
        <v>1413</v>
      </c>
      <c r="Q27" s="10">
        <f t="shared" si="2"/>
        <v>1994</v>
      </c>
      <c r="R27" s="11">
        <v>26</v>
      </c>
      <c r="S27" s="11">
        <v>48</v>
      </c>
      <c r="T27" s="11">
        <v>17</v>
      </c>
      <c r="U27" s="11">
        <v>43</v>
      </c>
      <c r="V27" s="11">
        <v>65</v>
      </c>
      <c r="W27" s="11">
        <v>35</v>
      </c>
      <c r="X27" s="11">
        <v>17</v>
      </c>
      <c r="Y27" s="11">
        <v>35</v>
      </c>
      <c r="Z27" s="11">
        <v>58</v>
      </c>
      <c r="AA27" s="11">
        <v>62</v>
      </c>
      <c r="AB27" s="11">
        <v>19</v>
      </c>
      <c r="AC27" s="11">
        <v>26</v>
      </c>
      <c r="AD27" s="21">
        <v>65</v>
      </c>
    </row>
    <row r="28" spans="1:30" x14ac:dyDescent="0.3">
      <c r="A28" s="10">
        <f t="shared" si="1"/>
        <v>1995</v>
      </c>
      <c r="B28" s="11">
        <v>19</v>
      </c>
      <c r="C28" s="11">
        <v>42</v>
      </c>
      <c r="D28" s="11">
        <v>23</v>
      </c>
      <c r="E28" s="11">
        <v>45</v>
      </c>
      <c r="F28" s="11">
        <v>211</v>
      </c>
      <c r="G28" s="11">
        <v>129</v>
      </c>
      <c r="H28" s="11">
        <v>133</v>
      </c>
      <c r="I28" s="11">
        <v>356</v>
      </c>
      <c r="J28" s="11">
        <v>78</v>
      </c>
      <c r="K28" s="11">
        <v>234</v>
      </c>
      <c r="L28" s="11">
        <v>56</v>
      </c>
      <c r="M28" s="18">
        <v>25</v>
      </c>
      <c r="N28" s="21">
        <f t="shared" si="0"/>
        <v>1351</v>
      </c>
      <c r="Q28" s="10">
        <f t="shared" si="2"/>
        <v>1995</v>
      </c>
      <c r="R28" s="11">
        <v>17</v>
      </c>
      <c r="S28" s="11">
        <v>41</v>
      </c>
      <c r="T28" s="11">
        <v>9</v>
      </c>
      <c r="U28" s="11">
        <v>22</v>
      </c>
      <c r="V28" s="11">
        <v>52</v>
      </c>
      <c r="W28" s="11">
        <v>28</v>
      </c>
      <c r="X28" s="11">
        <v>75</v>
      </c>
      <c r="Y28" s="11">
        <v>98</v>
      </c>
      <c r="Z28" s="11">
        <v>21</v>
      </c>
      <c r="AA28" s="11">
        <v>45</v>
      </c>
      <c r="AB28" s="11">
        <v>24</v>
      </c>
      <c r="AC28" s="11">
        <v>9</v>
      </c>
      <c r="AD28" s="21">
        <v>98</v>
      </c>
    </row>
    <row r="29" spans="1:30" x14ac:dyDescent="0.3">
      <c r="A29" s="10">
        <f t="shared" si="1"/>
        <v>1996</v>
      </c>
      <c r="B29" s="11">
        <v>12</v>
      </c>
      <c r="C29" s="11">
        <v>95</v>
      </c>
      <c r="D29" s="11">
        <v>111</v>
      </c>
      <c r="E29" s="11">
        <v>136</v>
      </c>
      <c r="F29" s="11">
        <v>333</v>
      </c>
      <c r="G29" s="11">
        <v>210</v>
      </c>
      <c r="H29" s="11">
        <v>362</v>
      </c>
      <c r="I29" s="11">
        <v>214</v>
      </c>
      <c r="J29" s="11">
        <v>121</v>
      </c>
      <c r="K29" s="11">
        <v>191</v>
      </c>
      <c r="L29" s="11">
        <v>298</v>
      </c>
      <c r="M29" s="18">
        <v>4</v>
      </c>
      <c r="N29" s="21">
        <f t="shared" si="0"/>
        <v>2087</v>
      </c>
      <c r="Q29" s="10">
        <f t="shared" si="2"/>
        <v>1996</v>
      </c>
      <c r="R29" s="11">
        <v>10</v>
      </c>
      <c r="S29" s="11">
        <v>35</v>
      </c>
      <c r="T29" s="11">
        <v>33</v>
      </c>
      <c r="U29" s="11">
        <v>51</v>
      </c>
      <c r="V29" s="11">
        <v>86</v>
      </c>
      <c r="W29" s="11">
        <v>42</v>
      </c>
      <c r="X29" s="11">
        <v>110</v>
      </c>
      <c r="Y29" s="11">
        <v>62</v>
      </c>
      <c r="Z29" s="11">
        <v>41</v>
      </c>
      <c r="AA29" s="11">
        <v>75</v>
      </c>
      <c r="AB29" s="11">
        <v>118</v>
      </c>
      <c r="AC29" s="11">
        <v>4</v>
      </c>
      <c r="AD29" s="21">
        <v>118</v>
      </c>
    </row>
    <row r="30" spans="1:30" x14ac:dyDescent="0.3">
      <c r="A30" s="10">
        <f t="shared" si="1"/>
        <v>1997</v>
      </c>
      <c r="B30" s="11">
        <v>45</v>
      </c>
      <c r="C30" s="11">
        <v>5</v>
      </c>
      <c r="D30" s="11">
        <v>21</v>
      </c>
      <c r="E30" s="11">
        <v>79</v>
      </c>
      <c r="F30" s="11">
        <v>43</v>
      </c>
      <c r="G30" s="11">
        <v>146</v>
      </c>
      <c r="H30" s="11">
        <v>85</v>
      </c>
      <c r="I30" s="11">
        <v>97</v>
      </c>
      <c r="J30" s="11" t="s">
        <v>21</v>
      </c>
      <c r="K30" s="11" t="s">
        <v>21</v>
      </c>
      <c r="L30" s="11" t="s">
        <v>21</v>
      </c>
      <c r="M30" s="18" t="s">
        <v>21</v>
      </c>
      <c r="N30" s="21" t="str">
        <f t="shared" si="0"/>
        <v xml:space="preserve"> </v>
      </c>
      <c r="Q30" s="10">
        <f t="shared" si="2"/>
        <v>1997</v>
      </c>
      <c r="R30" s="11">
        <v>25</v>
      </c>
      <c r="S30" s="11">
        <v>5</v>
      </c>
      <c r="T30" s="11">
        <v>8</v>
      </c>
      <c r="U30" s="11">
        <v>20</v>
      </c>
      <c r="V30" s="11">
        <v>17</v>
      </c>
      <c r="W30" s="11">
        <v>56</v>
      </c>
      <c r="X30" s="11">
        <v>63</v>
      </c>
      <c r="Y30" s="11">
        <v>75</v>
      </c>
      <c r="Z30" s="11" t="s">
        <v>21</v>
      </c>
      <c r="AA30" s="11" t="s">
        <v>21</v>
      </c>
      <c r="AB30" s="11" t="s">
        <v>21</v>
      </c>
      <c r="AC30" s="11" t="s">
        <v>21</v>
      </c>
      <c r="AD30" s="21">
        <v>75</v>
      </c>
    </row>
    <row r="31" spans="1:30" x14ac:dyDescent="0.3">
      <c r="A31" s="10">
        <f t="shared" si="1"/>
        <v>1998</v>
      </c>
      <c r="B31" s="11" t="s">
        <v>21</v>
      </c>
      <c r="C31" s="11" t="s">
        <v>21</v>
      </c>
      <c r="D31" s="11" t="s">
        <v>21</v>
      </c>
      <c r="E31" s="11" t="s">
        <v>21</v>
      </c>
      <c r="F31" s="11">
        <v>195</v>
      </c>
      <c r="G31" s="11">
        <v>173</v>
      </c>
      <c r="H31" s="11">
        <v>187</v>
      </c>
      <c r="I31" s="11">
        <v>201</v>
      </c>
      <c r="J31" s="11">
        <v>268</v>
      </c>
      <c r="K31" s="11">
        <v>157</v>
      </c>
      <c r="L31" s="11">
        <v>174</v>
      </c>
      <c r="M31" s="18">
        <v>253</v>
      </c>
      <c r="N31" s="21" t="str">
        <f t="shared" si="0"/>
        <v xml:space="preserve"> </v>
      </c>
      <c r="Q31" s="10">
        <f t="shared" si="2"/>
        <v>1998</v>
      </c>
      <c r="R31" s="11" t="s">
        <v>21</v>
      </c>
      <c r="S31" s="11" t="s">
        <v>21</v>
      </c>
      <c r="T31" s="11" t="s">
        <v>21</v>
      </c>
      <c r="U31" s="11" t="s">
        <v>21</v>
      </c>
      <c r="V31" s="11">
        <v>85</v>
      </c>
      <c r="W31" s="11">
        <v>94</v>
      </c>
      <c r="X31" s="11">
        <v>87</v>
      </c>
      <c r="Y31" s="11">
        <v>61</v>
      </c>
      <c r="Z31" s="11">
        <v>63</v>
      </c>
      <c r="AA31" s="11">
        <v>44</v>
      </c>
      <c r="AB31" s="11">
        <v>43</v>
      </c>
      <c r="AC31" s="11">
        <v>70</v>
      </c>
      <c r="AD31" s="21">
        <v>94</v>
      </c>
    </row>
    <row r="32" spans="1:30" x14ac:dyDescent="0.3">
      <c r="A32" s="10">
        <f t="shared" si="1"/>
        <v>1999</v>
      </c>
      <c r="B32" s="11">
        <v>19</v>
      </c>
      <c r="C32" s="11">
        <v>74</v>
      </c>
      <c r="D32" s="11">
        <v>167</v>
      </c>
      <c r="E32" s="11">
        <v>94</v>
      </c>
      <c r="F32" s="11">
        <v>181</v>
      </c>
      <c r="G32" s="11">
        <v>328</v>
      </c>
      <c r="H32" s="11">
        <v>208</v>
      </c>
      <c r="I32" s="11">
        <v>130</v>
      </c>
      <c r="J32" s="11">
        <v>299</v>
      </c>
      <c r="K32" s="11">
        <v>256</v>
      </c>
      <c r="L32" s="11">
        <v>333</v>
      </c>
      <c r="M32" s="18">
        <v>15</v>
      </c>
      <c r="N32" s="21">
        <f t="shared" si="0"/>
        <v>2104</v>
      </c>
      <c r="Q32" s="10">
        <f t="shared" si="2"/>
        <v>1999</v>
      </c>
      <c r="R32" s="11">
        <v>14</v>
      </c>
      <c r="S32" s="11">
        <v>62</v>
      </c>
      <c r="T32" s="11">
        <v>92</v>
      </c>
      <c r="U32" s="11">
        <v>48</v>
      </c>
      <c r="V32" s="11">
        <v>79</v>
      </c>
      <c r="W32" s="11">
        <v>102</v>
      </c>
      <c r="X32" s="11">
        <v>51</v>
      </c>
      <c r="Y32" s="11">
        <v>22</v>
      </c>
      <c r="Z32" s="11">
        <v>73</v>
      </c>
      <c r="AA32" s="11">
        <v>77</v>
      </c>
      <c r="AB32" s="11">
        <v>58</v>
      </c>
      <c r="AC32" s="11">
        <v>10</v>
      </c>
      <c r="AD32" s="21">
        <v>102</v>
      </c>
    </row>
    <row r="33" spans="1:30" x14ac:dyDescent="0.3">
      <c r="A33" s="10">
        <f t="shared" si="1"/>
        <v>2000</v>
      </c>
      <c r="B33" s="11">
        <v>1</v>
      </c>
      <c r="C33" s="11">
        <v>3</v>
      </c>
      <c r="D33" s="11">
        <v>56</v>
      </c>
      <c r="E33" s="11">
        <v>52</v>
      </c>
      <c r="F33" s="11">
        <v>209</v>
      </c>
      <c r="G33" s="11">
        <v>168</v>
      </c>
      <c r="H33" s="11">
        <v>174</v>
      </c>
      <c r="I33" s="11">
        <v>84</v>
      </c>
      <c r="J33" s="11">
        <v>154</v>
      </c>
      <c r="K33" s="11">
        <v>141</v>
      </c>
      <c r="L33" s="11">
        <v>283</v>
      </c>
      <c r="M33" s="18" t="s">
        <v>21</v>
      </c>
      <c r="N33" s="21" t="str">
        <f t="shared" si="0"/>
        <v xml:space="preserve"> </v>
      </c>
      <c r="Q33" s="10">
        <f t="shared" si="2"/>
        <v>2000</v>
      </c>
      <c r="R33" s="11">
        <v>1</v>
      </c>
      <c r="S33" s="11">
        <v>3</v>
      </c>
      <c r="T33" s="11">
        <v>40</v>
      </c>
      <c r="U33" s="11">
        <v>17</v>
      </c>
      <c r="V33" s="11">
        <v>70</v>
      </c>
      <c r="W33" s="11">
        <v>91</v>
      </c>
      <c r="X33" s="11">
        <v>80</v>
      </c>
      <c r="Y33" s="11">
        <v>23</v>
      </c>
      <c r="Z33" s="11">
        <v>31</v>
      </c>
      <c r="AA33" s="11">
        <v>49</v>
      </c>
      <c r="AB33" s="11">
        <v>94</v>
      </c>
      <c r="AC33" s="11" t="s">
        <v>21</v>
      </c>
      <c r="AD33" s="21">
        <v>94</v>
      </c>
    </row>
    <row r="34" spans="1:30" x14ac:dyDescent="0.3">
      <c r="A34" s="10">
        <f t="shared" si="1"/>
        <v>2001</v>
      </c>
      <c r="B34" s="11" t="s">
        <v>21</v>
      </c>
      <c r="C34" s="11" t="s">
        <v>21</v>
      </c>
      <c r="D34" s="11" t="s">
        <v>21</v>
      </c>
      <c r="E34" s="11">
        <v>12</v>
      </c>
      <c r="F34" s="11">
        <v>186</v>
      </c>
      <c r="G34" s="11">
        <v>3</v>
      </c>
      <c r="H34" s="11">
        <v>199</v>
      </c>
      <c r="I34" s="11">
        <v>77</v>
      </c>
      <c r="J34" s="11">
        <v>82</v>
      </c>
      <c r="K34" s="11">
        <v>188</v>
      </c>
      <c r="L34" s="11">
        <v>205</v>
      </c>
      <c r="M34" s="18">
        <v>101</v>
      </c>
      <c r="N34" s="21" t="str">
        <f t="shared" si="0"/>
        <v xml:space="preserve"> </v>
      </c>
      <c r="Q34" s="10">
        <f t="shared" si="2"/>
        <v>2001</v>
      </c>
      <c r="R34" s="11" t="s">
        <v>21</v>
      </c>
      <c r="S34" s="11" t="s">
        <v>21</v>
      </c>
      <c r="T34" s="11" t="s">
        <v>21</v>
      </c>
      <c r="U34" s="11">
        <v>8</v>
      </c>
      <c r="V34" s="11">
        <v>33</v>
      </c>
      <c r="W34" s="11">
        <v>2</v>
      </c>
      <c r="X34" s="11">
        <v>71</v>
      </c>
      <c r="Y34" s="11">
        <v>22</v>
      </c>
      <c r="Z34" s="11">
        <v>38</v>
      </c>
      <c r="AA34" s="11">
        <v>36</v>
      </c>
      <c r="AB34" s="11">
        <v>82</v>
      </c>
      <c r="AC34" s="11">
        <v>26</v>
      </c>
      <c r="AD34" s="21">
        <v>82</v>
      </c>
    </row>
    <row r="35" spans="1:30" x14ac:dyDescent="0.3">
      <c r="A35" s="10">
        <f t="shared" si="1"/>
        <v>2002</v>
      </c>
      <c r="B35" s="11">
        <v>0</v>
      </c>
      <c r="C35" s="11">
        <v>0</v>
      </c>
      <c r="D35" s="11">
        <v>15</v>
      </c>
      <c r="E35" s="11">
        <v>177</v>
      </c>
      <c r="F35" s="11">
        <v>129</v>
      </c>
      <c r="G35" s="11">
        <v>117</v>
      </c>
      <c r="H35" s="11">
        <v>20</v>
      </c>
      <c r="I35" s="11">
        <v>79</v>
      </c>
      <c r="J35" s="11">
        <v>151</v>
      </c>
      <c r="K35" s="11">
        <v>222</v>
      </c>
      <c r="L35" s="11">
        <v>27</v>
      </c>
      <c r="M35" s="18">
        <v>47</v>
      </c>
      <c r="N35" s="21">
        <f t="shared" si="0"/>
        <v>984</v>
      </c>
      <c r="Q35" s="10">
        <f t="shared" si="2"/>
        <v>2002</v>
      </c>
      <c r="R35" s="11">
        <v>0</v>
      </c>
      <c r="S35" s="11">
        <v>0</v>
      </c>
      <c r="T35" s="11">
        <v>7</v>
      </c>
      <c r="U35" s="11">
        <v>47</v>
      </c>
      <c r="V35" s="11">
        <v>49</v>
      </c>
      <c r="W35" s="11">
        <v>41</v>
      </c>
      <c r="X35" s="11">
        <v>18</v>
      </c>
      <c r="Y35" s="11">
        <v>29</v>
      </c>
      <c r="Z35" s="11">
        <v>44</v>
      </c>
      <c r="AA35" s="11">
        <v>87</v>
      </c>
      <c r="AB35" s="11">
        <v>15</v>
      </c>
      <c r="AC35" s="11">
        <v>41</v>
      </c>
      <c r="AD35" s="21">
        <v>87</v>
      </c>
    </row>
    <row r="36" spans="1:30" x14ac:dyDescent="0.3">
      <c r="A36" s="10">
        <f t="shared" si="1"/>
        <v>2003</v>
      </c>
      <c r="B36" s="11">
        <v>0</v>
      </c>
      <c r="C36" s="11">
        <v>0</v>
      </c>
      <c r="D36" s="11">
        <v>57</v>
      </c>
      <c r="E36" s="11">
        <v>133</v>
      </c>
      <c r="F36" s="11">
        <v>51</v>
      </c>
      <c r="G36" s="11">
        <v>203</v>
      </c>
      <c r="H36" s="11">
        <v>110</v>
      </c>
      <c r="I36" s="11">
        <v>176</v>
      </c>
      <c r="J36" s="11">
        <v>87</v>
      </c>
      <c r="K36" s="11">
        <v>379</v>
      </c>
      <c r="L36" s="11">
        <v>184</v>
      </c>
      <c r="M36" s="18">
        <v>140</v>
      </c>
      <c r="N36" s="21">
        <f t="shared" si="0"/>
        <v>1520</v>
      </c>
      <c r="Q36" s="10">
        <f t="shared" si="2"/>
        <v>2003</v>
      </c>
      <c r="R36" s="11">
        <v>0</v>
      </c>
      <c r="S36" s="11">
        <v>0</v>
      </c>
      <c r="T36" s="11">
        <v>29</v>
      </c>
      <c r="U36" s="11">
        <v>67</v>
      </c>
      <c r="V36" s="11">
        <v>34</v>
      </c>
      <c r="W36" s="11">
        <v>49</v>
      </c>
      <c r="X36" s="11">
        <v>30</v>
      </c>
      <c r="Y36" s="11">
        <v>52</v>
      </c>
      <c r="Z36" s="11">
        <v>26</v>
      </c>
      <c r="AA36" s="11">
        <v>65</v>
      </c>
      <c r="AB36" s="11">
        <v>82</v>
      </c>
      <c r="AC36" s="11">
        <v>96</v>
      </c>
      <c r="AD36" s="21">
        <v>96</v>
      </c>
    </row>
    <row r="37" spans="1:30" x14ac:dyDescent="0.3">
      <c r="A37" s="10">
        <f t="shared" si="1"/>
        <v>2004</v>
      </c>
      <c r="B37" s="11">
        <v>0</v>
      </c>
      <c r="C37" s="11">
        <v>39</v>
      </c>
      <c r="D37" s="11">
        <v>60</v>
      </c>
      <c r="E37" s="11">
        <v>214</v>
      </c>
      <c r="F37" s="11">
        <v>265</v>
      </c>
      <c r="G37" s="11">
        <v>48</v>
      </c>
      <c r="H37" s="11">
        <v>138</v>
      </c>
      <c r="I37" s="11">
        <v>41</v>
      </c>
      <c r="J37" s="11">
        <v>163.19999999999999</v>
      </c>
      <c r="K37" s="11">
        <v>225.7</v>
      </c>
      <c r="L37" s="11">
        <v>136</v>
      </c>
      <c r="M37" s="18">
        <v>0</v>
      </c>
      <c r="N37" s="21">
        <f t="shared" si="0"/>
        <v>1329.9</v>
      </c>
      <c r="Q37" s="10">
        <f t="shared" si="2"/>
        <v>2004</v>
      </c>
      <c r="R37" s="11">
        <v>0</v>
      </c>
      <c r="S37" s="11">
        <v>26</v>
      </c>
      <c r="T37" s="11">
        <v>38</v>
      </c>
      <c r="U37" s="11">
        <v>70</v>
      </c>
      <c r="V37" s="11">
        <v>49</v>
      </c>
      <c r="W37" s="11">
        <v>48</v>
      </c>
      <c r="X37" s="11">
        <v>52</v>
      </c>
      <c r="Y37" s="11">
        <v>18</v>
      </c>
      <c r="Z37" s="11">
        <v>81</v>
      </c>
      <c r="AA37" s="11">
        <v>45</v>
      </c>
      <c r="AB37" s="11">
        <v>69</v>
      </c>
      <c r="AC37" s="11">
        <v>0</v>
      </c>
      <c r="AD37" s="21">
        <v>81</v>
      </c>
    </row>
    <row r="38" spans="1:30" x14ac:dyDescent="0.3">
      <c r="A38" s="10">
        <f t="shared" si="1"/>
        <v>2005</v>
      </c>
      <c r="B38" s="11">
        <v>16</v>
      </c>
      <c r="C38" s="11">
        <v>52</v>
      </c>
      <c r="D38" s="11">
        <v>9.6</v>
      </c>
      <c r="E38" s="11">
        <v>205</v>
      </c>
      <c r="F38" s="11">
        <v>87</v>
      </c>
      <c r="G38" s="11">
        <v>155</v>
      </c>
      <c r="H38" s="11">
        <v>71</v>
      </c>
      <c r="I38" s="11">
        <v>109</v>
      </c>
      <c r="J38" s="11">
        <v>175</v>
      </c>
      <c r="K38" s="11">
        <v>204</v>
      </c>
      <c r="L38" s="11">
        <v>280</v>
      </c>
      <c r="M38" s="18">
        <v>0</v>
      </c>
      <c r="N38" s="21">
        <f t="shared" si="0"/>
        <v>1363.6</v>
      </c>
      <c r="Q38" s="10">
        <f t="shared" si="2"/>
        <v>2005</v>
      </c>
      <c r="R38" s="11">
        <v>14</v>
      </c>
      <c r="S38" s="11">
        <v>48</v>
      </c>
      <c r="T38" s="11">
        <v>6.2</v>
      </c>
      <c r="U38" s="11">
        <v>62</v>
      </c>
      <c r="V38" s="11">
        <v>46</v>
      </c>
      <c r="W38" s="11">
        <v>39</v>
      </c>
      <c r="X38" s="11">
        <v>20</v>
      </c>
      <c r="Y38" s="11">
        <v>35</v>
      </c>
      <c r="Z38" s="11">
        <v>46</v>
      </c>
      <c r="AA38" s="11">
        <v>57</v>
      </c>
      <c r="AB38" s="11">
        <v>59</v>
      </c>
      <c r="AC38" s="11">
        <v>0</v>
      </c>
      <c r="AD38" s="21">
        <v>62</v>
      </c>
    </row>
    <row r="39" spans="1:30" x14ac:dyDescent="0.3">
      <c r="A39" s="10">
        <f t="shared" si="1"/>
        <v>2006</v>
      </c>
      <c r="B39" s="11">
        <v>67</v>
      </c>
      <c r="C39" s="11">
        <v>53</v>
      </c>
      <c r="D39" s="11">
        <v>80</v>
      </c>
      <c r="E39" s="11">
        <v>106</v>
      </c>
      <c r="F39" s="11">
        <v>342</v>
      </c>
      <c r="G39" s="11">
        <v>81</v>
      </c>
      <c r="H39" s="11">
        <v>26</v>
      </c>
      <c r="I39" s="11">
        <v>158</v>
      </c>
      <c r="J39" s="11">
        <v>83</v>
      </c>
      <c r="K39" s="11">
        <v>275</v>
      </c>
      <c r="L39" s="11">
        <v>172</v>
      </c>
      <c r="M39" s="18">
        <v>53</v>
      </c>
      <c r="N39" s="21">
        <f t="shared" si="0"/>
        <v>1496</v>
      </c>
      <c r="Q39" s="10">
        <f t="shared" si="2"/>
        <v>2006</v>
      </c>
      <c r="R39" s="11">
        <v>65</v>
      </c>
      <c r="S39" s="11">
        <v>24</v>
      </c>
      <c r="T39" s="11">
        <v>51</v>
      </c>
      <c r="U39" s="11">
        <v>55</v>
      </c>
      <c r="V39" s="11">
        <v>92</v>
      </c>
      <c r="W39" s="11">
        <v>44</v>
      </c>
      <c r="X39" s="11">
        <v>13</v>
      </c>
      <c r="Y39" s="11">
        <v>44</v>
      </c>
      <c r="Z39" s="11">
        <v>39</v>
      </c>
      <c r="AA39" s="11">
        <v>78</v>
      </c>
      <c r="AB39" s="11">
        <v>48</v>
      </c>
      <c r="AC39" s="11">
        <v>46</v>
      </c>
      <c r="AD39" s="21">
        <v>92</v>
      </c>
    </row>
    <row r="40" spans="1:30" x14ac:dyDescent="0.3">
      <c r="A40" s="10">
        <f t="shared" si="1"/>
        <v>2007</v>
      </c>
      <c r="B40" s="11">
        <v>29</v>
      </c>
      <c r="C40" s="11">
        <v>6</v>
      </c>
      <c r="D40" s="11">
        <v>286</v>
      </c>
      <c r="E40" s="11">
        <v>215</v>
      </c>
      <c r="F40" s="11">
        <v>229</v>
      </c>
      <c r="G40" s="11">
        <v>117</v>
      </c>
      <c r="H40" s="11">
        <v>160</v>
      </c>
      <c r="I40" s="11">
        <v>298</v>
      </c>
      <c r="J40" s="11">
        <v>281</v>
      </c>
      <c r="K40" s="11">
        <v>429</v>
      </c>
      <c r="L40" s="11">
        <v>140</v>
      </c>
      <c r="M40" s="18">
        <v>66</v>
      </c>
      <c r="N40" s="21">
        <f t="shared" si="0"/>
        <v>2256</v>
      </c>
      <c r="Q40" s="10">
        <f t="shared" si="2"/>
        <v>2007</v>
      </c>
      <c r="R40" s="11">
        <v>21</v>
      </c>
      <c r="S40" s="11">
        <v>3</v>
      </c>
      <c r="T40" s="11">
        <v>143</v>
      </c>
      <c r="U40" s="11">
        <v>86</v>
      </c>
      <c r="V40" s="11">
        <v>47</v>
      </c>
      <c r="W40" s="11">
        <v>77</v>
      </c>
      <c r="X40" s="11">
        <v>47</v>
      </c>
      <c r="Y40" s="11">
        <v>83</v>
      </c>
      <c r="Z40" s="11">
        <v>59</v>
      </c>
      <c r="AA40" s="11">
        <v>82</v>
      </c>
      <c r="AB40" s="11">
        <v>35</v>
      </c>
      <c r="AC40" s="11">
        <v>25</v>
      </c>
      <c r="AD40" s="21">
        <v>143</v>
      </c>
    </row>
    <row r="41" spans="1:30" x14ac:dyDescent="0.3">
      <c r="A41" s="10">
        <f t="shared" si="1"/>
        <v>2008</v>
      </c>
      <c r="B41" s="11">
        <v>0</v>
      </c>
      <c r="C41" s="11">
        <v>0</v>
      </c>
      <c r="D41" s="11">
        <v>86</v>
      </c>
      <c r="E41" s="11">
        <v>27</v>
      </c>
      <c r="F41" s="11">
        <v>247</v>
      </c>
      <c r="G41" s="11">
        <v>62</v>
      </c>
      <c r="H41" s="11">
        <v>101</v>
      </c>
      <c r="I41" s="11">
        <v>212</v>
      </c>
      <c r="J41" s="11">
        <v>257.89999999999998</v>
      </c>
      <c r="K41" s="11">
        <v>249.29999999999995</v>
      </c>
      <c r="L41" s="11">
        <v>332.20000000000005</v>
      </c>
      <c r="M41" s="18">
        <v>11.3</v>
      </c>
      <c r="N41" s="21">
        <f t="shared" si="0"/>
        <v>1585.6999999999998</v>
      </c>
      <c r="Q41" s="10">
        <f t="shared" si="2"/>
        <v>2008</v>
      </c>
      <c r="R41" s="11">
        <v>0</v>
      </c>
      <c r="S41" s="11">
        <v>0</v>
      </c>
      <c r="T41" s="11">
        <v>43</v>
      </c>
      <c r="U41" s="11">
        <v>13</v>
      </c>
      <c r="V41" s="11">
        <v>60</v>
      </c>
      <c r="W41" s="11">
        <v>24</v>
      </c>
      <c r="X41" s="11">
        <v>14</v>
      </c>
      <c r="Y41" s="11">
        <v>87</v>
      </c>
      <c r="Z41" s="11">
        <v>54</v>
      </c>
      <c r="AA41" s="11">
        <v>76</v>
      </c>
      <c r="AB41" s="11">
        <v>75</v>
      </c>
      <c r="AC41" s="11">
        <v>7.2</v>
      </c>
      <c r="AD41" s="21">
        <v>87</v>
      </c>
    </row>
    <row r="42" spans="1:30" x14ac:dyDescent="0.3">
      <c r="A42" s="10">
        <f t="shared" si="1"/>
        <v>2009</v>
      </c>
      <c r="B42" s="11">
        <v>62.4</v>
      </c>
      <c r="C42" s="11">
        <v>0</v>
      </c>
      <c r="D42" s="11">
        <v>84</v>
      </c>
      <c r="E42" s="11">
        <v>138</v>
      </c>
      <c r="F42" s="11">
        <v>167</v>
      </c>
      <c r="G42" s="11">
        <v>103</v>
      </c>
      <c r="H42" s="11">
        <v>81</v>
      </c>
      <c r="I42" s="11">
        <v>197</v>
      </c>
      <c r="J42" s="11">
        <v>158</v>
      </c>
      <c r="K42" s="11">
        <v>175</v>
      </c>
      <c r="L42" s="11">
        <v>236</v>
      </c>
      <c r="M42" s="18">
        <v>78</v>
      </c>
      <c r="N42" s="21">
        <f t="shared" si="0"/>
        <v>1479.4</v>
      </c>
      <c r="Q42" s="10">
        <f t="shared" si="2"/>
        <v>2009</v>
      </c>
      <c r="R42" s="11">
        <v>34</v>
      </c>
      <c r="S42" s="11">
        <v>0</v>
      </c>
      <c r="T42" s="11">
        <v>41</v>
      </c>
      <c r="U42" s="11">
        <v>41</v>
      </c>
      <c r="V42" s="11">
        <v>31</v>
      </c>
      <c r="W42" s="11">
        <v>51</v>
      </c>
      <c r="X42" s="11">
        <v>64</v>
      </c>
      <c r="Y42" s="11">
        <v>82</v>
      </c>
      <c r="Z42" s="11">
        <v>50</v>
      </c>
      <c r="AA42" s="11">
        <v>55</v>
      </c>
      <c r="AB42" s="11">
        <v>50</v>
      </c>
      <c r="AC42" s="11">
        <v>78</v>
      </c>
      <c r="AD42" s="21">
        <v>82</v>
      </c>
    </row>
    <row r="43" spans="1:30" x14ac:dyDescent="0.3">
      <c r="A43" s="10">
        <f t="shared" si="1"/>
        <v>2010</v>
      </c>
      <c r="B43" s="11">
        <v>0</v>
      </c>
      <c r="C43" s="11">
        <v>73</v>
      </c>
      <c r="D43" s="11">
        <v>156</v>
      </c>
      <c r="E43" s="11">
        <v>153</v>
      </c>
      <c r="F43" s="11">
        <v>383</v>
      </c>
      <c r="G43" s="11">
        <v>264</v>
      </c>
      <c r="H43" s="11">
        <v>278</v>
      </c>
      <c r="I43" s="11">
        <v>223</v>
      </c>
      <c r="J43" s="11">
        <v>238</v>
      </c>
      <c r="K43" s="11">
        <v>354</v>
      </c>
      <c r="L43" s="11">
        <v>279</v>
      </c>
      <c r="M43" s="18">
        <v>304</v>
      </c>
      <c r="N43" s="21">
        <f t="shared" si="0"/>
        <v>2705</v>
      </c>
      <c r="Q43" s="10">
        <f t="shared" si="2"/>
        <v>2010</v>
      </c>
      <c r="R43" s="11">
        <v>0</v>
      </c>
      <c r="S43" s="11">
        <v>47</v>
      </c>
      <c r="T43" s="11">
        <v>45</v>
      </c>
      <c r="U43" s="11">
        <v>48</v>
      </c>
      <c r="V43" s="11">
        <v>119</v>
      </c>
      <c r="W43" s="11">
        <v>92</v>
      </c>
      <c r="X43" s="11">
        <v>55</v>
      </c>
      <c r="Y43" s="11">
        <v>56</v>
      </c>
      <c r="Z43" s="11">
        <v>61</v>
      </c>
      <c r="AA43" s="11">
        <v>92</v>
      </c>
      <c r="AB43" s="11">
        <v>86</v>
      </c>
      <c r="AC43" s="11">
        <v>148</v>
      </c>
      <c r="AD43" s="21">
        <v>148</v>
      </c>
    </row>
    <row r="44" spans="1:30" x14ac:dyDescent="0.3">
      <c r="A44" s="10">
        <f t="shared" si="1"/>
        <v>2011</v>
      </c>
      <c r="B44" s="11">
        <v>0</v>
      </c>
      <c r="C44" s="11">
        <v>33</v>
      </c>
      <c r="D44" s="11">
        <v>109.8</v>
      </c>
      <c r="E44" s="11">
        <v>108</v>
      </c>
      <c r="F44" s="11">
        <v>238</v>
      </c>
      <c r="G44" s="11">
        <v>153</v>
      </c>
      <c r="H44" s="11">
        <v>341</v>
      </c>
      <c r="I44" s="11">
        <v>164</v>
      </c>
      <c r="J44" s="11">
        <v>165</v>
      </c>
      <c r="K44" s="11">
        <v>502</v>
      </c>
      <c r="L44" s="11">
        <v>178</v>
      </c>
      <c r="M44" s="18">
        <v>127</v>
      </c>
      <c r="N44" s="21">
        <f t="shared" si="0"/>
        <v>2118.8000000000002</v>
      </c>
      <c r="Q44" s="10">
        <f t="shared" si="2"/>
        <v>2011</v>
      </c>
      <c r="R44" s="11">
        <v>0</v>
      </c>
      <c r="S44" s="11">
        <v>27</v>
      </c>
      <c r="T44" s="11">
        <v>73</v>
      </c>
      <c r="U44" s="11">
        <v>28</v>
      </c>
      <c r="V44" s="11">
        <v>60</v>
      </c>
      <c r="W44" s="11">
        <v>92</v>
      </c>
      <c r="X44" s="11">
        <v>80</v>
      </c>
      <c r="Y44" s="11">
        <v>48</v>
      </c>
      <c r="Z44" s="11">
        <v>69</v>
      </c>
      <c r="AA44" s="11">
        <v>70</v>
      </c>
      <c r="AB44" s="11">
        <v>62</v>
      </c>
      <c r="AC44" s="11">
        <v>59</v>
      </c>
      <c r="AD44" s="21">
        <v>92</v>
      </c>
    </row>
    <row r="45" spans="1:30" x14ac:dyDescent="0.3">
      <c r="A45" s="10">
        <f>+A44+1</f>
        <v>2012</v>
      </c>
      <c r="B45" s="11">
        <v>0</v>
      </c>
      <c r="C45" s="11">
        <v>4</v>
      </c>
      <c r="D45" s="11">
        <v>60</v>
      </c>
      <c r="E45" s="11">
        <v>204</v>
      </c>
      <c r="F45" s="11">
        <v>118.9</v>
      </c>
      <c r="G45" s="11">
        <v>191</v>
      </c>
      <c r="H45" s="11">
        <v>86</v>
      </c>
      <c r="I45" s="11">
        <v>236</v>
      </c>
      <c r="J45" s="11">
        <v>60</v>
      </c>
      <c r="K45" s="11">
        <v>456</v>
      </c>
      <c r="L45" s="11">
        <v>165</v>
      </c>
      <c r="M45" s="18">
        <v>5</v>
      </c>
      <c r="N45" s="21">
        <f t="shared" si="0"/>
        <v>1585.9</v>
      </c>
      <c r="Q45" s="10">
        <f>+Q44+1</f>
        <v>2012</v>
      </c>
      <c r="R45" s="11">
        <v>0</v>
      </c>
      <c r="S45" s="11">
        <v>4</v>
      </c>
      <c r="T45" s="11">
        <v>25</v>
      </c>
      <c r="U45" s="11">
        <v>53</v>
      </c>
      <c r="V45" s="11">
        <v>39</v>
      </c>
      <c r="W45" s="11">
        <v>80</v>
      </c>
      <c r="X45" s="11">
        <v>40</v>
      </c>
      <c r="Y45" s="11">
        <v>48</v>
      </c>
      <c r="Z45" s="11">
        <v>39</v>
      </c>
      <c r="AA45" s="11">
        <v>108</v>
      </c>
      <c r="AB45" s="11">
        <v>80</v>
      </c>
      <c r="AC45" s="11">
        <v>5</v>
      </c>
      <c r="AD45" s="21">
        <v>108</v>
      </c>
    </row>
    <row r="46" spans="1:30" x14ac:dyDescent="0.3">
      <c r="A46" s="10">
        <f t="shared" ref="A46:A50" si="3">+A45+1</f>
        <v>2013</v>
      </c>
      <c r="B46" s="11">
        <v>0</v>
      </c>
      <c r="C46" s="11">
        <v>8</v>
      </c>
      <c r="D46" s="11">
        <v>69</v>
      </c>
      <c r="E46" s="11">
        <v>138</v>
      </c>
      <c r="F46" s="11">
        <v>196</v>
      </c>
      <c r="G46" s="11">
        <v>75</v>
      </c>
      <c r="H46" s="11">
        <v>108</v>
      </c>
      <c r="I46" s="11">
        <v>290</v>
      </c>
      <c r="J46" s="11">
        <v>287</v>
      </c>
      <c r="K46" s="11">
        <v>306</v>
      </c>
      <c r="L46" s="11">
        <v>342</v>
      </c>
      <c r="M46" s="18">
        <v>2</v>
      </c>
      <c r="N46" s="21">
        <f t="shared" si="0"/>
        <v>1821</v>
      </c>
      <c r="Q46" s="10">
        <f t="shared" ref="Q46:Q50" si="4">+Q45+1</f>
        <v>2013</v>
      </c>
      <c r="R46" s="11">
        <v>0</v>
      </c>
      <c r="S46" s="11">
        <v>8</v>
      </c>
      <c r="T46" s="11">
        <v>15</v>
      </c>
      <c r="U46" s="11">
        <v>80</v>
      </c>
      <c r="V46" s="11">
        <v>85</v>
      </c>
      <c r="W46" s="11">
        <v>36</v>
      </c>
      <c r="X46" s="11">
        <v>74</v>
      </c>
      <c r="Y46" s="11">
        <v>145</v>
      </c>
      <c r="Z46" s="11">
        <v>111</v>
      </c>
      <c r="AA46" s="11">
        <v>92</v>
      </c>
      <c r="AB46" s="11">
        <v>90</v>
      </c>
      <c r="AC46" s="11">
        <v>2</v>
      </c>
      <c r="AD46" s="21">
        <v>145</v>
      </c>
    </row>
    <row r="47" spans="1:30" x14ac:dyDescent="0.3">
      <c r="A47" s="10">
        <f t="shared" si="3"/>
        <v>2014</v>
      </c>
      <c r="B47" s="11">
        <v>45</v>
      </c>
      <c r="C47" s="11">
        <v>30</v>
      </c>
      <c r="D47" s="11">
        <v>27</v>
      </c>
      <c r="E47" s="11">
        <v>56</v>
      </c>
      <c r="F47" s="11">
        <v>208</v>
      </c>
      <c r="G47" s="11">
        <v>9</v>
      </c>
      <c r="H47" s="11">
        <v>19</v>
      </c>
      <c r="I47" s="11">
        <v>156</v>
      </c>
      <c r="J47" s="11">
        <v>199</v>
      </c>
      <c r="K47" s="11">
        <v>204</v>
      </c>
      <c r="L47" s="11">
        <v>225</v>
      </c>
      <c r="M47" s="18">
        <v>65</v>
      </c>
      <c r="N47" s="21">
        <f t="shared" si="0"/>
        <v>1243</v>
      </c>
      <c r="Q47" s="10">
        <f t="shared" si="4"/>
        <v>2014</v>
      </c>
      <c r="R47" s="11">
        <v>36</v>
      </c>
      <c r="S47" s="11">
        <v>30</v>
      </c>
      <c r="T47" s="11">
        <v>20</v>
      </c>
      <c r="U47" s="11">
        <v>24</v>
      </c>
      <c r="V47" s="11">
        <v>54</v>
      </c>
      <c r="W47" s="11">
        <v>7</v>
      </c>
      <c r="X47" s="11">
        <v>12</v>
      </c>
      <c r="Y47" s="11">
        <v>55</v>
      </c>
      <c r="Z47" s="11">
        <v>85</v>
      </c>
      <c r="AA47" s="11">
        <v>70</v>
      </c>
      <c r="AB47" s="11">
        <v>60</v>
      </c>
      <c r="AC47" s="11">
        <v>35</v>
      </c>
      <c r="AD47" s="21">
        <v>85</v>
      </c>
    </row>
    <row r="48" spans="1:30" x14ac:dyDescent="0.3">
      <c r="A48" s="10">
        <f t="shared" si="3"/>
        <v>2015</v>
      </c>
      <c r="B48" s="11">
        <v>47</v>
      </c>
      <c r="C48" s="11">
        <v>58</v>
      </c>
      <c r="D48" s="11">
        <v>78</v>
      </c>
      <c r="E48" s="11">
        <v>45</v>
      </c>
      <c r="F48" s="11">
        <v>45</v>
      </c>
      <c r="G48" s="11">
        <v>40</v>
      </c>
      <c r="H48" s="11">
        <v>34</v>
      </c>
      <c r="I48" s="11">
        <v>111</v>
      </c>
      <c r="J48" s="11">
        <v>133</v>
      </c>
      <c r="K48" s="11">
        <v>180</v>
      </c>
      <c r="L48" s="11">
        <v>155</v>
      </c>
      <c r="M48" s="18">
        <v>0</v>
      </c>
      <c r="N48" s="21">
        <f t="shared" si="0"/>
        <v>926</v>
      </c>
      <c r="Q48" s="10">
        <f t="shared" si="4"/>
        <v>2015</v>
      </c>
      <c r="R48" s="11">
        <v>47</v>
      </c>
      <c r="S48" s="11">
        <v>26</v>
      </c>
      <c r="T48" s="11">
        <v>78</v>
      </c>
      <c r="U48" s="11">
        <v>15</v>
      </c>
      <c r="V48" s="11">
        <v>15</v>
      </c>
      <c r="W48" s="11">
        <v>17</v>
      </c>
      <c r="X48" s="11">
        <v>10</v>
      </c>
      <c r="Y48" s="11">
        <v>30</v>
      </c>
      <c r="Z48" s="11">
        <v>52</v>
      </c>
      <c r="AA48" s="11">
        <v>70</v>
      </c>
      <c r="AB48" s="11">
        <v>37</v>
      </c>
      <c r="AC48" s="11">
        <v>0</v>
      </c>
      <c r="AD48" s="21">
        <v>78</v>
      </c>
    </row>
    <row r="49" spans="1:30" x14ac:dyDescent="0.3">
      <c r="A49" s="10">
        <f t="shared" si="3"/>
        <v>2016</v>
      </c>
      <c r="B49" s="11">
        <v>4</v>
      </c>
      <c r="C49" s="11">
        <v>0</v>
      </c>
      <c r="D49" s="11">
        <v>6</v>
      </c>
      <c r="E49" s="11">
        <v>133</v>
      </c>
      <c r="F49" s="11">
        <v>101</v>
      </c>
      <c r="G49" s="11">
        <v>139</v>
      </c>
      <c r="H49" s="11">
        <v>36</v>
      </c>
      <c r="I49" s="11">
        <v>131</v>
      </c>
      <c r="J49" s="11">
        <v>82</v>
      </c>
      <c r="K49" s="11">
        <v>378</v>
      </c>
      <c r="L49" s="11">
        <v>230</v>
      </c>
      <c r="M49" s="18">
        <v>36</v>
      </c>
      <c r="N49" s="21">
        <f t="shared" si="0"/>
        <v>1276</v>
      </c>
      <c r="Q49" s="10">
        <f t="shared" si="4"/>
        <v>2016</v>
      </c>
      <c r="R49" s="11">
        <v>4</v>
      </c>
      <c r="S49" s="11">
        <v>0</v>
      </c>
      <c r="T49" s="11">
        <v>4</v>
      </c>
      <c r="U49" s="11">
        <v>32</v>
      </c>
      <c r="V49" s="11">
        <v>70</v>
      </c>
      <c r="W49" s="11">
        <v>28</v>
      </c>
      <c r="X49" s="11">
        <v>22</v>
      </c>
      <c r="Y49" s="11">
        <v>40</v>
      </c>
      <c r="Z49" s="11">
        <v>29</v>
      </c>
      <c r="AA49" s="11">
        <v>151</v>
      </c>
      <c r="AB49" s="11">
        <v>95</v>
      </c>
      <c r="AC49" s="11">
        <v>23</v>
      </c>
      <c r="AD49" s="21">
        <v>151</v>
      </c>
    </row>
    <row r="50" spans="1:30" x14ac:dyDescent="0.3">
      <c r="A50" s="10">
        <f t="shared" si="3"/>
        <v>2017</v>
      </c>
      <c r="B50" s="11">
        <v>28</v>
      </c>
      <c r="C50" s="11">
        <v>31</v>
      </c>
      <c r="D50" s="11">
        <v>58</v>
      </c>
      <c r="E50" s="11">
        <v>140.19999999999999</v>
      </c>
      <c r="F50" s="11">
        <v>182</v>
      </c>
      <c r="G50" s="11">
        <v>147</v>
      </c>
      <c r="H50" s="11">
        <v>123</v>
      </c>
      <c r="I50" s="11">
        <v>110</v>
      </c>
      <c r="J50" s="11">
        <v>153</v>
      </c>
      <c r="K50" s="11">
        <v>109</v>
      </c>
      <c r="L50" s="11">
        <v>234</v>
      </c>
      <c r="M50" s="18">
        <v>74</v>
      </c>
      <c r="N50" s="21">
        <f t="shared" si="0"/>
        <v>1389.2</v>
      </c>
      <c r="Q50" s="10">
        <f t="shared" si="4"/>
        <v>2017</v>
      </c>
      <c r="R50" s="11">
        <v>26</v>
      </c>
      <c r="S50" s="11">
        <v>17</v>
      </c>
      <c r="T50" s="11">
        <v>26</v>
      </c>
      <c r="U50" s="11">
        <v>44</v>
      </c>
      <c r="V50" s="11">
        <v>56</v>
      </c>
      <c r="W50" s="11">
        <v>25</v>
      </c>
      <c r="X50" s="11">
        <v>55</v>
      </c>
      <c r="Y50" s="11">
        <v>31</v>
      </c>
      <c r="Z50" s="11">
        <v>50</v>
      </c>
      <c r="AA50" s="11">
        <v>40</v>
      </c>
      <c r="AB50" s="11">
        <v>101</v>
      </c>
      <c r="AC50" s="11">
        <v>74</v>
      </c>
      <c r="AD50" s="21">
        <v>101</v>
      </c>
    </row>
    <row r="51" spans="1:30" x14ac:dyDescent="0.3">
      <c r="A51" s="10">
        <f>+A50+1</f>
        <v>2018</v>
      </c>
      <c r="B51" s="11">
        <v>107</v>
      </c>
      <c r="C51" s="11">
        <v>20</v>
      </c>
      <c r="D51" s="11">
        <v>25</v>
      </c>
      <c r="E51" s="11">
        <v>113</v>
      </c>
      <c r="F51" s="11">
        <v>221</v>
      </c>
      <c r="G51" s="11">
        <v>33</v>
      </c>
      <c r="H51" s="11">
        <v>120</v>
      </c>
      <c r="I51" s="11">
        <v>60</v>
      </c>
      <c r="J51" s="11">
        <v>232</v>
      </c>
      <c r="K51" s="11">
        <v>231</v>
      </c>
      <c r="L51" s="11">
        <v>93</v>
      </c>
      <c r="M51" s="18">
        <v>0</v>
      </c>
      <c r="N51" s="21">
        <f t="shared" si="0"/>
        <v>1255</v>
      </c>
      <c r="Q51" s="10">
        <f>+Q50+1</f>
        <v>2018</v>
      </c>
      <c r="R51" s="11">
        <v>59</v>
      </c>
      <c r="S51" s="11">
        <v>20</v>
      </c>
      <c r="T51" s="11">
        <v>18</v>
      </c>
      <c r="U51" s="11">
        <v>38</v>
      </c>
      <c r="V51" s="11">
        <v>65</v>
      </c>
      <c r="W51" s="11">
        <v>20</v>
      </c>
      <c r="X51" s="11">
        <v>28</v>
      </c>
      <c r="Y51" s="11">
        <v>28</v>
      </c>
      <c r="Z51" s="11">
        <v>60</v>
      </c>
      <c r="AA51" s="11">
        <v>45</v>
      </c>
      <c r="AB51" s="11">
        <v>80</v>
      </c>
      <c r="AC51" s="11">
        <v>0</v>
      </c>
      <c r="AD51" s="21">
        <v>80</v>
      </c>
    </row>
    <row r="52" spans="1:30" x14ac:dyDescent="0.3">
      <c r="A52" s="10">
        <f t="shared" ref="A52:A53" si="5">+A51+1</f>
        <v>2019</v>
      </c>
      <c r="B52" s="11">
        <v>33</v>
      </c>
      <c r="C52" s="11">
        <v>0</v>
      </c>
      <c r="D52" s="11">
        <v>71</v>
      </c>
      <c r="E52" s="11">
        <v>69</v>
      </c>
      <c r="F52" s="11">
        <v>188</v>
      </c>
      <c r="G52" s="11">
        <v>35</v>
      </c>
      <c r="H52" s="11">
        <v>56</v>
      </c>
      <c r="I52" s="11">
        <v>198</v>
      </c>
      <c r="J52" s="11">
        <v>318</v>
      </c>
      <c r="K52" s="11">
        <v>160</v>
      </c>
      <c r="L52" s="11">
        <v>102</v>
      </c>
      <c r="M52" s="18">
        <v>0</v>
      </c>
      <c r="N52" s="21">
        <f t="shared" si="0"/>
        <v>1230</v>
      </c>
      <c r="Q52" s="10">
        <f t="shared" ref="Q52:Q53" si="6">+Q51+1</f>
        <v>2019</v>
      </c>
      <c r="R52" s="11">
        <v>24</v>
      </c>
      <c r="S52" s="11">
        <v>0</v>
      </c>
      <c r="T52" s="11">
        <v>32</v>
      </c>
      <c r="U52" s="11">
        <v>28</v>
      </c>
      <c r="V52" s="11">
        <v>58</v>
      </c>
      <c r="W52" s="11">
        <v>12</v>
      </c>
      <c r="X52" s="11">
        <v>23</v>
      </c>
      <c r="Y52" s="11">
        <v>108</v>
      </c>
      <c r="Z52" s="11">
        <v>62</v>
      </c>
      <c r="AA52" s="11">
        <v>70</v>
      </c>
      <c r="AB52" s="11">
        <v>20</v>
      </c>
      <c r="AC52" s="11">
        <v>0</v>
      </c>
      <c r="AD52" s="21">
        <v>108</v>
      </c>
    </row>
    <row r="53" spans="1:30" x14ac:dyDescent="0.3">
      <c r="A53" s="14">
        <f t="shared" si="5"/>
        <v>2020</v>
      </c>
      <c r="B53" s="11">
        <v>20</v>
      </c>
      <c r="C53" s="11">
        <v>0</v>
      </c>
      <c r="D53" s="11">
        <v>17</v>
      </c>
      <c r="E53" s="11">
        <v>12</v>
      </c>
      <c r="F53" s="11">
        <v>163</v>
      </c>
      <c r="G53" s="11">
        <v>78</v>
      </c>
      <c r="H53" s="11">
        <v>258</v>
      </c>
      <c r="I53" s="11">
        <v>185</v>
      </c>
      <c r="J53" s="11">
        <v>259</v>
      </c>
      <c r="K53" s="11">
        <v>164</v>
      </c>
      <c r="L53" s="11">
        <v>101</v>
      </c>
      <c r="M53" s="18">
        <v>10</v>
      </c>
      <c r="N53" s="21">
        <f>+IF(COUNT(B53:M53)&lt;12," ",SUM(B53:M53))</f>
        <v>1267</v>
      </c>
      <c r="Q53" s="10">
        <f t="shared" si="6"/>
        <v>2020</v>
      </c>
      <c r="R53" s="11">
        <v>17</v>
      </c>
      <c r="S53" s="11">
        <v>0</v>
      </c>
      <c r="T53" s="11">
        <v>16</v>
      </c>
      <c r="U53" s="11">
        <v>5</v>
      </c>
      <c r="V53" s="11">
        <v>42</v>
      </c>
      <c r="W53" s="11">
        <v>42</v>
      </c>
      <c r="X53" s="11">
        <v>76</v>
      </c>
      <c r="Y53" s="11">
        <v>34</v>
      </c>
      <c r="Z53" s="11">
        <v>101</v>
      </c>
      <c r="AA53" s="11">
        <v>70</v>
      </c>
      <c r="AB53" s="11">
        <v>38</v>
      </c>
      <c r="AC53" s="11">
        <v>6</v>
      </c>
      <c r="AD53" s="21">
        <f>+IF(COUNT(R53:AC53)&lt;12," ",MAX(R53:AC53))</f>
        <v>101</v>
      </c>
    </row>
    <row r="54" spans="1:30" x14ac:dyDescent="0.3">
      <c r="A54" s="14">
        <v>2021</v>
      </c>
      <c r="B54" s="11">
        <v>0</v>
      </c>
      <c r="C54" s="11">
        <v>0</v>
      </c>
      <c r="D54" s="11">
        <v>0</v>
      </c>
      <c r="E54" s="11">
        <v>200</v>
      </c>
      <c r="F54" s="11">
        <v>246</v>
      </c>
      <c r="G54" s="11">
        <v>216</v>
      </c>
      <c r="H54" s="11">
        <v>114</v>
      </c>
      <c r="I54" s="11">
        <v>356</v>
      </c>
      <c r="J54" s="11">
        <v>215</v>
      </c>
      <c r="K54" s="11">
        <v>196</v>
      </c>
      <c r="L54" s="11">
        <v>39</v>
      </c>
      <c r="M54" s="11">
        <v>52</v>
      </c>
      <c r="N54" s="21">
        <f>+IF(COUNT(B54:M54)&lt;12," ",SUM(B54:M54))</f>
        <v>1634</v>
      </c>
      <c r="Q54" s="14">
        <v>2021</v>
      </c>
      <c r="R54" s="11">
        <v>0</v>
      </c>
      <c r="S54" s="11">
        <v>0</v>
      </c>
      <c r="T54" s="11">
        <v>0</v>
      </c>
      <c r="U54" s="11">
        <v>102</v>
      </c>
      <c r="V54" s="11">
        <v>81</v>
      </c>
      <c r="W54" s="11">
        <v>90</v>
      </c>
      <c r="X54" s="11">
        <v>58</v>
      </c>
      <c r="Y54" s="11">
        <v>90</v>
      </c>
      <c r="Z54" s="11">
        <v>62</v>
      </c>
      <c r="AA54" s="11">
        <v>36</v>
      </c>
      <c r="AB54" s="11">
        <v>22</v>
      </c>
      <c r="AC54" s="11">
        <v>52</v>
      </c>
      <c r="AD54" s="21">
        <f>+IF(COUNT(R54:AC54)&lt;12," ",MAX(R54:AC54))</f>
        <v>102</v>
      </c>
    </row>
    <row r="55" spans="1:30" x14ac:dyDescent="0.3">
      <c r="A55" s="14">
        <v>2022</v>
      </c>
      <c r="B55" s="11">
        <v>13</v>
      </c>
      <c r="C55" s="11">
        <v>32</v>
      </c>
      <c r="D55" s="11">
        <v>45</v>
      </c>
      <c r="E55" s="11">
        <v>204</v>
      </c>
      <c r="F55" s="11">
        <v>57</v>
      </c>
      <c r="G55" s="11">
        <v>217</v>
      </c>
      <c r="H55" s="11">
        <v>120</v>
      </c>
      <c r="I55" s="11">
        <v>222</v>
      </c>
      <c r="J55" s="11">
        <v>511</v>
      </c>
      <c r="K55" s="11">
        <v>355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13</v>
      </c>
      <c r="S55" s="11">
        <v>32</v>
      </c>
      <c r="T55" s="11">
        <v>26</v>
      </c>
      <c r="U55" s="11">
        <v>54</v>
      </c>
      <c r="V55" s="11">
        <v>26</v>
      </c>
      <c r="W55" s="11">
        <v>68</v>
      </c>
      <c r="X55" s="11">
        <v>34</v>
      </c>
      <c r="Y55" s="11">
        <v>62</v>
      </c>
      <c r="Z55" s="11">
        <v>82</v>
      </c>
      <c r="AA55" s="11">
        <v>74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22.427450980392155</v>
      </c>
      <c r="C56" s="7">
        <f>+AVERAGE(C3:C55)</f>
        <v>30.772549019607844</v>
      </c>
      <c r="D56" s="7">
        <f t="shared" ref="D56:L56" si="7">+AVERAGE(D3:D55)</f>
        <v>58.70392156862745</v>
      </c>
      <c r="E56" s="7">
        <f t="shared" si="7"/>
        <v>132.05192307692306</v>
      </c>
      <c r="F56" s="7">
        <f t="shared" si="7"/>
        <v>181.60188679245283</v>
      </c>
      <c r="G56" s="7">
        <f t="shared" si="7"/>
        <v>127.13962264150943</v>
      </c>
      <c r="H56" s="7">
        <f t="shared" si="7"/>
        <v>121.85471698113209</v>
      </c>
      <c r="I56" s="7">
        <f t="shared" si="7"/>
        <v>179.0169811320755</v>
      </c>
      <c r="J56" s="7">
        <f t="shared" si="7"/>
        <v>186.49038461538461</v>
      </c>
      <c r="K56" s="7">
        <f t="shared" si="7"/>
        <v>264.00192307692311</v>
      </c>
      <c r="L56" s="7">
        <f t="shared" si="7"/>
        <v>174.9</v>
      </c>
      <c r="M56" s="7">
        <f>+AVERAGE(M3:M55)</f>
        <v>49.8</v>
      </c>
      <c r="N56" s="22">
        <f>+AVERAGE(N3:N55)</f>
        <v>1529.9125000000001</v>
      </c>
      <c r="O56" s="12"/>
      <c r="P56" s="12"/>
      <c r="Q56" s="53" t="s">
        <v>16</v>
      </c>
      <c r="R56" s="7">
        <f>+AVERAGE(R3:R55)</f>
        <v>18.198039215686272</v>
      </c>
      <c r="S56" s="7">
        <f>+AVERAGE(S3:S55)</f>
        <v>20.5</v>
      </c>
      <c r="T56" s="7">
        <f t="shared" ref="T56:AB56" si="8">+AVERAGE(T3:T55)</f>
        <v>30.207843137254901</v>
      </c>
      <c r="U56" s="7">
        <f t="shared" si="8"/>
        <v>48.842307692307699</v>
      </c>
      <c r="V56" s="7">
        <f t="shared" si="8"/>
        <v>54.909433962264146</v>
      </c>
      <c r="W56" s="7">
        <f t="shared" si="8"/>
        <v>47.954716981132073</v>
      </c>
      <c r="X56" s="7">
        <f t="shared" si="8"/>
        <v>45.966037735849056</v>
      </c>
      <c r="Y56" s="7">
        <f t="shared" si="8"/>
        <v>55.630188679245286</v>
      </c>
      <c r="Z56" s="7">
        <f t="shared" si="8"/>
        <v>54.58461538461539</v>
      </c>
      <c r="AA56" s="7">
        <f t="shared" si="8"/>
        <v>73.5</v>
      </c>
      <c r="AB56" s="7">
        <f t="shared" si="8"/>
        <v>57.715686274509807</v>
      </c>
      <c r="AC56" s="7">
        <f>+AVERAGE(AC3:AC55)</f>
        <v>29.238000000000003</v>
      </c>
      <c r="AD56" s="22">
        <f>+AVERAGE(AD3:AD55)</f>
        <v>100.43269230769231</v>
      </c>
    </row>
    <row r="57" spans="1:30" customFormat="1" x14ac:dyDescent="0.3">
      <c r="A57" s="53" t="s">
        <v>17</v>
      </c>
      <c r="B57" s="7">
        <f>+MAX(B3:B55)</f>
        <v>142</v>
      </c>
      <c r="C57" s="7">
        <f t="shared" ref="C57:M57" si="9">+MAX(C3:C55)</f>
        <v>153.19999999999999</v>
      </c>
      <c r="D57" s="7">
        <f t="shared" si="9"/>
        <v>286</v>
      </c>
      <c r="E57" s="7">
        <f t="shared" si="9"/>
        <v>271</v>
      </c>
      <c r="F57" s="7">
        <f t="shared" si="9"/>
        <v>383</v>
      </c>
      <c r="G57" s="7">
        <f t="shared" si="9"/>
        <v>328</v>
      </c>
      <c r="H57" s="7">
        <f t="shared" si="9"/>
        <v>362</v>
      </c>
      <c r="I57" s="7">
        <f t="shared" si="9"/>
        <v>468</v>
      </c>
      <c r="J57" s="7">
        <f t="shared" si="9"/>
        <v>511</v>
      </c>
      <c r="K57" s="7">
        <f t="shared" si="9"/>
        <v>610.6</v>
      </c>
      <c r="L57" s="7">
        <f t="shared" si="9"/>
        <v>342</v>
      </c>
      <c r="M57" s="7">
        <f t="shared" si="9"/>
        <v>304</v>
      </c>
      <c r="N57" s="22">
        <f>+MAX(N3:N55)</f>
        <v>2705</v>
      </c>
      <c r="O57" s="12"/>
      <c r="P57" s="12"/>
      <c r="Q57" s="53" t="s">
        <v>17</v>
      </c>
      <c r="R57" s="7">
        <f>+MAX(R3:R55)</f>
        <v>136</v>
      </c>
      <c r="S57" s="7">
        <f t="shared" ref="S57:AC57" si="10">+MAX(S3:S55)</f>
        <v>62</v>
      </c>
      <c r="T57" s="7">
        <f t="shared" si="10"/>
        <v>143</v>
      </c>
      <c r="U57" s="7">
        <f t="shared" si="10"/>
        <v>133</v>
      </c>
      <c r="V57" s="7">
        <f t="shared" si="10"/>
        <v>119</v>
      </c>
      <c r="W57" s="7">
        <f t="shared" si="10"/>
        <v>102</v>
      </c>
      <c r="X57" s="7">
        <f t="shared" si="10"/>
        <v>123.2</v>
      </c>
      <c r="Y57" s="7">
        <f t="shared" si="10"/>
        <v>145</v>
      </c>
      <c r="Z57" s="7">
        <f t="shared" si="10"/>
        <v>111</v>
      </c>
      <c r="AA57" s="7">
        <f t="shared" si="10"/>
        <v>151</v>
      </c>
      <c r="AB57" s="7">
        <f t="shared" si="10"/>
        <v>126</v>
      </c>
      <c r="AC57" s="7">
        <f t="shared" si="10"/>
        <v>148</v>
      </c>
      <c r="AD57" s="22">
        <f>+MAX(AD3:AD55)</f>
        <v>151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1">+MIN(C3:C55)</f>
        <v>0</v>
      </c>
      <c r="D58" s="7">
        <f t="shared" si="11"/>
        <v>0</v>
      </c>
      <c r="E58" s="7">
        <f t="shared" si="11"/>
        <v>12</v>
      </c>
      <c r="F58" s="7">
        <f t="shared" si="11"/>
        <v>43</v>
      </c>
      <c r="G58" s="7">
        <f t="shared" si="11"/>
        <v>3</v>
      </c>
      <c r="H58" s="7">
        <f t="shared" si="11"/>
        <v>10</v>
      </c>
      <c r="I58" s="7">
        <f t="shared" si="11"/>
        <v>41</v>
      </c>
      <c r="J58" s="7">
        <f t="shared" si="11"/>
        <v>60</v>
      </c>
      <c r="K58" s="7">
        <f t="shared" si="11"/>
        <v>93</v>
      </c>
      <c r="L58" s="7">
        <f t="shared" si="11"/>
        <v>15.6</v>
      </c>
      <c r="M58" s="7">
        <f>+MIN(M3:M55)</f>
        <v>0</v>
      </c>
      <c r="N58" s="22">
        <f>+MIN(N3:N55)</f>
        <v>866.4</v>
      </c>
      <c r="O58" s="12"/>
      <c r="P58" s="12"/>
      <c r="Q58" s="53" t="s">
        <v>18</v>
      </c>
      <c r="R58" s="7">
        <f>+MIN(R3:R55)</f>
        <v>0</v>
      </c>
      <c r="S58" s="7">
        <f t="shared" ref="S58:AB58" si="12">+MIN(S3:S55)</f>
        <v>0</v>
      </c>
      <c r="T58" s="7">
        <f t="shared" si="12"/>
        <v>0</v>
      </c>
      <c r="U58" s="7">
        <f t="shared" si="12"/>
        <v>5</v>
      </c>
      <c r="V58" s="7">
        <f t="shared" si="12"/>
        <v>15</v>
      </c>
      <c r="W58" s="7">
        <f t="shared" si="12"/>
        <v>2</v>
      </c>
      <c r="X58" s="7">
        <f t="shared" si="12"/>
        <v>3</v>
      </c>
      <c r="Y58" s="7">
        <f t="shared" si="12"/>
        <v>9</v>
      </c>
      <c r="Z58" s="7">
        <f t="shared" si="12"/>
        <v>17</v>
      </c>
      <c r="AA58" s="7">
        <f t="shared" si="12"/>
        <v>28.2</v>
      </c>
      <c r="AB58" s="7">
        <f t="shared" si="12"/>
        <v>14.4</v>
      </c>
      <c r="AC58" s="7">
        <f>+MIN(AC3:AC55)</f>
        <v>0</v>
      </c>
      <c r="AD58" s="22">
        <f>+MIN(AD3:AD55)</f>
        <v>62</v>
      </c>
    </row>
    <row r="59" spans="1:30" customFormat="1" x14ac:dyDescent="0.3">
      <c r="A59" s="53" t="s">
        <v>19</v>
      </c>
      <c r="B59" s="7">
        <f>+_xlfn.STDEV.S(B3:B55)</f>
        <v>31.592069121419527</v>
      </c>
      <c r="C59" s="7">
        <f t="shared" ref="C59:M59" si="13">+_xlfn.STDEV.S(C3:C55)</f>
        <v>33.134019245671794</v>
      </c>
      <c r="D59" s="7">
        <f t="shared" si="13"/>
        <v>55.444822881074515</v>
      </c>
      <c r="E59" s="7">
        <f t="shared" si="13"/>
        <v>70.105731047047954</v>
      </c>
      <c r="F59" s="7">
        <f t="shared" si="13"/>
        <v>78.973743179338882</v>
      </c>
      <c r="G59" s="7">
        <f t="shared" si="13"/>
        <v>72.660047056937699</v>
      </c>
      <c r="H59" s="7">
        <f t="shared" si="13"/>
        <v>89.061438530328246</v>
      </c>
      <c r="I59" s="7">
        <f t="shared" si="13"/>
        <v>96.74945981930108</v>
      </c>
      <c r="J59" s="7">
        <f t="shared" si="13"/>
        <v>87.182097594779393</v>
      </c>
      <c r="K59" s="7">
        <f t="shared" si="13"/>
        <v>109.81253810763592</v>
      </c>
      <c r="L59" s="7">
        <f t="shared" si="13"/>
        <v>84.910376279934169</v>
      </c>
      <c r="M59" s="7">
        <f t="shared" si="13"/>
        <v>66.013675144794419</v>
      </c>
      <c r="N59" s="22">
        <f>+_xlfn.STDEV.S(N3:N55)</f>
        <v>375.14866762278263</v>
      </c>
      <c r="O59" s="12"/>
      <c r="P59" s="12"/>
      <c r="Q59" s="53" t="s">
        <v>19</v>
      </c>
      <c r="R59" s="7">
        <f>+_xlfn.STDEV.S(R3:R55)</f>
        <v>27.725529680755091</v>
      </c>
      <c r="S59" s="7">
        <f t="shared" ref="S59:AC59" si="14">+_xlfn.STDEV.S(S3:S55)</f>
        <v>19.538249665719803</v>
      </c>
      <c r="T59" s="7">
        <f t="shared" si="14"/>
        <v>27.428494987055014</v>
      </c>
      <c r="U59" s="7">
        <f t="shared" si="14"/>
        <v>27.060160616843188</v>
      </c>
      <c r="V59" s="7">
        <f t="shared" si="14"/>
        <v>22.801022785350128</v>
      </c>
      <c r="W59" s="7">
        <f t="shared" si="14"/>
        <v>25.236074347569438</v>
      </c>
      <c r="X59" s="7">
        <f t="shared" si="14"/>
        <v>29.631953538992505</v>
      </c>
      <c r="Y59" s="7">
        <f t="shared" si="14"/>
        <v>32.657686013141628</v>
      </c>
      <c r="Z59" s="7">
        <f t="shared" si="14"/>
        <v>20.454774452151415</v>
      </c>
      <c r="AA59" s="7">
        <f t="shared" si="14"/>
        <v>24.009336419279009</v>
      </c>
      <c r="AB59" s="7">
        <f t="shared" si="14"/>
        <v>27.952304896369597</v>
      </c>
      <c r="AC59" s="7">
        <f t="shared" si="14"/>
        <v>33.932375064988015</v>
      </c>
      <c r="AD59" s="22">
        <f>+_xlfn.STDEV.S(AD3:AD55)</f>
        <v>22.019097959777813</v>
      </c>
    </row>
    <row r="60" spans="1:30" customFormat="1" ht="15" thickBot="1" x14ac:dyDescent="0.35">
      <c r="A60" s="54" t="s">
        <v>20</v>
      </c>
      <c r="B60" s="55">
        <f>+COUNT(B3:B55)</f>
        <v>51</v>
      </c>
      <c r="C60" s="55">
        <f t="shared" ref="C60:M60" si="15">+COUNT(C3:C55)</f>
        <v>51</v>
      </c>
      <c r="D60" s="55">
        <f t="shared" si="15"/>
        <v>51</v>
      </c>
      <c r="E60" s="55">
        <f t="shared" si="15"/>
        <v>52</v>
      </c>
      <c r="F60" s="55">
        <f t="shared" si="15"/>
        <v>53</v>
      </c>
      <c r="G60" s="55">
        <f t="shared" si="15"/>
        <v>53</v>
      </c>
      <c r="H60" s="55">
        <f t="shared" si="15"/>
        <v>53</v>
      </c>
      <c r="I60" s="55">
        <f t="shared" si="15"/>
        <v>53</v>
      </c>
      <c r="J60" s="55">
        <f t="shared" si="15"/>
        <v>52</v>
      </c>
      <c r="K60" s="55">
        <f t="shared" si="15"/>
        <v>52</v>
      </c>
      <c r="L60" s="55">
        <f t="shared" si="15"/>
        <v>51</v>
      </c>
      <c r="M60" s="55">
        <f t="shared" si="15"/>
        <v>50</v>
      </c>
      <c r="N60" s="23">
        <f>+COUNT(N3:N55)</f>
        <v>48</v>
      </c>
      <c r="O60" s="12"/>
      <c r="P60" s="12"/>
      <c r="Q60" s="54" t="s">
        <v>20</v>
      </c>
      <c r="R60" s="55">
        <f>+COUNT(R3:R55)</f>
        <v>51</v>
      </c>
      <c r="S60" s="55">
        <f t="shared" ref="S60:AC60" si="16">+COUNT(S3:S55)</f>
        <v>51</v>
      </c>
      <c r="T60" s="55">
        <f t="shared" si="16"/>
        <v>51</v>
      </c>
      <c r="U60" s="55">
        <f t="shared" si="16"/>
        <v>52</v>
      </c>
      <c r="V60" s="55">
        <f t="shared" si="16"/>
        <v>53</v>
      </c>
      <c r="W60" s="55">
        <f t="shared" si="16"/>
        <v>53</v>
      </c>
      <c r="X60" s="55">
        <f t="shared" si="16"/>
        <v>53</v>
      </c>
      <c r="Y60" s="55">
        <f t="shared" si="16"/>
        <v>53</v>
      </c>
      <c r="Z60" s="55">
        <f t="shared" si="16"/>
        <v>52</v>
      </c>
      <c r="AA60" s="55">
        <f t="shared" si="16"/>
        <v>52</v>
      </c>
      <c r="AB60" s="55">
        <f t="shared" si="16"/>
        <v>51</v>
      </c>
      <c r="AC60" s="55">
        <f t="shared" si="16"/>
        <v>50</v>
      </c>
      <c r="AD60" s="23">
        <f>+COUNT(AD3:AD55)</f>
        <v>52</v>
      </c>
    </row>
  </sheetData>
  <mergeCells count="2">
    <mergeCell ref="B1:N1"/>
    <mergeCell ref="R1:AD1"/>
  </mergeCells>
  <conditionalFormatting sqref="A3:A60">
    <cfRule type="cellIs" dxfId="60" priority="10" operator="equal">
      <formula>"SR"</formula>
    </cfRule>
  </conditionalFormatting>
  <conditionalFormatting sqref="B3:B55 B3:M3">
    <cfRule type="cellIs" dxfId="59" priority="18" operator="equal">
      <formula>0</formula>
    </cfRule>
  </conditionalFormatting>
  <conditionalFormatting sqref="B2:N2">
    <cfRule type="cellIs" dxfId="58" priority="22" operator="equal">
      <formula>"SR"</formula>
    </cfRule>
  </conditionalFormatting>
  <conditionalFormatting sqref="C4:M55">
    <cfRule type="cellIs" dxfId="57" priority="4" operator="equal">
      <formula>0</formula>
    </cfRule>
  </conditionalFormatting>
  <conditionalFormatting sqref="N3:N55">
    <cfRule type="cellIs" dxfId="56" priority="9" operator="equal">
      <formula>0</formula>
    </cfRule>
  </conditionalFormatting>
  <conditionalFormatting sqref="Q3:Q60">
    <cfRule type="cellIs" dxfId="55" priority="5" operator="equal">
      <formula>"SR"</formula>
    </cfRule>
  </conditionalFormatting>
  <conditionalFormatting sqref="R2:AD2">
    <cfRule type="cellIs" dxfId="54" priority="19" operator="equal">
      <formula>"SR"</formula>
    </cfRule>
  </conditionalFormatting>
  <conditionalFormatting sqref="R3:AD55">
    <cfRule type="cellIs" dxfId="53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88CD-E5C8-4140-8D13-6D37AE348CA8}">
  <dimension ref="A1:AD60"/>
  <sheetViews>
    <sheetView zoomScale="55" zoomScaleNormal="55" workbookViewId="0">
      <selection activeCell="AD54" sqref="AD54:AD55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 t="shared" ref="AD3:AD12" si="1"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si="1"/>
        <v xml:space="preserve"> </v>
      </c>
    </row>
    <row r="5" spans="1:30" x14ac:dyDescent="0.3">
      <c r="A5" s="10">
        <f t="shared" ref="A5:A44" si="2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 t="s">
        <v>21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 t="s">
        <v>21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 t="s">
        <v>21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 t="s">
        <v>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 t="s">
        <v>21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 t="s">
        <v>21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 t="s">
        <v>21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>
        <v>0</v>
      </c>
      <c r="C13" s="11">
        <v>19</v>
      </c>
      <c r="D13" s="11">
        <v>0</v>
      </c>
      <c r="E13" s="11">
        <v>38</v>
      </c>
      <c r="F13" s="11">
        <v>228</v>
      </c>
      <c r="G13" s="11">
        <v>62</v>
      </c>
      <c r="H13" s="11">
        <v>57</v>
      </c>
      <c r="I13" s="11">
        <v>185</v>
      </c>
      <c r="J13" s="11">
        <v>54</v>
      </c>
      <c r="K13" s="11">
        <v>97</v>
      </c>
      <c r="L13" s="11">
        <v>160</v>
      </c>
      <c r="M13" s="18">
        <v>45</v>
      </c>
      <c r="N13" s="21">
        <f t="shared" si="0"/>
        <v>945</v>
      </c>
      <c r="Q13" s="10">
        <f t="shared" si="3"/>
        <v>1980</v>
      </c>
      <c r="R13" s="11">
        <v>0</v>
      </c>
      <c r="S13" s="11">
        <v>15</v>
      </c>
      <c r="T13" s="11">
        <v>0</v>
      </c>
      <c r="U13" s="11">
        <v>23</v>
      </c>
      <c r="V13" s="11">
        <v>63</v>
      </c>
      <c r="W13" s="11">
        <v>33</v>
      </c>
      <c r="X13" s="11">
        <v>41</v>
      </c>
      <c r="Y13" s="11">
        <v>50</v>
      </c>
      <c r="Z13" s="11">
        <v>20</v>
      </c>
      <c r="AA13" s="11">
        <v>43</v>
      </c>
      <c r="AB13" s="11">
        <v>90</v>
      </c>
      <c r="AC13" s="11">
        <v>23</v>
      </c>
      <c r="AD13" s="21">
        <v>90</v>
      </c>
    </row>
    <row r="14" spans="1:30" x14ac:dyDescent="0.3">
      <c r="A14" s="10">
        <f t="shared" si="2"/>
        <v>1981</v>
      </c>
      <c r="B14" s="11">
        <v>141</v>
      </c>
      <c r="C14" s="11">
        <v>51</v>
      </c>
      <c r="D14" s="11">
        <v>159</v>
      </c>
      <c r="E14" s="11">
        <v>264</v>
      </c>
      <c r="F14" s="11">
        <v>397</v>
      </c>
      <c r="G14" s="11">
        <v>400</v>
      </c>
      <c r="H14" s="11">
        <v>61</v>
      </c>
      <c r="I14" s="11">
        <v>191</v>
      </c>
      <c r="J14" s="11">
        <v>227</v>
      </c>
      <c r="K14" s="11">
        <v>346</v>
      </c>
      <c r="L14" s="11">
        <v>118</v>
      </c>
      <c r="M14" s="18">
        <v>63</v>
      </c>
      <c r="N14" s="21">
        <f t="shared" si="0"/>
        <v>2418</v>
      </c>
      <c r="Q14" s="10">
        <f t="shared" si="3"/>
        <v>1981</v>
      </c>
      <c r="R14" s="11">
        <v>98</v>
      </c>
      <c r="S14" s="11">
        <v>28</v>
      </c>
      <c r="T14" s="11">
        <v>48</v>
      </c>
      <c r="U14" s="11">
        <v>70</v>
      </c>
      <c r="V14" s="11">
        <v>110</v>
      </c>
      <c r="W14" s="11">
        <v>52</v>
      </c>
      <c r="X14" s="11">
        <v>19</v>
      </c>
      <c r="Y14" s="11">
        <v>73</v>
      </c>
      <c r="Z14" s="11">
        <v>75</v>
      </c>
      <c r="AA14" s="11">
        <v>58</v>
      </c>
      <c r="AB14" s="11">
        <v>35</v>
      </c>
      <c r="AC14" s="11">
        <v>30</v>
      </c>
      <c r="AD14" s="21">
        <v>110</v>
      </c>
    </row>
    <row r="15" spans="1:30" x14ac:dyDescent="0.3">
      <c r="A15" s="10">
        <f t="shared" si="2"/>
        <v>1982</v>
      </c>
      <c r="B15" s="11">
        <v>15</v>
      </c>
      <c r="C15" s="11">
        <v>47</v>
      </c>
      <c r="D15" s="11">
        <v>68</v>
      </c>
      <c r="E15" s="11">
        <v>350</v>
      </c>
      <c r="F15" s="11">
        <v>429</v>
      </c>
      <c r="G15" s="11">
        <v>58</v>
      </c>
      <c r="H15" s="11">
        <v>36</v>
      </c>
      <c r="I15" s="11">
        <v>31</v>
      </c>
      <c r="J15" s="11">
        <v>165</v>
      </c>
      <c r="K15" s="11">
        <v>157</v>
      </c>
      <c r="L15" s="11">
        <v>28</v>
      </c>
      <c r="M15" s="18">
        <v>0</v>
      </c>
      <c r="N15" s="21">
        <f t="shared" si="0"/>
        <v>1384</v>
      </c>
      <c r="Q15" s="10">
        <f t="shared" si="3"/>
        <v>1982</v>
      </c>
      <c r="R15" s="11">
        <v>15</v>
      </c>
      <c r="S15" s="11">
        <v>30</v>
      </c>
      <c r="T15" s="11">
        <v>40</v>
      </c>
      <c r="U15" s="11">
        <v>120</v>
      </c>
      <c r="V15" s="11">
        <v>70</v>
      </c>
      <c r="W15" s="11">
        <v>36</v>
      </c>
      <c r="X15" s="11">
        <v>19</v>
      </c>
      <c r="Y15" s="11">
        <v>22</v>
      </c>
      <c r="Z15" s="11">
        <v>75</v>
      </c>
      <c r="AA15" s="11">
        <v>65</v>
      </c>
      <c r="AB15" s="11">
        <v>16</v>
      </c>
      <c r="AC15" s="11">
        <v>0</v>
      </c>
      <c r="AD15" s="21">
        <v>120</v>
      </c>
    </row>
    <row r="16" spans="1:30" x14ac:dyDescent="0.3">
      <c r="A16" s="10">
        <f t="shared" si="2"/>
        <v>1983</v>
      </c>
      <c r="B16" s="11">
        <v>0</v>
      </c>
      <c r="C16" s="11">
        <v>7</v>
      </c>
      <c r="D16" s="11">
        <v>122</v>
      </c>
      <c r="E16" s="11">
        <v>199</v>
      </c>
      <c r="F16" s="11">
        <v>123</v>
      </c>
      <c r="G16" s="11">
        <v>103</v>
      </c>
      <c r="H16" s="11">
        <v>85</v>
      </c>
      <c r="I16" s="11">
        <v>69</v>
      </c>
      <c r="J16" s="11">
        <v>167</v>
      </c>
      <c r="K16" s="11">
        <v>199</v>
      </c>
      <c r="L16" s="11">
        <v>89</v>
      </c>
      <c r="M16" s="18">
        <v>14</v>
      </c>
      <c r="N16" s="21">
        <f t="shared" si="0"/>
        <v>1177</v>
      </c>
      <c r="Q16" s="10">
        <f t="shared" si="3"/>
        <v>1983</v>
      </c>
      <c r="R16" s="11">
        <v>0</v>
      </c>
      <c r="S16" s="11">
        <v>7</v>
      </c>
      <c r="T16" s="11">
        <v>100</v>
      </c>
      <c r="U16" s="11">
        <v>88</v>
      </c>
      <c r="V16" s="11">
        <v>47</v>
      </c>
      <c r="W16" s="11">
        <v>45</v>
      </c>
      <c r="X16" s="11">
        <v>70</v>
      </c>
      <c r="Y16" s="11">
        <v>28</v>
      </c>
      <c r="Z16" s="11">
        <v>70</v>
      </c>
      <c r="AA16" s="11">
        <v>55</v>
      </c>
      <c r="AB16" s="11">
        <v>49</v>
      </c>
      <c r="AC16" s="11">
        <v>7</v>
      </c>
      <c r="AD16" s="21">
        <v>100</v>
      </c>
    </row>
    <row r="17" spans="1:30" x14ac:dyDescent="0.3">
      <c r="A17" s="10">
        <f t="shared" si="2"/>
        <v>1984</v>
      </c>
      <c r="B17" s="11">
        <v>46</v>
      </c>
      <c r="C17" s="11">
        <v>251</v>
      </c>
      <c r="D17" s="11">
        <v>150</v>
      </c>
      <c r="E17" s="11">
        <v>96</v>
      </c>
      <c r="F17" s="11">
        <v>189</v>
      </c>
      <c r="G17" s="11">
        <v>206</v>
      </c>
      <c r="H17" s="11">
        <v>180</v>
      </c>
      <c r="I17" s="11">
        <v>317</v>
      </c>
      <c r="J17" s="11">
        <v>313</v>
      </c>
      <c r="K17" s="11">
        <v>247</v>
      </c>
      <c r="L17" s="11">
        <v>128</v>
      </c>
      <c r="M17" s="18">
        <v>0</v>
      </c>
      <c r="N17" s="21">
        <f t="shared" si="0"/>
        <v>2123</v>
      </c>
      <c r="Q17" s="10">
        <f t="shared" si="3"/>
        <v>1984</v>
      </c>
      <c r="R17" s="11">
        <v>23</v>
      </c>
      <c r="S17" s="11">
        <v>64</v>
      </c>
      <c r="T17" s="11">
        <v>75</v>
      </c>
      <c r="U17" s="11">
        <v>23</v>
      </c>
      <c r="V17" s="11">
        <v>54</v>
      </c>
      <c r="W17" s="11">
        <v>130</v>
      </c>
      <c r="X17" s="11">
        <v>60</v>
      </c>
      <c r="Y17" s="11">
        <v>85</v>
      </c>
      <c r="Z17" s="11">
        <v>95</v>
      </c>
      <c r="AA17" s="11">
        <v>64</v>
      </c>
      <c r="AB17" s="11">
        <v>30</v>
      </c>
      <c r="AC17" s="11">
        <v>0</v>
      </c>
      <c r="AD17" s="21">
        <v>130</v>
      </c>
    </row>
    <row r="18" spans="1:30" x14ac:dyDescent="0.3">
      <c r="A18" s="10">
        <f t="shared" si="2"/>
        <v>1985</v>
      </c>
      <c r="B18" s="11">
        <v>0</v>
      </c>
      <c r="C18" s="11">
        <v>0</v>
      </c>
      <c r="D18" s="11">
        <v>34</v>
      </c>
      <c r="E18" s="11">
        <v>58</v>
      </c>
      <c r="F18" s="11">
        <v>147</v>
      </c>
      <c r="G18" s="11">
        <v>53</v>
      </c>
      <c r="H18" s="11">
        <v>63</v>
      </c>
      <c r="I18" s="11">
        <v>193</v>
      </c>
      <c r="J18" s="11">
        <v>117</v>
      </c>
      <c r="K18" s="11">
        <v>349</v>
      </c>
      <c r="L18" s="11">
        <v>169</v>
      </c>
      <c r="M18" s="18">
        <v>23.599999999999998</v>
      </c>
      <c r="N18" s="21">
        <f t="shared" si="0"/>
        <v>1206.5999999999999</v>
      </c>
      <c r="Q18" s="10">
        <f t="shared" si="3"/>
        <v>1985</v>
      </c>
      <c r="R18" s="11">
        <v>0</v>
      </c>
      <c r="S18" s="11">
        <v>0</v>
      </c>
      <c r="T18" s="11">
        <v>22</v>
      </c>
      <c r="U18" s="11">
        <v>40</v>
      </c>
      <c r="V18" s="11">
        <v>34</v>
      </c>
      <c r="W18" s="11">
        <v>48</v>
      </c>
      <c r="X18" s="11">
        <v>37</v>
      </c>
      <c r="Y18" s="11">
        <v>75</v>
      </c>
      <c r="Z18" s="11">
        <v>45</v>
      </c>
      <c r="AA18" s="11">
        <v>91</v>
      </c>
      <c r="AB18" s="11">
        <v>55</v>
      </c>
      <c r="AC18" s="11">
        <v>21.7</v>
      </c>
      <c r="AD18" s="21">
        <v>91</v>
      </c>
    </row>
    <row r="19" spans="1:30" x14ac:dyDescent="0.3">
      <c r="A19" s="10">
        <f t="shared" si="2"/>
        <v>1986</v>
      </c>
      <c r="B19" s="11">
        <v>33</v>
      </c>
      <c r="C19" s="11">
        <v>78</v>
      </c>
      <c r="D19" s="11">
        <v>38</v>
      </c>
      <c r="E19" s="11">
        <v>313</v>
      </c>
      <c r="F19" s="11">
        <v>210</v>
      </c>
      <c r="G19" s="11">
        <v>84</v>
      </c>
      <c r="H19" s="11">
        <v>26</v>
      </c>
      <c r="I19" s="11">
        <v>176</v>
      </c>
      <c r="J19" s="11">
        <v>105</v>
      </c>
      <c r="K19" s="11">
        <v>258</v>
      </c>
      <c r="L19" s="11">
        <v>37</v>
      </c>
      <c r="M19" s="18">
        <v>22</v>
      </c>
      <c r="N19" s="21">
        <f t="shared" si="0"/>
        <v>1380</v>
      </c>
      <c r="Q19" s="10">
        <f t="shared" si="3"/>
        <v>1986</v>
      </c>
      <c r="R19" s="11">
        <v>20</v>
      </c>
      <c r="S19" s="11">
        <v>41</v>
      </c>
      <c r="T19" s="11">
        <v>23</v>
      </c>
      <c r="U19" s="11">
        <v>135</v>
      </c>
      <c r="V19" s="11">
        <v>86</v>
      </c>
      <c r="W19" s="11">
        <v>30</v>
      </c>
      <c r="X19" s="11">
        <v>13</v>
      </c>
      <c r="Y19" s="11">
        <v>50</v>
      </c>
      <c r="Z19" s="11">
        <v>40</v>
      </c>
      <c r="AA19" s="11">
        <v>67</v>
      </c>
      <c r="AB19" s="11">
        <v>25</v>
      </c>
      <c r="AC19" s="11">
        <v>22</v>
      </c>
      <c r="AD19" s="21">
        <v>135</v>
      </c>
    </row>
    <row r="20" spans="1:30" x14ac:dyDescent="0.3">
      <c r="A20" s="10">
        <f t="shared" si="2"/>
        <v>1987</v>
      </c>
      <c r="B20" s="11">
        <v>38</v>
      </c>
      <c r="C20" s="11">
        <v>11</v>
      </c>
      <c r="D20" s="11">
        <v>126</v>
      </c>
      <c r="E20" s="11">
        <v>70</v>
      </c>
      <c r="F20" s="11">
        <v>334</v>
      </c>
      <c r="G20" s="11">
        <v>108</v>
      </c>
      <c r="H20" s="11">
        <v>194</v>
      </c>
      <c r="I20" s="11">
        <v>28</v>
      </c>
      <c r="J20" s="11">
        <v>202</v>
      </c>
      <c r="K20" s="11">
        <v>369</v>
      </c>
      <c r="L20" s="11">
        <v>52</v>
      </c>
      <c r="M20" s="18">
        <v>70</v>
      </c>
      <c r="N20" s="21">
        <f t="shared" si="0"/>
        <v>1602</v>
      </c>
      <c r="Q20" s="10">
        <f t="shared" si="3"/>
        <v>1987</v>
      </c>
      <c r="R20" s="11">
        <v>28</v>
      </c>
      <c r="S20" s="11">
        <v>8</v>
      </c>
      <c r="T20" s="11">
        <v>39</v>
      </c>
      <c r="U20" s="11">
        <v>25</v>
      </c>
      <c r="V20" s="11">
        <v>110</v>
      </c>
      <c r="W20" s="11">
        <v>53</v>
      </c>
      <c r="X20" s="11">
        <v>90</v>
      </c>
      <c r="Y20" s="11">
        <v>17</v>
      </c>
      <c r="Z20" s="11">
        <v>43</v>
      </c>
      <c r="AA20" s="11">
        <v>120</v>
      </c>
      <c r="AB20" s="11">
        <v>14</v>
      </c>
      <c r="AC20" s="11">
        <v>45</v>
      </c>
      <c r="AD20" s="21">
        <v>120</v>
      </c>
    </row>
    <row r="21" spans="1:30" x14ac:dyDescent="0.3">
      <c r="A21" s="10">
        <f t="shared" si="2"/>
        <v>1988</v>
      </c>
      <c r="B21" s="11">
        <v>0</v>
      </c>
      <c r="C21" s="11">
        <v>1</v>
      </c>
      <c r="D21" s="11">
        <v>5</v>
      </c>
      <c r="E21" s="11">
        <v>187</v>
      </c>
      <c r="F21" s="11">
        <v>127</v>
      </c>
      <c r="G21" s="11">
        <v>408</v>
      </c>
      <c r="H21" s="11">
        <v>115</v>
      </c>
      <c r="I21" s="11">
        <v>246</v>
      </c>
      <c r="J21" s="11">
        <v>228</v>
      </c>
      <c r="K21" s="11">
        <v>591</v>
      </c>
      <c r="L21" s="11">
        <v>130.69999999999999</v>
      </c>
      <c r="M21" s="18">
        <v>37</v>
      </c>
      <c r="N21" s="21">
        <f t="shared" si="0"/>
        <v>2075.6999999999998</v>
      </c>
      <c r="Q21" s="10">
        <f t="shared" si="3"/>
        <v>1988</v>
      </c>
      <c r="R21" s="11">
        <v>0</v>
      </c>
      <c r="S21" s="11">
        <v>1</v>
      </c>
      <c r="T21" s="11">
        <v>5</v>
      </c>
      <c r="U21" s="11">
        <v>110</v>
      </c>
      <c r="V21" s="11">
        <v>25</v>
      </c>
      <c r="W21" s="11">
        <v>135</v>
      </c>
      <c r="X21" s="11">
        <v>50</v>
      </c>
      <c r="Y21" s="11">
        <v>90</v>
      </c>
      <c r="Z21" s="11">
        <v>57</v>
      </c>
      <c r="AA21" s="11">
        <v>96</v>
      </c>
      <c r="AB21" s="11">
        <v>45</v>
      </c>
      <c r="AC21" s="11">
        <v>37</v>
      </c>
      <c r="AD21" s="21">
        <v>135</v>
      </c>
    </row>
    <row r="22" spans="1:30" x14ac:dyDescent="0.3">
      <c r="A22" s="10">
        <f t="shared" si="2"/>
        <v>1989</v>
      </c>
      <c r="B22" s="11">
        <v>0</v>
      </c>
      <c r="C22" s="11">
        <v>28</v>
      </c>
      <c r="D22" s="11">
        <v>60</v>
      </c>
      <c r="E22" s="11">
        <v>60</v>
      </c>
      <c r="F22" s="11">
        <v>97</v>
      </c>
      <c r="G22" s="11">
        <v>76</v>
      </c>
      <c r="H22" s="11">
        <v>55</v>
      </c>
      <c r="I22" s="11">
        <v>70</v>
      </c>
      <c r="J22" s="11">
        <v>271</v>
      </c>
      <c r="K22" s="11">
        <v>146</v>
      </c>
      <c r="L22" s="11">
        <v>111</v>
      </c>
      <c r="M22" s="18">
        <v>78</v>
      </c>
      <c r="N22" s="21">
        <f t="shared" si="0"/>
        <v>1052</v>
      </c>
      <c r="Q22" s="10">
        <f t="shared" si="3"/>
        <v>1989</v>
      </c>
      <c r="R22" s="11">
        <v>0</v>
      </c>
      <c r="S22" s="11">
        <v>28</v>
      </c>
      <c r="T22" s="11">
        <v>35</v>
      </c>
      <c r="U22" s="11">
        <v>50</v>
      </c>
      <c r="V22" s="11">
        <v>36</v>
      </c>
      <c r="W22" s="11">
        <v>37</v>
      </c>
      <c r="X22" s="11">
        <v>25</v>
      </c>
      <c r="Y22" s="11">
        <v>25</v>
      </c>
      <c r="Z22" s="11">
        <v>44</v>
      </c>
      <c r="AA22" s="11">
        <v>44</v>
      </c>
      <c r="AB22" s="11">
        <v>50</v>
      </c>
      <c r="AC22" s="11">
        <v>60</v>
      </c>
      <c r="AD22" s="21">
        <v>60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0</v>
      </c>
      <c r="E23" s="11">
        <v>228</v>
      </c>
      <c r="F23" s="11">
        <v>174</v>
      </c>
      <c r="G23" s="11">
        <v>69</v>
      </c>
      <c r="H23" s="11">
        <v>75</v>
      </c>
      <c r="I23" s="11">
        <v>92</v>
      </c>
      <c r="J23" s="11">
        <v>91</v>
      </c>
      <c r="K23" s="11">
        <v>263</v>
      </c>
      <c r="L23" s="11">
        <v>342</v>
      </c>
      <c r="M23" s="18">
        <v>104</v>
      </c>
      <c r="N23" s="21">
        <f t="shared" si="0"/>
        <v>1438</v>
      </c>
      <c r="Q23" s="10">
        <f t="shared" si="3"/>
        <v>1990</v>
      </c>
      <c r="R23" s="11">
        <v>0</v>
      </c>
      <c r="S23" s="11">
        <v>0</v>
      </c>
      <c r="T23" s="11">
        <v>0</v>
      </c>
      <c r="U23" s="11">
        <v>62</v>
      </c>
      <c r="V23" s="11">
        <v>39</v>
      </c>
      <c r="W23" s="11">
        <v>41</v>
      </c>
      <c r="X23" s="11">
        <v>48</v>
      </c>
      <c r="Y23" s="11">
        <v>33</v>
      </c>
      <c r="Z23" s="11">
        <v>46</v>
      </c>
      <c r="AA23" s="11">
        <v>90</v>
      </c>
      <c r="AB23" s="11">
        <v>96</v>
      </c>
      <c r="AC23" s="11">
        <v>60</v>
      </c>
      <c r="AD23" s="21">
        <v>96</v>
      </c>
    </row>
    <row r="24" spans="1:30" x14ac:dyDescent="0.3">
      <c r="A24" s="10">
        <f t="shared" si="2"/>
        <v>1991</v>
      </c>
      <c r="B24" s="11">
        <v>0</v>
      </c>
      <c r="C24" s="11">
        <v>40</v>
      </c>
      <c r="D24" s="11">
        <v>50</v>
      </c>
      <c r="E24" s="11">
        <v>15</v>
      </c>
      <c r="F24" s="11">
        <v>122</v>
      </c>
      <c r="G24" s="11">
        <v>187</v>
      </c>
      <c r="H24" s="11">
        <v>30</v>
      </c>
      <c r="I24" s="11">
        <v>146</v>
      </c>
      <c r="J24" s="11">
        <v>147</v>
      </c>
      <c r="K24" s="11">
        <v>158</v>
      </c>
      <c r="L24" s="11">
        <v>55</v>
      </c>
      <c r="M24" s="18">
        <v>0</v>
      </c>
      <c r="N24" s="21">
        <f t="shared" si="0"/>
        <v>950</v>
      </c>
      <c r="Q24" s="10">
        <f t="shared" si="3"/>
        <v>1991</v>
      </c>
      <c r="R24" s="11">
        <v>0</v>
      </c>
      <c r="S24" s="11">
        <v>25</v>
      </c>
      <c r="T24" s="11">
        <v>25</v>
      </c>
      <c r="U24" s="11">
        <v>15</v>
      </c>
      <c r="V24" s="11">
        <v>50</v>
      </c>
      <c r="W24" s="11">
        <v>70</v>
      </c>
      <c r="X24" s="11">
        <v>20</v>
      </c>
      <c r="Y24" s="11">
        <v>40</v>
      </c>
      <c r="Z24" s="11">
        <v>58</v>
      </c>
      <c r="AA24" s="11">
        <v>41</v>
      </c>
      <c r="AB24" s="11">
        <v>24</v>
      </c>
      <c r="AC24" s="11">
        <v>0</v>
      </c>
      <c r="AD24" s="21">
        <v>70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25</v>
      </c>
      <c r="E25" s="11">
        <v>64</v>
      </c>
      <c r="F25" s="11">
        <v>168</v>
      </c>
      <c r="G25" s="11">
        <v>48</v>
      </c>
      <c r="H25" s="11">
        <v>96</v>
      </c>
      <c r="I25" s="11">
        <v>110</v>
      </c>
      <c r="J25" s="11">
        <v>382</v>
      </c>
      <c r="K25" s="11">
        <v>126</v>
      </c>
      <c r="L25" s="11">
        <v>233</v>
      </c>
      <c r="M25" s="18">
        <v>0</v>
      </c>
      <c r="N25" s="21">
        <f t="shared" si="0"/>
        <v>1252</v>
      </c>
      <c r="Q25" s="10">
        <f t="shared" si="3"/>
        <v>1992</v>
      </c>
      <c r="R25" s="11">
        <v>0</v>
      </c>
      <c r="S25" s="11">
        <v>0</v>
      </c>
      <c r="T25" s="11">
        <v>25</v>
      </c>
      <c r="U25" s="11">
        <v>25</v>
      </c>
      <c r="V25" s="11">
        <v>40</v>
      </c>
      <c r="W25" s="11">
        <v>25</v>
      </c>
      <c r="X25" s="11">
        <v>20</v>
      </c>
      <c r="Y25" s="11">
        <v>72</v>
      </c>
      <c r="Z25" s="11">
        <v>85</v>
      </c>
      <c r="AA25" s="11">
        <v>60</v>
      </c>
      <c r="AB25" s="11">
        <v>80</v>
      </c>
      <c r="AC25" s="11">
        <v>0</v>
      </c>
      <c r="AD25" s="21">
        <v>85</v>
      </c>
    </row>
    <row r="26" spans="1:30" x14ac:dyDescent="0.3">
      <c r="A26" s="10">
        <f t="shared" si="2"/>
        <v>1993</v>
      </c>
      <c r="B26" s="11">
        <v>32</v>
      </c>
      <c r="C26" s="11">
        <v>75</v>
      </c>
      <c r="D26" s="11">
        <v>109</v>
      </c>
      <c r="E26" s="11">
        <v>371</v>
      </c>
      <c r="F26" s="11">
        <v>229</v>
      </c>
      <c r="G26" s="11">
        <v>22</v>
      </c>
      <c r="H26" s="11">
        <v>101</v>
      </c>
      <c r="I26" s="11">
        <v>64</v>
      </c>
      <c r="J26" s="11">
        <v>202</v>
      </c>
      <c r="K26" s="11">
        <v>144</v>
      </c>
      <c r="L26" s="11">
        <v>163.80000000000001</v>
      </c>
      <c r="M26" s="18">
        <v>159</v>
      </c>
      <c r="N26" s="21">
        <f t="shared" si="0"/>
        <v>1671.8</v>
      </c>
      <c r="Q26" s="10">
        <f t="shared" si="3"/>
        <v>1993</v>
      </c>
      <c r="R26" s="11">
        <v>32</v>
      </c>
      <c r="S26" s="11">
        <v>45</v>
      </c>
      <c r="T26" s="11">
        <v>49</v>
      </c>
      <c r="U26" s="11">
        <v>80</v>
      </c>
      <c r="V26" s="11">
        <v>96</v>
      </c>
      <c r="W26" s="11">
        <v>15</v>
      </c>
      <c r="X26" s="11">
        <v>87</v>
      </c>
      <c r="Y26" s="11">
        <v>23</v>
      </c>
      <c r="Z26" s="11">
        <v>50</v>
      </c>
      <c r="AA26" s="11">
        <v>52</v>
      </c>
      <c r="AB26" s="11">
        <v>49</v>
      </c>
      <c r="AC26" s="11">
        <v>88</v>
      </c>
      <c r="AD26" s="21">
        <v>96</v>
      </c>
    </row>
    <row r="27" spans="1:30" x14ac:dyDescent="0.3">
      <c r="A27" s="10">
        <f t="shared" si="2"/>
        <v>1994</v>
      </c>
      <c r="B27" s="11">
        <v>98</v>
      </c>
      <c r="C27" s="11">
        <v>31</v>
      </c>
      <c r="D27" s="11">
        <v>41</v>
      </c>
      <c r="E27" s="11">
        <v>84</v>
      </c>
      <c r="F27" s="11">
        <v>279</v>
      </c>
      <c r="G27" s="11">
        <v>86</v>
      </c>
      <c r="H27" s="11">
        <v>41</v>
      </c>
      <c r="I27" s="11">
        <v>126</v>
      </c>
      <c r="J27" s="11">
        <v>123</v>
      </c>
      <c r="K27" s="11">
        <v>244</v>
      </c>
      <c r="L27" s="11">
        <v>136.5</v>
      </c>
      <c r="M27" s="18">
        <v>3.8</v>
      </c>
      <c r="N27" s="21">
        <f t="shared" si="0"/>
        <v>1293.3</v>
      </c>
      <c r="Q27" s="10">
        <f t="shared" si="3"/>
        <v>1994</v>
      </c>
      <c r="R27" s="11">
        <v>98</v>
      </c>
      <c r="S27" s="11">
        <v>20</v>
      </c>
      <c r="T27" s="11">
        <v>21</v>
      </c>
      <c r="U27" s="11">
        <v>45</v>
      </c>
      <c r="V27" s="11">
        <v>140</v>
      </c>
      <c r="W27" s="11">
        <v>32</v>
      </c>
      <c r="X27" s="11">
        <v>26</v>
      </c>
      <c r="Y27" s="11">
        <v>45</v>
      </c>
      <c r="Z27" s="11">
        <v>45</v>
      </c>
      <c r="AA27" s="11">
        <v>60</v>
      </c>
      <c r="AB27" s="11">
        <v>28</v>
      </c>
      <c r="AC27" s="11">
        <v>1.5</v>
      </c>
      <c r="AD27" s="21">
        <v>140</v>
      </c>
    </row>
    <row r="28" spans="1:30" x14ac:dyDescent="0.3">
      <c r="A28" s="10">
        <f t="shared" si="2"/>
        <v>1995</v>
      </c>
      <c r="B28" s="11">
        <v>12</v>
      </c>
      <c r="C28" s="11">
        <v>54</v>
      </c>
      <c r="D28" s="11" t="s">
        <v>21</v>
      </c>
      <c r="E28" s="11">
        <v>129</v>
      </c>
      <c r="F28" s="11">
        <v>300</v>
      </c>
      <c r="G28" s="11">
        <v>128</v>
      </c>
      <c r="H28" s="11">
        <v>272</v>
      </c>
      <c r="I28" s="11">
        <v>346</v>
      </c>
      <c r="J28" s="11">
        <v>154</v>
      </c>
      <c r="K28" s="11">
        <v>263</v>
      </c>
      <c r="L28" s="11">
        <v>54</v>
      </c>
      <c r="M28" s="18">
        <v>19</v>
      </c>
      <c r="N28" s="21" t="str">
        <f t="shared" si="0"/>
        <v xml:space="preserve"> </v>
      </c>
      <c r="Q28" s="10">
        <f t="shared" si="3"/>
        <v>1995</v>
      </c>
      <c r="R28" s="11">
        <v>12</v>
      </c>
      <c r="S28" s="11">
        <v>20</v>
      </c>
      <c r="T28" s="11" t="s">
        <v>21</v>
      </c>
      <c r="U28" s="11">
        <v>34</v>
      </c>
      <c r="V28" s="11">
        <v>115</v>
      </c>
      <c r="W28" s="11">
        <v>50</v>
      </c>
      <c r="X28" s="11">
        <v>93</v>
      </c>
      <c r="Y28" s="11">
        <v>57</v>
      </c>
      <c r="Z28" s="11">
        <v>60</v>
      </c>
      <c r="AA28" s="11">
        <v>80</v>
      </c>
      <c r="AB28" s="11">
        <v>26</v>
      </c>
      <c r="AC28" s="11">
        <v>8</v>
      </c>
      <c r="AD28" s="21">
        <v>115</v>
      </c>
    </row>
    <row r="29" spans="1:30" x14ac:dyDescent="0.3">
      <c r="A29" s="10">
        <f t="shared" si="2"/>
        <v>1996</v>
      </c>
      <c r="B29" s="11">
        <v>30</v>
      </c>
      <c r="C29" s="11">
        <v>28</v>
      </c>
      <c r="D29" s="11">
        <v>118</v>
      </c>
      <c r="E29" s="11">
        <v>47</v>
      </c>
      <c r="F29" s="11">
        <v>223</v>
      </c>
      <c r="G29" s="11">
        <v>115</v>
      </c>
      <c r="H29" s="11">
        <v>440</v>
      </c>
      <c r="I29" s="11">
        <v>229</v>
      </c>
      <c r="J29" s="11">
        <v>158</v>
      </c>
      <c r="K29" s="11">
        <v>260</v>
      </c>
      <c r="L29" s="11">
        <v>253</v>
      </c>
      <c r="M29" s="18">
        <v>15</v>
      </c>
      <c r="N29" s="21">
        <f t="shared" si="0"/>
        <v>1916</v>
      </c>
      <c r="Q29" s="10">
        <f t="shared" si="3"/>
        <v>1996</v>
      </c>
      <c r="R29" s="11">
        <v>30</v>
      </c>
      <c r="S29" s="11">
        <v>28</v>
      </c>
      <c r="T29" s="11">
        <v>35</v>
      </c>
      <c r="U29" s="11">
        <v>25</v>
      </c>
      <c r="V29" s="11">
        <v>80</v>
      </c>
      <c r="W29" s="11">
        <v>45</v>
      </c>
      <c r="X29" s="11">
        <v>150</v>
      </c>
      <c r="Y29" s="11">
        <v>45</v>
      </c>
      <c r="Z29" s="11">
        <v>35</v>
      </c>
      <c r="AA29" s="11">
        <v>65</v>
      </c>
      <c r="AB29" s="11">
        <v>135</v>
      </c>
      <c r="AC29" s="11">
        <v>15</v>
      </c>
      <c r="AD29" s="21">
        <v>150</v>
      </c>
    </row>
    <row r="30" spans="1:30" x14ac:dyDescent="0.3">
      <c r="A30" s="10">
        <f t="shared" si="2"/>
        <v>1997</v>
      </c>
      <c r="B30" s="11">
        <v>25</v>
      </c>
      <c r="C30" s="11">
        <v>10</v>
      </c>
      <c r="D30" s="11">
        <v>65</v>
      </c>
      <c r="E30" s="11">
        <v>130</v>
      </c>
      <c r="F30" s="11">
        <v>90</v>
      </c>
      <c r="G30" s="11">
        <v>90</v>
      </c>
      <c r="H30" s="11">
        <v>35</v>
      </c>
      <c r="I30" s="11">
        <v>60</v>
      </c>
      <c r="J30" s="11">
        <v>60</v>
      </c>
      <c r="K30" s="11">
        <v>55</v>
      </c>
      <c r="L30" s="11">
        <v>233</v>
      </c>
      <c r="M30" s="18">
        <v>30</v>
      </c>
      <c r="N30" s="21">
        <f t="shared" si="0"/>
        <v>883</v>
      </c>
      <c r="Q30" s="10">
        <f t="shared" si="3"/>
        <v>1997</v>
      </c>
      <c r="R30" s="11">
        <v>15</v>
      </c>
      <c r="S30" s="11">
        <v>10</v>
      </c>
      <c r="T30" s="11">
        <v>50</v>
      </c>
      <c r="U30" s="11">
        <v>70</v>
      </c>
      <c r="V30" s="11">
        <v>55</v>
      </c>
      <c r="W30" s="11">
        <v>55</v>
      </c>
      <c r="X30" s="11">
        <v>25</v>
      </c>
      <c r="Y30" s="11">
        <v>35</v>
      </c>
      <c r="Z30" s="11">
        <v>35</v>
      </c>
      <c r="AA30" s="11">
        <v>25</v>
      </c>
      <c r="AB30" s="11">
        <v>65</v>
      </c>
      <c r="AC30" s="11">
        <v>30</v>
      </c>
      <c r="AD30" s="21">
        <v>70</v>
      </c>
    </row>
    <row r="31" spans="1:30" x14ac:dyDescent="0.3">
      <c r="A31" s="10">
        <f t="shared" si="2"/>
        <v>1998</v>
      </c>
      <c r="B31" s="11">
        <v>17</v>
      </c>
      <c r="C31" s="11">
        <v>85</v>
      </c>
      <c r="D31" s="11">
        <v>243</v>
      </c>
      <c r="E31" s="11">
        <v>130</v>
      </c>
      <c r="F31" s="11">
        <v>275</v>
      </c>
      <c r="G31" s="11">
        <v>155</v>
      </c>
      <c r="H31" s="11">
        <v>255</v>
      </c>
      <c r="I31" s="11">
        <v>85</v>
      </c>
      <c r="J31" s="11">
        <v>314</v>
      </c>
      <c r="K31" s="11">
        <v>192</v>
      </c>
      <c r="L31" s="11">
        <v>113</v>
      </c>
      <c r="M31" s="18">
        <v>178</v>
      </c>
      <c r="N31" s="21">
        <f t="shared" si="0"/>
        <v>2042</v>
      </c>
      <c r="Q31" s="10">
        <f t="shared" si="3"/>
        <v>1998</v>
      </c>
      <c r="R31" s="11">
        <v>12</v>
      </c>
      <c r="S31" s="11">
        <v>35</v>
      </c>
      <c r="T31" s="11">
        <v>90</v>
      </c>
      <c r="U31" s="11">
        <v>70</v>
      </c>
      <c r="V31" s="11">
        <v>95</v>
      </c>
      <c r="W31" s="11">
        <v>35</v>
      </c>
      <c r="X31" s="11">
        <v>50</v>
      </c>
      <c r="Y31" s="11">
        <v>30</v>
      </c>
      <c r="Z31" s="11">
        <v>75</v>
      </c>
      <c r="AA31" s="11">
        <v>60</v>
      </c>
      <c r="AB31" s="11">
        <v>62</v>
      </c>
      <c r="AC31" s="11">
        <v>61</v>
      </c>
      <c r="AD31" s="21">
        <v>95</v>
      </c>
    </row>
    <row r="32" spans="1:30" x14ac:dyDescent="0.3">
      <c r="A32" s="10">
        <f t="shared" si="2"/>
        <v>1999</v>
      </c>
      <c r="B32" s="11">
        <v>27</v>
      </c>
      <c r="C32" s="11">
        <v>116</v>
      </c>
      <c r="D32" s="11">
        <v>31</v>
      </c>
      <c r="E32" s="11">
        <v>182</v>
      </c>
      <c r="F32" s="11">
        <v>78</v>
      </c>
      <c r="G32" s="11">
        <v>270</v>
      </c>
      <c r="H32" s="11">
        <v>125</v>
      </c>
      <c r="I32" s="11">
        <v>291</v>
      </c>
      <c r="J32" s="11">
        <v>57</v>
      </c>
      <c r="K32" s="11">
        <v>205</v>
      </c>
      <c r="L32" s="11">
        <v>296</v>
      </c>
      <c r="M32" s="18">
        <v>50</v>
      </c>
      <c r="N32" s="21">
        <f t="shared" si="0"/>
        <v>1728</v>
      </c>
      <c r="Q32" s="10">
        <f t="shared" si="3"/>
        <v>1999</v>
      </c>
      <c r="R32" s="11">
        <v>17</v>
      </c>
      <c r="S32" s="11">
        <v>32</v>
      </c>
      <c r="T32" s="11">
        <v>21</v>
      </c>
      <c r="U32" s="11">
        <v>56</v>
      </c>
      <c r="V32" s="11">
        <v>35</v>
      </c>
      <c r="W32" s="11">
        <v>55</v>
      </c>
      <c r="X32" s="11">
        <v>70</v>
      </c>
      <c r="Y32" s="11">
        <v>40</v>
      </c>
      <c r="Z32" s="11">
        <v>20</v>
      </c>
      <c r="AA32" s="11">
        <v>60</v>
      </c>
      <c r="AB32" s="11">
        <v>65</v>
      </c>
      <c r="AC32" s="11">
        <v>50</v>
      </c>
      <c r="AD32" s="21">
        <v>70</v>
      </c>
    </row>
    <row r="33" spans="1:30" x14ac:dyDescent="0.3">
      <c r="A33" s="10">
        <f t="shared" si="2"/>
        <v>2000</v>
      </c>
      <c r="B33" s="11">
        <v>55</v>
      </c>
      <c r="C33" s="11">
        <v>0</v>
      </c>
      <c r="D33" s="11">
        <v>11</v>
      </c>
      <c r="E33" s="11">
        <v>365</v>
      </c>
      <c r="F33" s="11">
        <v>139</v>
      </c>
      <c r="G33" s="11">
        <v>75</v>
      </c>
      <c r="H33" s="11">
        <v>110</v>
      </c>
      <c r="I33" s="11">
        <v>91</v>
      </c>
      <c r="J33" s="11">
        <v>257</v>
      </c>
      <c r="K33" s="11">
        <v>285</v>
      </c>
      <c r="L33" s="11">
        <v>268</v>
      </c>
      <c r="M33" s="18">
        <v>60</v>
      </c>
      <c r="N33" s="21">
        <f t="shared" si="0"/>
        <v>1716</v>
      </c>
      <c r="Q33" s="10">
        <f t="shared" si="3"/>
        <v>2000</v>
      </c>
      <c r="R33" s="11">
        <v>30</v>
      </c>
      <c r="S33" s="11">
        <v>0</v>
      </c>
      <c r="T33" s="11">
        <v>6</v>
      </c>
      <c r="U33" s="11">
        <v>90</v>
      </c>
      <c r="V33" s="11">
        <v>25</v>
      </c>
      <c r="W33" s="11">
        <v>35</v>
      </c>
      <c r="X33" s="11">
        <v>60</v>
      </c>
      <c r="Y33" s="11">
        <v>25</v>
      </c>
      <c r="Z33" s="11">
        <v>50</v>
      </c>
      <c r="AA33" s="11">
        <v>87</v>
      </c>
      <c r="AB33" s="11">
        <v>65</v>
      </c>
      <c r="AC33" s="11">
        <v>35</v>
      </c>
      <c r="AD33" s="21">
        <v>90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74</v>
      </c>
      <c r="E34" s="11">
        <v>0</v>
      </c>
      <c r="F34" s="11">
        <v>229</v>
      </c>
      <c r="G34" s="11">
        <v>10</v>
      </c>
      <c r="H34" s="11">
        <v>85</v>
      </c>
      <c r="I34" s="11">
        <v>90</v>
      </c>
      <c r="J34" s="11">
        <v>230</v>
      </c>
      <c r="K34" s="11">
        <v>305</v>
      </c>
      <c r="L34" s="11">
        <v>235</v>
      </c>
      <c r="M34" s="18">
        <v>160</v>
      </c>
      <c r="N34" s="21">
        <f t="shared" si="0"/>
        <v>1418</v>
      </c>
      <c r="Q34" s="10">
        <f t="shared" si="3"/>
        <v>2001</v>
      </c>
      <c r="R34" s="11">
        <v>0</v>
      </c>
      <c r="S34" s="11">
        <v>0</v>
      </c>
      <c r="T34" s="11">
        <v>29</v>
      </c>
      <c r="U34" s="11">
        <v>0</v>
      </c>
      <c r="V34" s="11">
        <v>55</v>
      </c>
      <c r="W34" s="11">
        <v>10</v>
      </c>
      <c r="X34" s="11">
        <v>35</v>
      </c>
      <c r="Y34" s="11">
        <v>45</v>
      </c>
      <c r="Z34" s="11">
        <v>50</v>
      </c>
      <c r="AA34" s="11">
        <v>60</v>
      </c>
      <c r="AB34" s="11">
        <v>100</v>
      </c>
      <c r="AC34" s="11">
        <v>55</v>
      </c>
      <c r="AD34" s="21">
        <v>100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10</v>
      </c>
      <c r="E35" s="11">
        <v>268</v>
      </c>
      <c r="F35" s="11">
        <v>285</v>
      </c>
      <c r="G35" s="11">
        <v>284</v>
      </c>
      <c r="H35" s="11">
        <v>1</v>
      </c>
      <c r="I35" s="11">
        <v>29</v>
      </c>
      <c r="J35" s="11">
        <v>111</v>
      </c>
      <c r="K35" s="11">
        <v>114</v>
      </c>
      <c r="L35" s="11">
        <v>20</v>
      </c>
      <c r="M35" s="18">
        <v>90</v>
      </c>
      <c r="N35" s="21">
        <f t="shared" si="0"/>
        <v>1212</v>
      </c>
      <c r="Q35" s="10">
        <f t="shared" si="3"/>
        <v>2002</v>
      </c>
      <c r="R35" s="11">
        <v>0</v>
      </c>
      <c r="S35" s="11">
        <v>0</v>
      </c>
      <c r="T35" s="11">
        <v>10</v>
      </c>
      <c r="U35" s="11">
        <v>150</v>
      </c>
      <c r="V35" s="11">
        <v>65</v>
      </c>
      <c r="W35" s="11">
        <v>78</v>
      </c>
      <c r="X35" s="11">
        <v>1</v>
      </c>
      <c r="Y35" s="11">
        <v>20</v>
      </c>
      <c r="Z35" s="11">
        <v>26</v>
      </c>
      <c r="AA35" s="11">
        <v>36</v>
      </c>
      <c r="AB35" s="11">
        <v>10</v>
      </c>
      <c r="AC35" s="11">
        <v>45</v>
      </c>
      <c r="AD35" s="21">
        <v>150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96</v>
      </c>
      <c r="E36" s="11">
        <v>138</v>
      </c>
      <c r="F36" s="11">
        <v>204</v>
      </c>
      <c r="G36" s="11">
        <v>150</v>
      </c>
      <c r="H36" s="11">
        <v>193</v>
      </c>
      <c r="I36" s="11">
        <v>100</v>
      </c>
      <c r="J36" s="11">
        <v>65</v>
      </c>
      <c r="K36" s="11">
        <v>558</v>
      </c>
      <c r="L36" s="11">
        <v>245</v>
      </c>
      <c r="M36" s="18">
        <v>155</v>
      </c>
      <c r="N36" s="21">
        <f t="shared" si="0"/>
        <v>1904</v>
      </c>
      <c r="Q36" s="10">
        <f t="shared" si="3"/>
        <v>2003</v>
      </c>
      <c r="R36" s="11">
        <v>0</v>
      </c>
      <c r="S36" s="11">
        <v>0</v>
      </c>
      <c r="T36" s="11">
        <v>50</v>
      </c>
      <c r="U36" s="11">
        <v>35</v>
      </c>
      <c r="V36" s="11">
        <v>55</v>
      </c>
      <c r="W36" s="11">
        <v>49</v>
      </c>
      <c r="X36" s="11">
        <v>43</v>
      </c>
      <c r="Y36" s="11">
        <v>45</v>
      </c>
      <c r="Z36" s="11">
        <v>30</v>
      </c>
      <c r="AA36" s="11">
        <v>97</v>
      </c>
      <c r="AB36" s="11">
        <v>60</v>
      </c>
      <c r="AC36" s="11">
        <v>90</v>
      </c>
      <c r="AD36" s="21">
        <v>97</v>
      </c>
    </row>
    <row r="37" spans="1:30" x14ac:dyDescent="0.3">
      <c r="A37" s="10">
        <f t="shared" si="2"/>
        <v>2004</v>
      </c>
      <c r="B37" s="11">
        <v>0</v>
      </c>
      <c r="C37" s="11">
        <v>48</v>
      </c>
      <c r="D37" s="11">
        <v>20</v>
      </c>
      <c r="E37" s="11">
        <v>124</v>
      </c>
      <c r="F37" s="11">
        <v>145</v>
      </c>
      <c r="G37" s="11">
        <v>75</v>
      </c>
      <c r="H37" s="11">
        <v>151</v>
      </c>
      <c r="I37" s="11">
        <v>112</v>
      </c>
      <c r="J37" s="11">
        <v>210</v>
      </c>
      <c r="K37" s="11">
        <v>301</v>
      </c>
      <c r="L37" s="11">
        <v>134.5</v>
      </c>
      <c r="M37" s="18">
        <v>0</v>
      </c>
      <c r="N37" s="21">
        <f t="shared" si="0"/>
        <v>1320.5</v>
      </c>
      <c r="Q37" s="10">
        <f t="shared" si="3"/>
        <v>2004</v>
      </c>
      <c r="R37" s="11">
        <v>0</v>
      </c>
      <c r="S37" s="11">
        <v>25</v>
      </c>
      <c r="T37" s="11">
        <v>20</v>
      </c>
      <c r="U37" s="11">
        <v>50</v>
      </c>
      <c r="V37" s="11">
        <v>65</v>
      </c>
      <c r="W37" s="11">
        <v>35</v>
      </c>
      <c r="X37" s="11">
        <v>70</v>
      </c>
      <c r="Y37" s="11">
        <v>40</v>
      </c>
      <c r="Z37" s="11">
        <v>85</v>
      </c>
      <c r="AA37" s="11">
        <v>60</v>
      </c>
      <c r="AB37" s="11">
        <v>90</v>
      </c>
      <c r="AC37" s="11">
        <v>0</v>
      </c>
      <c r="AD37" s="21">
        <v>90</v>
      </c>
    </row>
    <row r="38" spans="1:30" x14ac:dyDescent="0.3">
      <c r="A38" s="10">
        <f t="shared" si="2"/>
        <v>2005</v>
      </c>
      <c r="B38" s="11">
        <v>50</v>
      </c>
      <c r="C38" s="11">
        <v>87</v>
      </c>
      <c r="D38" s="11">
        <v>3.6</v>
      </c>
      <c r="E38" s="11">
        <v>205</v>
      </c>
      <c r="F38" s="11">
        <v>160</v>
      </c>
      <c r="G38" s="11">
        <v>270</v>
      </c>
      <c r="H38" s="11">
        <v>81</v>
      </c>
      <c r="I38" s="11">
        <v>301</v>
      </c>
      <c r="J38" s="11">
        <v>68</v>
      </c>
      <c r="K38" s="11">
        <v>278</v>
      </c>
      <c r="L38" s="11">
        <v>291</v>
      </c>
      <c r="M38" s="18">
        <v>0</v>
      </c>
      <c r="N38" s="21">
        <f t="shared" si="0"/>
        <v>1794.6</v>
      </c>
      <c r="Q38" s="10">
        <f t="shared" si="3"/>
        <v>2005</v>
      </c>
      <c r="R38" s="11">
        <v>50</v>
      </c>
      <c r="S38" s="11">
        <v>65</v>
      </c>
      <c r="T38" s="11">
        <v>2.1</v>
      </c>
      <c r="U38" s="11">
        <v>90</v>
      </c>
      <c r="V38" s="11">
        <v>40</v>
      </c>
      <c r="W38" s="11">
        <v>85</v>
      </c>
      <c r="X38" s="11">
        <v>50</v>
      </c>
      <c r="Y38" s="11">
        <v>70</v>
      </c>
      <c r="Z38" s="11">
        <v>25</v>
      </c>
      <c r="AA38" s="11">
        <v>50</v>
      </c>
      <c r="AB38" s="11">
        <v>80</v>
      </c>
      <c r="AC38" s="11">
        <v>0</v>
      </c>
      <c r="AD38" s="21">
        <v>90</v>
      </c>
    </row>
    <row r="39" spans="1:30" x14ac:dyDescent="0.3">
      <c r="A39" s="10">
        <f t="shared" si="2"/>
        <v>2006</v>
      </c>
      <c r="B39" s="11">
        <v>47</v>
      </c>
      <c r="C39" s="11">
        <v>75</v>
      </c>
      <c r="D39" s="11">
        <v>65</v>
      </c>
      <c r="E39" s="11">
        <v>169</v>
      </c>
      <c r="F39" s="11">
        <v>299</v>
      </c>
      <c r="G39" s="11">
        <v>229</v>
      </c>
      <c r="H39" s="11">
        <v>75</v>
      </c>
      <c r="I39" s="11">
        <v>252</v>
      </c>
      <c r="J39" s="11">
        <v>100</v>
      </c>
      <c r="K39" s="11">
        <v>184</v>
      </c>
      <c r="L39" s="11">
        <v>149</v>
      </c>
      <c r="M39" s="18">
        <v>25</v>
      </c>
      <c r="N39" s="21">
        <f t="shared" si="0"/>
        <v>1669</v>
      </c>
      <c r="Q39" s="10">
        <f t="shared" si="3"/>
        <v>2006</v>
      </c>
      <c r="R39" s="11">
        <v>30</v>
      </c>
      <c r="S39" s="11">
        <v>65</v>
      </c>
      <c r="T39" s="11">
        <v>50</v>
      </c>
      <c r="U39" s="11">
        <v>45</v>
      </c>
      <c r="V39" s="11">
        <v>65</v>
      </c>
      <c r="W39" s="11">
        <v>65</v>
      </c>
      <c r="X39" s="11">
        <v>60</v>
      </c>
      <c r="Y39" s="11">
        <v>60</v>
      </c>
      <c r="Z39" s="11">
        <v>50</v>
      </c>
      <c r="AA39" s="11">
        <v>60</v>
      </c>
      <c r="AB39" s="11">
        <v>74</v>
      </c>
      <c r="AC39" s="11">
        <v>15</v>
      </c>
      <c r="AD39" s="21">
        <v>74</v>
      </c>
    </row>
    <row r="40" spans="1:30" x14ac:dyDescent="0.3">
      <c r="A40" s="10">
        <f t="shared" si="2"/>
        <v>2007</v>
      </c>
      <c r="B40" s="11">
        <v>0</v>
      </c>
      <c r="C40" s="11">
        <v>1</v>
      </c>
      <c r="D40" s="11">
        <v>163</v>
      </c>
      <c r="E40" s="11">
        <v>28</v>
      </c>
      <c r="F40" s="11">
        <v>179</v>
      </c>
      <c r="G40" s="11">
        <v>21</v>
      </c>
      <c r="H40" s="11">
        <v>64</v>
      </c>
      <c r="I40" s="11">
        <v>235</v>
      </c>
      <c r="J40" s="11">
        <v>127</v>
      </c>
      <c r="K40" s="11">
        <v>426</v>
      </c>
      <c r="L40" s="11">
        <v>10</v>
      </c>
      <c r="M40" s="18">
        <v>76</v>
      </c>
      <c r="N40" s="21">
        <f t="shared" si="0"/>
        <v>1330</v>
      </c>
      <c r="Q40" s="10">
        <f t="shared" si="3"/>
        <v>2007</v>
      </c>
      <c r="R40" s="11">
        <v>0</v>
      </c>
      <c r="S40" s="11">
        <v>1</v>
      </c>
      <c r="T40" s="11">
        <v>150</v>
      </c>
      <c r="U40" s="11">
        <v>7</v>
      </c>
      <c r="V40" s="11">
        <v>65</v>
      </c>
      <c r="W40" s="11">
        <v>12</v>
      </c>
      <c r="X40" s="11">
        <v>15</v>
      </c>
      <c r="Y40" s="11">
        <v>75</v>
      </c>
      <c r="Z40" s="11">
        <v>75</v>
      </c>
      <c r="AA40" s="11">
        <v>115</v>
      </c>
      <c r="AB40" s="11">
        <v>10</v>
      </c>
      <c r="AC40" s="11">
        <v>25</v>
      </c>
      <c r="AD40" s="21">
        <v>150</v>
      </c>
    </row>
    <row r="41" spans="1:30" x14ac:dyDescent="0.3">
      <c r="A41" s="10">
        <f t="shared" si="2"/>
        <v>2008</v>
      </c>
      <c r="B41" s="11">
        <v>0</v>
      </c>
      <c r="C41" s="11">
        <v>7</v>
      </c>
      <c r="D41" s="11">
        <v>166</v>
      </c>
      <c r="E41" s="11">
        <v>81</v>
      </c>
      <c r="F41" s="11">
        <v>274</v>
      </c>
      <c r="G41" s="11">
        <v>241</v>
      </c>
      <c r="H41" s="11">
        <v>145.80000000000001</v>
      </c>
      <c r="I41" s="11">
        <v>297</v>
      </c>
      <c r="J41" s="11">
        <v>151.5</v>
      </c>
      <c r="K41" s="11">
        <v>126</v>
      </c>
      <c r="L41" s="11">
        <v>211</v>
      </c>
      <c r="M41" s="18">
        <v>3</v>
      </c>
      <c r="N41" s="21">
        <f t="shared" si="0"/>
        <v>1703.3</v>
      </c>
      <c r="Q41" s="10">
        <f t="shared" si="3"/>
        <v>2008</v>
      </c>
      <c r="R41" s="11">
        <v>0</v>
      </c>
      <c r="S41" s="11">
        <v>5</v>
      </c>
      <c r="T41" s="11">
        <v>70</v>
      </c>
      <c r="U41" s="11">
        <v>20</v>
      </c>
      <c r="V41" s="11">
        <v>55</v>
      </c>
      <c r="W41" s="11">
        <v>150</v>
      </c>
      <c r="X41" s="11">
        <v>58</v>
      </c>
      <c r="Y41" s="11">
        <v>70</v>
      </c>
      <c r="Z41" s="11">
        <v>45</v>
      </c>
      <c r="AA41" s="11">
        <v>27</v>
      </c>
      <c r="AB41" s="11">
        <v>89</v>
      </c>
      <c r="AC41" s="11">
        <v>3</v>
      </c>
      <c r="AD41" s="21">
        <v>150</v>
      </c>
    </row>
    <row r="42" spans="1:30" x14ac:dyDescent="0.3">
      <c r="A42" s="10">
        <f t="shared" si="2"/>
        <v>2009</v>
      </c>
      <c r="B42" s="11">
        <v>54</v>
      </c>
      <c r="C42" s="11">
        <v>0</v>
      </c>
      <c r="D42" s="11">
        <v>224</v>
      </c>
      <c r="E42" s="11">
        <v>137</v>
      </c>
      <c r="F42" s="11">
        <v>152</v>
      </c>
      <c r="G42" s="11">
        <v>135</v>
      </c>
      <c r="H42" s="11">
        <v>127</v>
      </c>
      <c r="I42" s="11">
        <v>60</v>
      </c>
      <c r="J42" s="11">
        <v>67</v>
      </c>
      <c r="K42" s="11">
        <v>183</v>
      </c>
      <c r="L42" s="11">
        <v>93</v>
      </c>
      <c r="M42" s="18">
        <v>58</v>
      </c>
      <c r="N42" s="21">
        <f t="shared" si="0"/>
        <v>1290</v>
      </c>
      <c r="Q42" s="10">
        <f t="shared" si="3"/>
        <v>2009</v>
      </c>
      <c r="R42" s="11">
        <v>40</v>
      </c>
      <c r="S42" s="11">
        <v>0</v>
      </c>
      <c r="T42" s="11">
        <v>120</v>
      </c>
      <c r="U42" s="11">
        <v>30</v>
      </c>
      <c r="V42" s="11">
        <v>70</v>
      </c>
      <c r="W42" s="11">
        <v>50</v>
      </c>
      <c r="X42" s="11">
        <v>60</v>
      </c>
      <c r="Y42" s="11">
        <v>14</v>
      </c>
      <c r="Z42" s="11">
        <v>25</v>
      </c>
      <c r="AA42" s="11">
        <v>65</v>
      </c>
      <c r="AB42" s="11">
        <v>65</v>
      </c>
      <c r="AC42" s="11">
        <v>50</v>
      </c>
      <c r="AD42" s="21">
        <v>120</v>
      </c>
    </row>
    <row r="43" spans="1:30" x14ac:dyDescent="0.3">
      <c r="A43" s="10">
        <f t="shared" si="2"/>
        <v>2010</v>
      </c>
      <c r="B43" s="11">
        <v>20</v>
      </c>
      <c r="C43" s="11">
        <v>10</v>
      </c>
      <c r="D43" s="11">
        <v>285</v>
      </c>
      <c r="E43" s="11">
        <v>152</v>
      </c>
      <c r="F43" s="11">
        <v>325</v>
      </c>
      <c r="G43" s="11">
        <v>315</v>
      </c>
      <c r="H43" s="11">
        <v>126</v>
      </c>
      <c r="I43" s="11">
        <v>246</v>
      </c>
      <c r="J43" s="11">
        <v>310</v>
      </c>
      <c r="K43" s="11">
        <v>236</v>
      </c>
      <c r="L43" s="11">
        <v>154</v>
      </c>
      <c r="M43" s="18">
        <v>275</v>
      </c>
      <c r="N43" s="21">
        <f t="shared" si="0"/>
        <v>2454</v>
      </c>
      <c r="Q43" s="10">
        <f t="shared" si="3"/>
        <v>2010</v>
      </c>
      <c r="R43" s="11">
        <v>20</v>
      </c>
      <c r="S43" s="11">
        <v>10</v>
      </c>
      <c r="T43" s="11">
        <v>90</v>
      </c>
      <c r="U43" s="11">
        <v>45</v>
      </c>
      <c r="V43" s="11">
        <v>150</v>
      </c>
      <c r="W43" s="11">
        <v>130</v>
      </c>
      <c r="X43" s="11">
        <v>50</v>
      </c>
      <c r="Y43" s="11">
        <v>50</v>
      </c>
      <c r="Z43" s="11">
        <v>150</v>
      </c>
      <c r="AA43" s="11">
        <v>60</v>
      </c>
      <c r="AB43" s="11">
        <v>34</v>
      </c>
      <c r="AC43" s="11">
        <v>150</v>
      </c>
      <c r="AD43" s="21">
        <v>150</v>
      </c>
    </row>
    <row r="44" spans="1:30" x14ac:dyDescent="0.3">
      <c r="A44" s="10">
        <f t="shared" si="2"/>
        <v>2011</v>
      </c>
      <c r="B44" s="11">
        <v>0</v>
      </c>
      <c r="C44" s="11">
        <v>66</v>
      </c>
      <c r="D44" s="11">
        <v>82</v>
      </c>
      <c r="E44" s="11">
        <v>242</v>
      </c>
      <c r="F44" s="11">
        <v>250</v>
      </c>
      <c r="G44" s="11">
        <v>48</v>
      </c>
      <c r="H44" s="11">
        <v>268</v>
      </c>
      <c r="I44" s="11">
        <v>226</v>
      </c>
      <c r="J44" s="11">
        <v>331</v>
      </c>
      <c r="K44" s="11">
        <v>494</v>
      </c>
      <c r="L44" s="11" t="s">
        <v>21</v>
      </c>
      <c r="M44" s="18">
        <v>127</v>
      </c>
      <c r="N44" s="21" t="str">
        <f t="shared" si="0"/>
        <v xml:space="preserve"> </v>
      </c>
      <c r="Q44" s="10">
        <f t="shared" si="3"/>
        <v>2011</v>
      </c>
      <c r="R44" s="11">
        <v>0</v>
      </c>
      <c r="S44" s="11">
        <v>50</v>
      </c>
      <c r="T44" s="11">
        <v>25</v>
      </c>
      <c r="U44" s="11">
        <v>60</v>
      </c>
      <c r="V44" s="11">
        <v>50</v>
      </c>
      <c r="W44" s="11">
        <v>18</v>
      </c>
      <c r="X44" s="11">
        <v>98</v>
      </c>
      <c r="Y44" s="11">
        <v>60</v>
      </c>
      <c r="Z44" s="11">
        <v>90</v>
      </c>
      <c r="AA44" s="11">
        <v>90</v>
      </c>
      <c r="AB44" s="11">
        <v>2</v>
      </c>
      <c r="AC44" s="11">
        <v>60</v>
      </c>
      <c r="AD44" s="21">
        <v>98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1</v>
      </c>
      <c r="E45" s="11">
        <v>250</v>
      </c>
      <c r="F45" s="11">
        <v>246</v>
      </c>
      <c r="G45" s="11">
        <v>182</v>
      </c>
      <c r="H45" s="11">
        <v>49</v>
      </c>
      <c r="I45" s="11">
        <v>209</v>
      </c>
      <c r="J45" s="11">
        <v>81</v>
      </c>
      <c r="K45" s="11">
        <v>499</v>
      </c>
      <c r="L45" s="11">
        <v>94</v>
      </c>
      <c r="M45" s="18">
        <v>35</v>
      </c>
      <c r="N45" s="21">
        <f t="shared" si="0"/>
        <v>1646</v>
      </c>
      <c r="Q45" s="10">
        <f>+Q44+1</f>
        <v>2012</v>
      </c>
      <c r="R45" s="11">
        <v>0</v>
      </c>
      <c r="S45" s="11">
        <v>0</v>
      </c>
      <c r="T45" s="11">
        <v>1</v>
      </c>
      <c r="U45" s="11">
        <v>136</v>
      </c>
      <c r="V45" s="11">
        <v>60</v>
      </c>
      <c r="W45" s="11">
        <v>162</v>
      </c>
      <c r="X45" s="11">
        <v>25</v>
      </c>
      <c r="Y45" s="11">
        <v>60</v>
      </c>
      <c r="Z45" s="11">
        <v>50</v>
      </c>
      <c r="AA45" s="11">
        <v>70</v>
      </c>
      <c r="AB45" s="11">
        <v>40</v>
      </c>
      <c r="AC45" s="11">
        <v>25</v>
      </c>
      <c r="AD45" s="21">
        <v>162</v>
      </c>
    </row>
    <row r="46" spans="1:30" x14ac:dyDescent="0.3">
      <c r="A46" s="10">
        <f t="shared" ref="A46:A50" si="4">+A45+1</f>
        <v>2013</v>
      </c>
      <c r="B46" s="11">
        <v>0</v>
      </c>
      <c r="C46" s="11">
        <v>53</v>
      </c>
      <c r="D46" s="11">
        <v>150</v>
      </c>
      <c r="E46" s="11">
        <v>109</v>
      </c>
      <c r="F46" s="11">
        <v>560</v>
      </c>
      <c r="G46" s="11">
        <v>100</v>
      </c>
      <c r="H46" s="11">
        <v>42</v>
      </c>
      <c r="I46" s="11">
        <v>185</v>
      </c>
      <c r="J46" s="11">
        <v>132</v>
      </c>
      <c r="K46" s="11">
        <v>202</v>
      </c>
      <c r="L46" s="11">
        <v>150</v>
      </c>
      <c r="M46" s="18">
        <v>7</v>
      </c>
      <c r="N46" s="21">
        <f t="shared" si="0"/>
        <v>1690</v>
      </c>
      <c r="Q46" s="10">
        <f t="shared" ref="Q46:Q50" si="5">+Q45+1</f>
        <v>2013</v>
      </c>
      <c r="R46" s="11">
        <v>0</v>
      </c>
      <c r="S46" s="11">
        <v>35</v>
      </c>
      <c r="T46" s="11">
        <v>59</v>
      </c>
      <c r="U46" s="11">
        <v>50</v>
      </c>
      <c r="V46" s="11">
        <v>90</v>
      </c>
      <c r="W46" s="11">
        <v>34</v>
      </c>
      <c r="X46" s="11">
        <v>27</v>
      </c>
      <c r="Y46" s="11">
        <v>50</v>
      </c>
      <c r="Z46" s="11">
        <v>50</v>
      </c>
      <c r="AA46" s="11">
        <v>77</v>
      </c>
      <c r="AB46" s="11">
        <v>50</v>
      </c>
      <c r="AC46" s="11">
        <v>7</v>
      </c>
      <c r="AD46" s="21">
        <v>90</v>
      </c>
    </row>
    <row r="47" spans="1:30" x14ac:dyDescent="0.3">
      <c r="A47" s="10">
        <f t="shared" si="4"/>
        <v>2014</v>
      </c>
      <c r="B47" s="11">
        <v>83</v>
      </c>
      <c r="C47" s="11">
        <v>0</v>
      </c>
      <c r="D47" s="11">
        <v>163</v>
      </c>
      <c r="E47" s="11">
        <v>86</v>
      </c>
      <c r="F47" s="11">
        <v>170</v>
      </c>
      <c r="G47" s="11">
        <v>165</v>
      </c>
      <c r="H47" s="11">
        <v>52</v>
      </c>
      <c r="I47" s="11">
        <v>185</v>
      </c>
      <c r="J47" s="11">
        <v>177</v>
      </c>
      <c r="K47" s="11">
        <v>124</v>
      </c>
      <c r="L47" s="11">
        <v>329</v>
      </c>
      <c r="M47" s="18">
        <v>90</v>
      </c>
      <c r="N47" s="21">
        <f t="shared" si="0"/>
        <v>1624</v>
      </c>
      <c r="Q47" s="10">
        <f t="shared" si="5"/>
        <v>2014</v>
      </c>
      <c r="R47" s="11">
        <v>50</v>
      </c>
      <c r="S47" s="11">
        <v>0</v>
      </c>
      <c r="T47" s="11">
        <v>65</v>
      </c>
      <c r="U47" s="11">
        <v>35</v>
      </c>
      <c r="V47" s="11">
        <v>50</v>
      </c>
      <c r="W47" s="11">
        <v>80</v>
      </c>
      <c r="X47" s="11">
        <v>40</v>
      </c>
      <c r="Y47" s="11">
        <v>50</v>
      </c>
      <c r="Z47" s="11">
        <v>72</v>
      </c>
      <c r="AA47" s="11">
        <v>50</v>
      </c>
      <c r="AB47" s="11">
        <v>137</v>
      </c>
      <c r="AC47" s="11">
        <v>45</v>
      </c>
      <c r="AD47" s="21">
        <v>137</v>
      </c>
    </row>
    <row r="48" spans="1:30" x14ac:dyDescent="0.3">
      <c r="A48" s="10">
        <f t="shared" si="4"/>
        <v>2015</v>
      </c>
      <c r="B48" s="11">
        <v>35</v>
      </c>
      <c r="C48" s="11">
        <v>54</v>
      </c>
      <c r="D48" s="11">
        <v>25</v>
      </c>
      <c r="E48" s="11">
        <v>57</v>
      </c>
      <c r="F48" s="11">
        <v>131</v>
      </c>
      <c r="G48" s="11">
        <v>64</v>
      </c>
      <c r="H48" s="11">
        <v>28</v>
      </c>
      <c r="I48" s="11">
        <v>123</v>
      </c>
      <c r="J48" s="11">
        <v>147</v>
      </c>
      <c r="K48" s="11">
        <v>188</v>
      </c>
      <c r="L48" s="11">
        <v>313</v>
      </c>
      <c r="M48" s="18">
        <v>30</v>
      </c>
      <c r="N48" s="21">
        <f t="shared" si="0"/>
        <v>1195</v>
      </c>
      <c r="Q48" s="10">
        <f t="shared" si="5"/>
        <v>2015</v>
      </c>
      <c r="R48" s="11">
        <v>35</v>
      </c>
      <c r="S48" s="11">
        <v>25</v>
      </c>
      <c r="T48" s="11">
        <v>15</v>
      </c>
      <c r="U48" s="11">
        <v>30</v>
      </c>
      <c r="V48" s="11">
        <v>60</v>
      </c>
      <c r="W48" s="11">
        <v>30</v>
      </c>
      <c r="X48" s="11">
        <v>15</v>
      </c>
      <c r="Y48" s="11">
        <v>45</v>
      </c>
      <c r="Z48" s="11">
        <v>60</v>
      </c>
      <c r="AA48" s="11">
        <v>55</v>
      </c>
      <c r="AB48" s="11">
        <v>142</v>
      </c>
      <c r="AC48" s="11">
        <v>30</v>
      </c>
      <c r="AD48" s="21">
        <v>142</v>
      </c>
    </row>
    <row r="49" spans="1:30" x14ac:dyDescent="0.3">
      <c r="A49" s="10">
        <f t="shared" si="4"/>
        <v>2016</v>
      </c>
      <c r="B49" s="11">
        <v>10</v>
      </c>
      <c r="C49" s="11">
        <v>5</v>
      </c>
      <c r="D49" s="11">
        <v>5</v>
      </c>
      <c r="E49" s="11">
        <v>227</v>
      </c>
      <c r="F49" s="11">
        <v>138</v>
      </c>
      <c r="G49" s="11">
        <v>56</v>
      </c>
      <c r="H49" s="11">
        <v>76</v>
      </c>
      <c r="I49" s="11">
        <v>207</v>
      </c>
      <c r="J49" s="11">
        <v>124</v>
      </c>
      <c r="K49" s="11">
        <v>322</v>
      </c>
      <c r="L49" s="11">
        <v>102</v>
      </c>
      <c r="M49" s="18">
        <v>80</v>
      </c>
      <c r="N49" s="21">
        <f t="shared" si="0"/>
        <v>1352</v>
      </c>
      <c r="Q49" s="10">
        <f t="shared" si="5"/>
        <v>2016</v>
      </c>
      <c r="R49" s="11">
        <v>10</v>
      </c>
      <c r="S49" s="11">
        <v>5</v>
      </c>
      <c r="T49" s="11">
        <v>5</v>
      </c>
      <c r="U49" s="11">
        <v>45</v>
      </c>
      <c r="V49" s="11">
        <v>55</v>
      </c>
      <c r="W49" s="11">
        <v>21</v>
      </c>
      <c r="X49" s="11">
        <v>20</v>
      </c>
      <c r="Y49" s="11">
        <v>74</v>
      </c>
      <c r="Z49" s="11">
        <v>30</v>
      </c>
      <c r="AA49" s="11">
        <v>45</v>
      </c>
      <c r="AB49" s="11">
        <v>80</v>
      </c>
      <c r="AC49" s="11">
        <v>55</v>
      </c>
      <c r="AD49" s="21">
        <v>80</v>
      </c>
    </row>
    <row r="50" spans="1:30" x14ac:dyDescent="0.3">
      <c r="A50" s="10">
        <f t="shared" si="4"/>
        <v>2017</v>
      </c>
      <c r="B50" s="11">
        <v>0</v>
      </c>
      <c r="C50" s="11">
        <v>65</v>
      </c>
      <c r="D50" s="11">
        <v>109</v>
      </c>
      <c r="E50" s="11">
        <v>164</v>
      </c>
      <c r="F50" s="11">
        <v>207</v>
      </c>
      <c r="G50" s="11">
        <v>228</v>
      </c>
      <c r="H50" s="11">
        <v>139</v>
      </c>
      <c r="I50" s="11">
        <v>180</v>
      </c>
      <c r="J50" s="11">
        <v>194</v>
      </c>
      <c r="K50" s="11">
        <v>355</v>
      </c>
      <c r="L50" s="11">
        <v>234</v>
      </c>
      <c r="M50" s="18">
        <v>25</v>
      </c>
      <c r="N50" s="21">
        <f t="shared" si="0"/>
        <v>1900</v>
      </c>
      <c r="Q50" s="10">
        <f t="shared" si="5"/>
        <v>2017</v>
      </c>
      <c r="R50" s="11">
        <v>0</v>
      </c>
      <c r="S50" s="11">
        <v>40</v>
      </c>
      <c r="T50" s="11">
        <v>35</v>
      </c>
      <c r="U50" s="11">
        <v>60</v>
      </c>
      <c r="V50" s="11">
        <v>99</v>
      </c>
      <c r="W50" s="11">
        <v>110</v>
      </c>
      <c r="X50" s="11">
        <v>44</v>
      </c>
      <c r="Y50" s="11">
        <v>45</v>
      </c>
      <c r="Z50" s="11">
        <v>78</v>
      </c>
      <c r="AA50" s="11">
        <v>112</v>
      </c>
      <c r="AB50" s="11">
        <v>74</v>
      </c>
      <c r="AC50" s="11">
        <v>11</v>
      </c>
      <c r="AD50" s="21">
        <v>112</v>
      </c>
    </row>
    <row r="51" spans="1:30" x14ac:dyDescent="0.3">
      <c r="A51" s="10">
        <f>+A50+1</f>
        <v>2018</v>
      </c>
      <c r="B51" s="11">
        <v>96</v>
      </c>
      <c r="C51" s="11">
        <v>0</v>
      </c>
      <c r="D51" s="11">
        <v>11</v>
      </c>
      <c r="E51" s="11">
        <v>199</v>
      </c>
      <c r="F51" s="11">
        <v>235</v>
      </c>
      <c r="G51" s="11">
        <v>28</v>
      </c>
      <c r="H51" s="11">
        <v>82</v>
      </c>
      <c r="I51" s="11">
        <v>192</v>
      </c>
      <c r="J51" s="11">
        <v>184</v>
      </c>
      <c r="K51" s="11">
        <v>247</v>
      </c>
      <c r="L51" s="11">
        <v>69</v>
      </c>
      <c r="M51" s="18">
        <v>10</v>
      </c>
      <c r="N51" s="21">
        <f t="shared" si="0"/>
        <v>1353</v>
      </c>
      <c r="Q51" s="10">
        <f>+Q50+1</f>
        <v>2018</v>
      </c>
      <c r="R51" s="11">
        <v>75</v>
      </c>
      <c r="S51" s="11">
        <v>0</v>
      </c>
      <c r="T51" s="11">
        <v>6</v>
      </c>
      <c r="U51" s="11">
        <v>67</v>
      </c>
      <c r="V51" s="11">
        <v>61</v>
      </c>
      <c r="W51" s="11">
        <v>14</v>
      </c>
      <c r="X51" s="11">
        <v>30</v>
      </c>
      <c r="Y51" s="11">
        <v>45</v>
      </c>
      <c r="Z51" s="11">
        <v>75</v>
      </c>
      <c r="AA51" s="11">
        <v>69</v>
      </c>
      <c r="AB51" s="11">
        <v>35</v>
      </c>
      <c r="AC51" s="11">
        <v>10</v>
      </c>
      <c r="AD51" s="21">
        <v>75</v>
      </c>
    </row>
    <row r="52" spans="1:30" x14ac:dyDescent="0.3">
      <c r="A52" s="10">
        <f t="shared" ref="A52:A53" si="6">+A51+1</f>
        <v>2019</v>
      </c>
      <c r="B52" s="11">
        <v>47</v>
      </c>
      <c r="C52" s="11">
        <v>0</v>
      </c>
      <c r="D52" s="11">
        <v>83</v>
      </c>
      <c r="E52" s="11">
        <v>82</v>
      </c>
      <c r="F52" s="11">
        <v>88</v>
      </c>
      <c r="G52" s="11">
        <v>67</v>
      </c>
      <c r="H52" s="11">
        <v>120</v>
      </c>
      <c r="I52" s="11">
        <v>127</v>
      </c>
      <c r="J52" s="11">
        <v>263</v>
      </c>
      <c r="K52" s="11">
        <v>64</v>
      </c>
      <c r="L52" s="11">
        <v>109</v>
      </c>
      <c r="M52" s="18">
        <v>4</v>
      </c>
      <c r="N52" s="21">
        <f t="shared" si="0"/>
        <v>1054</v>
      </c>
      <c r="Q52" s="10">
        <f t="shared" ref="Q52:Q53" si="7">+Q51+1</f>
        <v>2019</v>
      </c>
      <c r="R52" s="11">
        <v>38</v>
      </c>
      <c r="S52" s="11">
        <v>0</v>
      </c>
      <c r="T52" s="11">
        <v>40</v>
      </c>
      <c r="U52" s="11">
        <v>30</v>
      </c>
      <c r="V52" s="11">
        <v>40</v>
      </c>
      <c r="W52" s="11">
        <v>20</v>
      </c>
      <c r="X52" s="11">
        <v>80</v>
      </c>
      <c r="Y52" s="11">
        <v>42</v>
      </c>
      <c r="Z52" s="11">
        <v>138</v>
      </c>
      <c r="AA52" s="11">
        <v>16</v>
      </c>
      <c r="AB52" s="11">
        <v>25</v>
      </c>
      <c r="AC52" s="11">
        <v>2</v>
      </c>
      <c r="AD52" s="21">
        <v>138</v>
      </c>
    </row>
    <row r="53" spans="1:30" x14ac:dyDescent="0.3">
      <c r="A53" s="14">
        <f t="shared" si="6"/>
        <v>2020</v>
      </c>
      <c r="B53" s="11">
        <v>76</v>
      </c>
      <c r="C53" s="11">
        <v>0</v>
      </c>
      <c r="D53" s="11">
        <v>0</v>
      </c>
      <c r="E53" s="11">
        <v>21</v>
      </c>
      <c r="F53" s="11">
        <v>105</v>
      </c>
      <c r="G53" s="11">
        <v>8</v>
      </c>
      <c r="H53" s="11">
        <v>239</v>
      </c>
      <c r="I53" s="11">
        <v>183</v>
      </c>
      <c r="J53" s="11">
        <v>63</v>
      </c>
      <c r="K53" s="11">
        <v>324</v>
      </c>
      <c r="L53" s="11">
        <v>192</v>
      </c>
      <c r="M53" s="18">
        <v>11</v>
      </c>
      <c r="N53" s="21">
        <f>+IF(COUNT(B53:M53)&lt;12," ",SUM(B53:M53))</f>
        <v>1222</v>
      </c>
      <c r="Q53" s="10">
        <f t="shared" si="7"/>
        <v>2020</v>
      </c>
      <c r="R53" s="11">
        <v>52</v>
      </c>
      <c r="S53" s="11">
        <v>0</v>
      </c>
      <c r="T53" s="11">
        <v>0</v>
      </c>
      <c r="U53" s="11">
        <v>11</v>
      </c>
      <c r="V53" s="11">
        <v>42</v>
      </c>
      <c r="W53" s="11">
        <v>4</v>
      </c>
      <c r="X53" s="11">
        <v>130</v>
      </c>
      <c r="Y53" s="11">
        <v>51</v>
      </c>
      <c r="Z53" s="11">
        <v>30</v>
      </c>
      <c r="AA53" s="11">
        <v>74</v>
      </c>
      <c r="AB53" s="11">
        <v>70</v>
      </c>
      <c r="AC53" s="11">
        <v>7</v>
      </c>
      <c r="AD53" s="21">
        <f>+IF(COUNT(R53:AC53)&lt;12," ",MAX(R53:AC53))</f>
        <v>130</v>
      </c>
    </row>
    <row r="54" spans="1:30" x14ac:dyDescent="0.3">
      <c r="A54" s="14">
        <v>2021</v>
      </c>
      <c r="B54" s="11">
        <v>1</v>
      </c>
      <c r="C54" s="11">
        <v>27</v>
      </c>
      <c r="D54" s="11">
        <v>81</v>
      </c>
      <c r="E54" s="11">
        <v>131</v>
      </c>
      <c r="F54" s="11">
        <v>208</v>
      </c>
      <c r="G54" s="11">
        <v>157</v>
      </c>
      <c r="H54" s="11">
        <v>50</v>
      </c>
      <c r="I54" s="11" t="s">
        <v>21</v>
      </c>
      <c r="J54" s="11" t="s">
        <v>21</v>
      </c>
      <c r="K54" s="11" t="s">
        <v>21</v>
      </c>
      <c r="L54" s="11" t="s">
        <v>21</v>
      </c>
      <c r="M54" s="11" t="s">
        <v>21</v>
      </c>
      <c r="N54" s="21" t="str">
        <f>+IF(COUNT(B54:M54)&lt;12," ",SUM(B54:M54))</f>
        <v xml:space="preserve"> </v>
      </c>
      <c r="Q54" s="14">
        <v>2021</v>
      </c>
      <c r="R54" s="11">
        <v>1</v>
      </c>
      <c r="S54" s="11">
        <v>27</v>
      </c>
      <c r="T54" s="11">
        <v>45</v>
      </c>
      <c r="U54" s="11">
        <v>24</v>
      </c>
      <c r="V54" s="11">
        <v>60</v>
      </c>
      <c r="W54" s="11">
        <v>70</v>
      </c>
      <c r="X54" s="11">
        <v>40</v>
      </c>
      <c r="Y54" s="11" t="s">
        <v>21</v>
      </c>
      <c r="Z54" s="11" t="s">
        <v>21</v>
      </c>
      <c r="AA54" s="11" t="s">
        <v>21</v>
      </c>
      <c r="AB54" s="11" t="s">
        <v>21</v>
      </c>
      <c r="AC54" s="11" t="s">
        <v>21</v>
      </c>
      <c r="AD54" s="21" t="str">
        <f>+" "</f>
        <v xml:space="preserve"> </v>
      </c>
    </row>
    <row r="55" spans="1:30" x14ac:dyDescent="0.3">
      <c r="A55" s="14">
        <v>2022</v>
      </c>
      <c r="B55" s="11" t="s">
        <v>21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 t="s">
        <v>21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>+" "</f>
        <v xml:space="preserve"> </v>
      </c>
    </row>
    <row r="56" spans="1:30" customFormat="1" x14ac:dyDescent="0.3">
      <c r="A56" s="53" t="s">
        <v>16</v>
      </c>
      <c r="B56" s="7">
        <f>+AVERAGE(B3:B55)</f>
        <v>25.904761904761905</v>
      </c>
      <c r="C56" s="7">
        <f>+AVERAGE(C3:C55)</f>
        <v>34.047619047619051</v>
      </c>
      <c r="D56" s="7">
        <f t="shared" ref="D56:L56" si="8">+AVERAGE(D3:D55)</f>
        <v>79.795121951219514</v>
      </c>
      <c r="E56" s="7">
        <f t="shared" si="8"/>
        <v>148.8095238095238</v>
      </c>
      <c r="F56" s="7">
        <f t="shared" si="8"/>
        <v>213.04761904761904</v>
      </c>
      <c r="G56" s="7">
        <f t="shared" si="8"/>
        <v>134.1904761904762</v>
      </c>
      <c r="H56" s="7">
        <f t="shared" si="8"/>
        <v>110.61428571428571</v>
      </c>
      <c r="I56" s="7">
        <f t="shared" si="8"/>
        <v>163.04878048780489</v>
      </c>
      <c r="J56" s="7">
        <f t="shared" si="8"/>
        <v>169.01219512195121</v>
      </c>
      <c r="K56" s="7">
        <f t="shared" si="8"/>
        <v>255.70731707317074</v>
      </c>
      <c r="L56" s="7">
        <f t="shared" si="8"/>
        <v>157.61250000000001</v>
      </c>
      <c r="M56" s="7">
        <f>+AVERAGE(M3:M55)</f>
        <v>54.448780487804882</v>
      </c>
      <c r="N56" s="22">
        <f>+AVERAGE(N3:N55)</f>
        <v>1522.6871794871793</v>
      </c>
      <c r="O56" s="12"/>
      <c r="P56" s="12"/>
      <c r="Q56" s="53" t="s">
        <v>16</v>
      </c>
      <c r="R56" s="7">
        <f>+AVERAGE(R3:R55)</f>
        <v>19.785714285714285</v>
      </c>
      <c r="S56" s="7">
        <f>+AVERAGE(S3:S55)</f>
        <v>18.80952380952381</v>
      </c>
      <c r="T56" s="7">
        <f t="shared" ref="T56:AB56" si="9">+AVERAGE(T3:T55)</f>
        <v>38.929268292682927</v>
      </c>
      <c r="U56" s="7">
        <f t="shared" si="9"/>
        <v>54.19047619047619</v>
      </c>
      <c r="V56" s="7">
        <f t="shared" si="9"/>
        <v>65.642857142857139</v>
      </c>
      <c r="W56" s="7">
        <f t="shared" si="9"/>
        <v>54.38095238095238</v>
      </c>
      <c r="X56" s="7">
        <f t="shared" si="9"/>
        <v>49.142857142857146</v>
      </c>
      <c r="Y56" s="7">
        <f t="shared" si="9"/>
        <v>48.073170731707314</v>
      </c>
      <c r="Z56" s="7">
        <f t="shared" si="9"/>
        <v>57.487804878048777</v>
      </c>
      <c r="AA56" s="7">
        <f t="shared" si="9"/>
        <v>65.146341463414629</v>
      </c>
      <c r="AB56" s="7">
        <f t="shared" si="9"/>
        <v>57.829268292682926</v>
      </c>
      <c r="AC56" s="7">
        <f>+AVERAGE(AC3:AC55)</f>
        <v>31.200000000000003</v>
      </c>
      <c r="AD56" s="22">
        <f>+AVERAGE(AD3:AD55)</f>
        <v>109.82926829268293</v>
      </c>
    </row>
    <row r="57" spans="1:30" customFormat="1" x14ac:dyDescent="0.3">
      <c r="A57" s="53" t="s">
        <v>17</v>
      </c>
      <c r="B57" s="7">
        <f>+MAX(B3:B55)</f>
        <v>141</v>
      </c>
      <c r="C57" s="7">
        <f t="shared" ref="C57:M57" si="10">+MAX(C3:C55)</f>
        <v>251</v>
      </c>
      <c r="D57" s="7">
        <f t="shared" si="10"/>
        <v>285</v>
      </c>
      <c r="E57" s="7">
        <f t="shared" si="10"/>
        <v>371</v>
      </c>
      <c r="F57" s="7">
        <f t="shared" si="10"/>
        <v>560</v>
      </c>
      <c r="G57" s="7">
        <f t="shared" si="10"/>
        <v>408</v>
      </c>
      <c r="H57" s="7">
        <f t="shared" si="10"/>
        <v>440</v>
      </c>
      <c r="I57" s="7">
        <f t="shared" si="10"/>
        <v>346</v>
      </c>
      <c r="J57" s="7">
        <f t="shared" si="10"/>
        <v>382</v>
      </c>
      <c r="K57" s="7">
        <f t="shared" si="10"/>
        <v>591</v>
      </c>
      <c r="L57" s="7">
        <f t="shared" si="10"/>
        <v>342</v>
      </c>
      <c r="M57" s="7">
        <f t="shared" si="10"/>
        <v>275</v>
      </c>
      <c r="N57" s="22">
        <f>+MAX(N3:N55)</f>
        <v>2454</v>
      </c>
      <c r="O57" s="12"/>
      <c r="P57" s="12"/>
      <c r="Q57" s="53" t="s">
        <v>17</v>
      </c>
      <c r="R57" s="7">
        <f>+MAX(R3:R55)</f>
        <v>98</v>
      </c>
      <c r="S57" s="7">
        <f t="shared" ref="S57:AC57" si="11">+MAX(S3:S55)</f>
        <v>65</v>
      </c>
      <c r="T57" s="7">
        <f t="shared" si="11"/>
        <v>150</v>
      </c>
      <c r="U57" s="7">
        <f t="shared" si="11"/>
        <v>150</v>
      </c>
      <c r="V57" s="7">
        <f t="shared" si="11"/>
        <v>150</v>
      </c>
      <c r="W57" s="7">
        <f t="shared" si="11"/>
        <v>162</v>
      </c>
      <c r="X57" s="7">
        <f t="shared" si="11"/>
        <v>150</v>
      </c>
      <c r="Y57" s="7">
        <f t="shared" si="11"/>
        <v>90</v>
      </c>
      <c r="Z57" s="7">
        <f t="shared" si="11"/>
        <v>150</v>
      </c>
      <c r="AA57" s="7">
        <f t="shared" si="11"/>
        <v>120</v>
      </c>
      <c r="AB57" s="7">
        <f t="shared" si="11"/>
        <v>142</v>
      </c>
      <c r="AC57" s="7">
        <f t="shared" si="11"/>
        <v>150</v>
      </c>
      <c r="AD57" s="22">
        <f>+MAX(AD3:AD55)</f>
        <v>162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2">+MIN(C3:C55)</f>
        <v>0</v>
      </c>
      <c r="D58" s="7">
        <f t="shared" si="12"/>
        <v>0</v>
      </c>
      <c r="E58" s="7">
        <f t="shared" si="12"/>
        <v>0</v>
      </c>
      <c r="F58" s="7">
        <f t="shared" si="12"/>
        <v>78</v>
      </c>
      <c r="G58" s="7">
        <f t="shared" si="12"/>
        <v>8</v>
      </c>
      <c r="H58" s="7">
        <f t="shared" si="12"/>
        <v>1</v>
      </c>
      <c r="I58" s="7">
        <f t="shared" si="12"/>
        <v>28</v>
      </c>
      <c r="J58" s="7">
        <f t="shared" si="12"/>
        <v>54</v>
      </c>
      <c r="K58" s="7">
        <f t="shared" si="12"/>
        <v>55</v>
      </c>
      <c r="L58" s="7">
        <f t="shared" si="12"/>
        <v>10</v>
      </c>
      <c r="M58" s="7">
        <f>+MIN(M3:M55)</f>
        <v>0</v>
      </c>
      <c r="N58" s="22">
        <f>+MIN(N3:N55)</f>
        <v>883</v>
      </c>
      <c r="O58" s="12"/>
      <c r="P58" s="12"/>
      <c r="Q58" s="53" t="s">
        <v>18</v>
      </c>
      <c r="R58" s="7">
        <f>+MIN(R3:R55)</f>
        <v>0</v>
      </c>
      <c r="S58" s="7">
        <f t="shared" ref="S58:AB58" si="13">+MIN(S3:S55)</f>
        <v>0</v>
      </c>
      <c r="T58" s="7">
        <f t="shared" si="13"/>
        <v>0</v>
      </c>
      <c r="U58" s="7">
        <f t="shared" si="13"/>
        <v>0</v>
      </c>
      <c r="V58" s="7">
        <f t="shared" si="13"/>
        <v>25</v>
      </c>
      <c r="W58" s="7">
        <f t="shared" si="13"/>
        <v>4</v>
      </c>
      <c r="X58" s="7">
        <f t="shared" si="13"/>
        <v>1</v>
      </c>
      <c r="Y58" s="7">
        <f t="shared" si="13"/>
        <v>14</v>
      </c>
      <c r="Z58" s="7">
        <f t="shared" si="13"/>
        <v>20</v>
      </c>
      <c r="AA58" s="7">
        <f t="shared" si="13"/>
        <v>16</v>
      </c>
      <c r="AB58" s="7">
        <f t="shared" si="13"/>
        <v>2</v>
      </c>
      <c r="AC58" s="7">
        <f>+MIN(AC3:AC55)</f>
        <v>0</v>
      </c>
      <c r="AD58" s="22">
        <f>+MIN(AD3:AD55)</f>
        <v>60</v>
      </c>
    </row>
    <row r="59" spans="1:30" customFormat="1" x14ac:dyDescent="0.3">
      <c r="A59" s="53" t="s">
        <v>19</v>
      </c>
      <c r="B59" s="7">
        <f>+_xlfn.STDEV.S(B3:B55)</f>
        <v>33.623314736122715</v>
      </c>
      <c r="C59" s="7">
        <f t="shared" ref="C59:M59" si="14">+_xlfn.STDEV.S(C3:C55)</f>
        <v>46.825546696873616</v>
      </c>
      <c r="D59" s="7">
        <f t="shared" si="14"/>
        <v>72.482970245498052</v>
      </c>
      <c r="E59" s="7">
        <f t="shared" si="14"/>
        <v>97.429208345301163</v>
      </c>
      <c r="F59" s="7">
        <f t="shared" si="14"/>
        <v>99.074239811329377</v>
      </c>
      <c r="G59" s="7">
        <f t="shared" si="14"/>
        <v>101.20571614417595</v>
      </c>
      <c r="H59" s="7">
        <f t="shared" si="14"/>
        <v>86.087277243132093</v>
      </c>
      <c r="I59" s="7">
        <f t="shared" si="14"/>
        <v>85.493260324867762</v>
      </c>
      <c r="J59" s="7">
        <f t="shared" si="14"/>
        <v>85.666831957070613</v>
      </c>
      <c r="K59" s="7">
        <f t="shared" si="14"/>
        <v>127.36507447146549</v>
      </c>
      <c r="L59" s="7">
        <f t="shared" si="14"/>
        <v>90.57741040480802</v>
      </c>
      <c r="M59" s="7">
        <f t="shared" si="14"/>
        <v>61.278655019310023</v>
      </c>
      <c r="N59" s="22">
        <f>+_xlfn.STDEV.S(N3:N55)</f>
        <v>388.52893489721174</v>
      </c>
      <c r="O59" s="12"/>
      <c r="P59" s="12"/>
      <c r="Q59" s="53" t="s">
        <v>19</v>
      </c>
      <c r="R59" s="7">
        <f>+_xlfn.STDEV.S(R3:R55)</f>
        <v>25.817875934515506</v>
      </c>
      <c r="S59" s="7">
        <f t="shared" ref="S59:AC59" si="15">+_xlfn.STDEV.S(S3:S55)</f>
        <v>19.885327468970679</v>
      </c>
      <c r="T59" s="7">
        <f t="shared" si="15"/>
        <v>34.382191930579701</v>
      </c>
      <c r="U59" s="7">
        <f t="shared" si="15"/>
        <v>36.260062082223968</v>
      </c>
      <c r="V59" s="7">
        <f t="shared" si="15"/>
        <v>28.981761656441826</v>
      </c>
      <c r="W59" s="7">
        <f t="shared" si="15"/>
        <v>39.285044868122014</v>
      </c>
      <c r="X59" s="7">
        <f t="shared" si="15"/>
        <v>31.638639103484799</v>
      </c>
      <c r="Y59" s="7">
        <f t="shared" si="15"/>
        <v>19.135556229049676</v>
      </c>
      <c r="Z59" s="7">
        <f t="shared" si="15"/>
        <v>28.36293527759381</v>
      </c>
      <c r="AA59" s="7">
        <f t="shared" si="15"/>
        <v>23.38756183915903</v>
      </c>
      <c r="AB59" s="7">
        <f t="shared" si="15"/>
        <v>34.52455824411399</v>
      </c>
      <c r="AC59" s="7">
        <f t="shared" si="15"/>
        <v>31.226631262433671</v>
      </c>
      <c r="AD59" s="22">
        <f>+_xlfn.STDEV.S(AD3:AD55)</f>
        <v>27.998127115062882</v>
      </c>
    </row>
    <row r="60" spans="1:30" customFormat="1" ht="15" thickBot="1" x14ac:dyDescent="0.35">
      <c r="A60" s="54" t="s">
        <v>20</v>
      </c>
      <c r="B60" s="55">
        <f>+COUNT(B3:B55)</f>
        <v>42</v>
      </c>
      <c r="C60" s="55">
        <f t="shared" ref="C60:M60" si="16">+COUNT(C3:C55)</f>
        <v>42</v>
      </c>
      <c r="D60" s="55">
        <f t="shared" si="16"/>
        <v>41</v>
      </c>
      <c r="E60" s="55">
        <f t="shared" si="16"/>
        <v>42</v>
      </c>
      <c r="F60" s="55">
        <f t="shared" si="16"/>
        <v>42</v>
      </c>
      <c r="G60" s="55">
        <f t="shared" si="16"/>
        <v>42</v>
      </c>
      <c r="H60" s="55">
        <f t="shared" si="16"/>
        <v>42</v>
      </c>
      <c r="I60" s="55">
        <f t="shared" si="16"/>
        <v>41</v>
      </c>
      <c r="J60" s="55">
        <f t="shared" si="16"/>
        <v>41</v>
      </c>
      <c r="K60" s="55">
        <f t="shared" si="16"/>
        <v>41</v>
      </c>
      <c r="L60" s="55">
        <f t="shared" si="16"/>
        <v>40</v>
      </c>
      <c r="M60" s="55">
        <f t="shared" si="16"/>
        <v>41</v>
      </c>
      <c r="N60" s="23">
        <f>+COUNT(N3:N55)</f>
        <v>39</v>
      </c>
      <c r="O60" s="12"/>
      <c r="P60" s="12"/>
      <c r="Q60" s="54" t="s">
        <v>20</v>
      </c>
      <c r="R60" s="55">
        <f>+COUNT(R3:R55)</f>
        <v>42</v>
      </c>
      <c r="S60" s="55">
        <f t="shared" ref="S60:AC60" si="17">+COUNT(S3:S55)</f>
        <v>42</v>
      </c>
      <c r="T60" s="55">
        <f t="shared" si="17"/>
        <v>41</v>
      </c>
      <c r="U60" s="55">
        <f t="shared" si="17"/>
        <v>42</v>
      </c>
      <c r="V60" s="55">
        <f t="shared" si="17"/>
        <v>42</v>
      </c>
      <c r="W60" s="55">
        <f t="shared" si="17"/>
        <v>42</v>
      </c>
      <c r="X60" s="55">
        <f t="shared" si="17"/>
        <v>42</v>
      </c>
      <c r="Y60" s="55">
        <f t="shared" si="17"/>
        <v>41</v>
      </c>
      <c r="Z60" s="55">
        <f t="shared" si="17"/>
        <v>41</v>
      </c>
      <c r="AA60" s="55">
        <f t="shared" si="17"/>
        <v>41</v>
      </c>
      <c r="AB60" s="55">
        <f t="shared" si="17"/>
        <v>41</v>
      </c>
      <c r="AC60" s="55">
        <f t="shared" si="17"/>
        <v>41</v>
      </c>
      <c r="AD60" s="23">
        <f>+COUNT(AD3:AD55)</f>
        <v>41</v>
      </c>
    </row>
  </sheetData>
  <mergeCells count="2">
    <mergeCell ref="B1:N1"/>
    <mergeCell ref="R1:AD1"/>
  </mergeCells>
  <conditionalFormatting sqref="A3:A60">
    <cfRule type="cellIs" dxfId="52" priority="12" operator="equal">
      <formula>"SR"</formula>
    </cfRule>
  </conditionalFormatting>
  <conditionalFormatting sqref="B2:N2">
    <cfRule type="cellIs" dxfId="51" priority="24" operator="equal">
      <formula>"SR"</formula>
    </cfRule>
  </conditionalFormatting>
  <conditionalFormatting sqref="B3:AD55">
    <cfRule type="cellIs" dxfId="50" priority="1" operator="equal">
      <formula>0</formula>
    </cfRule>
  </conditionalFormatting>
  <conditionalFormatting sqref="Q3:Q60">
    <cfRule type="cellIs" dxfId="49" priority="7" operator="equal">
      <formula>"SR"</formula>
    </cfRule>
  </conditionalFormatting>
  <conditionalFormatting sqref="R2:AD2">
    <cfRule type="cellIs" dxfId="48" priority="21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070D-D2DA-42EB-9CBD-CBE328C68FFE}">
  <dimension ref="A1:AD60"/>
  <sheetViews>
    <sheetView zoomScale="55" zoomScaleNormal="55" workbookViewId="0">
      <selection activeCell="AH40" sqref="AH40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0</v>
      </c>
      <c r="C3" s="11">
        <v>0</v>
      </c>
      <c r="D3" s="11">
        <v>0</v>
      </c>
      <c r="E3" s="11" t="s">
        <v>21</v>
      </c>
      <c r="F3" s="11">
        <v>142.1</v>
      </c>
      <c r="G3" s="11">
        <v>88</v>
      </c>
      <c r="H3" s="11">
        <v>101.5</v>
      </c>
      <c r="I3" s="11">
        <v>79.8</v>
      </c>
      <c r="J3" s="11">
        <v>445.00000000000011</v>
      </c>
      <c r="K3" s="11">
        <v>187</v>
      </c>
      <c r="L3" s="11">
        <v>149.10000000000002</v>
      </c>
      <c r="M3" s="11">
        <v>51.4</v>
      </c>
      <c r="N3" s="21" t="str">
        <f t="shared" ref="N3:N52" si="0">+IF(COUNT(B3:M3)&lt;12," ",SUM(B3:M3))</f>
        <v xml:space="preserve"> </v>
      </c>
      <c r="Q3" s="10">
        <v>1970</v>
      </c>
      <c r="R3" s="11">
        <v>0</v>
      </c>
      <c r="S3" s="11">
        <v>0</v>
      </c>
      <c r="T3" s="11">
        <v>0</v>
      </c>
      <c r="U3" s="11">
        <v>29</v>
      </c>
      <c r="V3" s="11">
        <v>33.799999999999997</v>
      </c>
      <c r="W3" s="11">
        <v>21.4</v>
      </c>
      <c r="X3" s="11">
        <v>47.3</v>
      </c>
      <c r="Y3" s="11">
        <v>24.9</v>
      </c>
      <c r="Z3" s="11">
        <v>71.2</v>
      </c>
      <c r="AA3" s="11">
        <v>50</v>
      </c>
      <c r="AB3" s="11">
        <v>43.5</v>
      </c>
      <c r="AC3" s="11">
        <v>18</v>
      </c>
      <c r="AD3" s="21">
        <v>71.2</v>
      </c>
    </row>
    <row r="4" spans="1:30" x14ac:dyDescent="0.3">
      <c r="A4" s="10">
        <f>+A3+1</f>
        <v>1971</v>
      </c>
      <c r="B4" s="11">
        <v>29.200000000000003</v>
      </c>
      <c r="C4" s="11">
        <v>19.600000000000001</v>
      </c>
      <c r="D4" s="11">
        <v>88.999999999999986</v>
      </c>
      <c r="E4" s="11" t="s">
        <v>21</v>
      </c>
      <c r="F4" s="11">
        <v>205.7</v>
      </c>
      <c r="G4" s="11">
        <v>119.60000000000001</v>
      </c>
      <c r="H4" s="11">
        <v>56.300000000000004</v>
      </c>
      <c r="I4" s="11">
        <v>180.3</v>
      </c>
      <c r="J4" s="11">
        <v>161.6</v>
      </c>
      <c r="K4" s="11">
        <v>205.8</v>
      </c>
      <c r="L4" s="11">
        <v>102</v>
      </c>
      <c r="M4" s="18">
        <v>0</v>
      </c>
      <c r="N4" s="21" t="str">
        <f t="shared" si="0"/>
        <v xml:space="preserve"> </v>
      </c>
      <c r="Q4" s="10">
        <f>+Q3+1</f>
        <v>1971</v>
      </c>
      <c r="R4" s="11">
        <v>24.8</v>
      </c>
      <c r="S4" s="11">
        <v>13.4</v>
      </c>
      <c r="T4" s="11">
        <v>59.7</v>
      </c>
      <c r="U4" s="11">
        <v>12.5</v>
      </c>
      <c r="V4" s="11">
        <v>57.2</v>
      </c>
      <c r="W4" s="11">
        <v>28.6</v>
      </c>
      <c r="X4" s="11">
        <v>32</v>
      </c>
      <c r="Y4" s="11">
        <v>40.1</v>
      </c>
      <c r="Z4" s="11">
        <v>50.7</v>
      </c>
      <c r="AA4" s="11">
        <v>54.3</v>
      </c>
      <c r="AB4" s="11">
        <v>27.5</v>
      </c>
      <c r="AC4" s="11">
        <v>0</v>
      </c>
      <c r="AD4" s="21">
        <v>59.7</v>
      </c>
    </row>
    <row r="5" spans="1:30" x14ac:dyDescent="0.3">
      <c r="A5" s="10">
        <f t="shared" ref="A5:A44" si="1">+A4+1</f>
        <v>1972</v>
      </c>
      <c r="B5" s="11">
        <v>48</v>
      </c>
      <c r="C5" s="11">
        <v>6.8</v>
      </c>
      <c r="D5" s="11">
        <v>51.6</v>
      </c>
      <c r="E5" s="11" t="s">
        <v>21</v>
      </c>
      <c r="F5" s="11">
        <v>83.5</v>
      </c>
      <c r="G5" s="11">
        <v>133.9</v>
      </c>
      <c r="H5" s="11">
        <v>99.699999999999989</v>
      </c>
      <c r="I5" s="11" t="s">
        <v>21</v>
      </c>
      <c r="J5" s="11" t="s">
        <v>21</v>
      </c>
      <c r="K5" s="11">
        <v>154.89999999999998</v>
      </c>
      <c r="L5" s="11">
        <v>83.4</v>
      </c>
      <c r="M5" s="18">
        <v>106</v>
      </c>
      <c r="N5" s="21" t="str">
        <f t="shared" si="0"/>
        <v xml:space="preserve"> </v>
      </c>
      <c r="Q5" s="10">
        <f t="shared" ref="Q5:Q44" si="2">+Q4+1</f>
        <v>1972</v>
      </c>
      <c r="R5" s="11">
        <v>48</v>
      </c>
      <c r="S5" s="11">
        <v>3.2</v>
      </c>
      <c r="T5" s="11">
        <v>14.7</v>
      </c>
      <c r="U5" s="11">
        <v>58.5</v>
      </c>
      <c r="V5" s="11">
        <v>37.9</v>
      </c>
      <c r="W5" s="11">
        <v>49.9</v>
      </c>
      <c r="X5" s="11">
        <v>40.299999999999997</v>
      </c>
      <c r="Y5" s="11">
        <v>28.2</v>
      </c>
      <c r="Z5" s="11">
        <v>65.400000000000006</v>
      </c>
      <c r="AA5" s="11">
        <v>92.6</v>
      </c>
      <c r="AB5" s="11">
        <v>35.1</v>
      </c>
      <c r="AC5" s="11">
        <v>90.8</v>
      </c>
      <c r="AD5" s="21">
        <v>92.6</v>
      </c>
    </row>
    <row r="6" spans="1:30" x14ac:dyDescent="0.3">
      <c r="A6" s="10">
        <f t="shared" si="1"/>
        <v>1973</v>
      </c>
      <c r="B6" s="11">
        <v>69</v>
      </c>
      <c r="C6" s="11">
        <v>3.7</v>
      </c>
      <c r="D6" s="11">
        <v>42.099999999999994</v>
      </c>
      <c r="E6" s="11">
        <v>104.69999999999999</v>
      </c>
      <c r="F6" s="11" t="s">
        <v>21</v>
      </c>
      <c r="G6" s="11">
        <v>128</v>
      </c>
      <c r="H6" s="11">
        <v>178</v>
      </c>
      <c r="I6" s="11">
        <v>258.60000000000002</v>
      </c>
      <c r="J6" s="11">
        <v>203.6</v>
      </c>
      <c r="K6" s="11">
        <v>285.8</v>
      </c>
      <c r="L6" s="11">
        <v>158</v>
      </c>
      <c r="M6" s="18">
        <v>70.300000000000011</v>
      </c>
      <c r="N6" s="21" t="str">
        <f t="shared" si="0"/>
        <v xml:space="preserve"> </v>
      </c>
      <c r="Q6" s="10">
        <f t="shared" si="2"/>
        <v>1973</v>
      </c>
      <c r="R6" s="11">
        <v>69</v>
      </c>
      <c r="S6" s="11">
        <v>3.1</v>
      </c>
      <c r="T6" s="11">
        <v>19.8</v>
      </c>
      <c r="U6" s="11">
        <v>60</v>
      </c>
      <c r="V6" s="11" t="s">
        <v>21</v>
      </c>
      <c r="W6" s="11">
        <v>23</v>
      </c>
      <c r="X6" s="11">
        <v>35</v>
      </c>
      <c r="Y6" s="11">
        <v>55</v>
      </c>
      <c r="Z6" s="11">
        <v>65</v>
      </c>
      <c r="AA6" s="11">
        <v>102</v>
      </c>
      <c r="AB6" s="11">
        <v>40.299999999999997</v>
      </c>
      <c r="AC6" s="11">
        <v>38</v>
      </c>
      <c r="AD6" s="21">
        <v>102</v>
      </c>
    </row>
    <row r="7" spans="1:30" x14ac:dyDescent="0.3">
      <c r="A7" s="10">
        <f t="shared" si="1"/>
        <v>1974</v>
      </c>
      <c r="B7" s="11">
        <v>0</v>
      </c>
      <c r="C7" s="11">
        <v>16</v>
      </c>
      <c r="D7" s="11">
        <v>147.89999999999998</v>
      </c>
      <c r="E7" s="11">
        <v>43.7</v>
      </c>
      <c r="F7" s="11">
        <v>122.2</v>
      </c>
      <c r="G7" s="11">
        <v>165</v>
      </c>
      <c r="H7" s="11">
        <v>82.699999999999989</v>
      </c>
      <c r="I7" s="11">
        <v>94</v>
      </c>
      <c r="J7" s="11">
        <v>367.6</v>
      </c>
      <c r="K7" s="11">
        <v>254.20000000000002</v>
      </c>
      <c r="L7" s="11">
        <v>62.900000000000006</v>
      </c>
      <c r="M7" s="18">
        <v>3</v>
      </c>
      <c r="N7" s="21">
        <f t="shared" si="0"/>
        <v>1359.2</v>
      </c>
      <c r="Q7" s="10">
        <f t="shared" si="2"/>
        <v>1974</v>
      </c>
      <c r="R7" s="11">
        <v>0</v>
      </c>
      <c r="S7" s="11">
        <v>7.7</v>
      </c>
      <c r="T7" s="11">
        <v>115</v>
      </c>
      <c r="U7" s="11">
        <v>20</v>
      </c>
      <c r="V7" s="11">
        <v>25</v>
      </c>
      <c r="W7" s="11">
        <v>55.2</v>
      </c>
      <c r="X7" s="11">
        <v>46.7</v>
      </c>
      <c r="Y7" s="11">
        <v>25.1</v>
      </c>
      <c r="Z7" s="11">
        <v>56.4</v>
      </c>
      <c r="AA7" s="11">
        <v>60</v>
      </c>
      <c r="AB7" s="11">
        <v>20</v>
      </c>
      <c r="AC7" s="11">
        <v>3</v>
      </c>
      <c r="AD7" s="21">
        <v>115</v>
      </c>
    </row>
    <row r="8" spans="1:30" x14ac:dyDescent="0.3">
      <c r="A8" s="10">
        <f t="shared" si="1"/>
        <v>1975</v>
      </c>
      <c r="B8" s="11">
        <v>0</v>
      </c>
      <c r="C8" s="11">
        <v>17.5</v>
      </c>
      <c r="D8" s="11">
        <v>58.099999999999994</v>
      </c>
      <c r="E8" s="11">
        <v>60.3</v>
      </c>
      <c r="F8" s="11">
        <v>136.69999999999999</v>
      </c>
      <c r="G8" s="11">
        <v>109.19999999999999</v>
      </c>
      <c r="H8" s="11">
        <v>119.6</v>
      </c>
      <c r="I8" s="11">
        <v>173.99999999999997</v>
      </c>
      <c r="J8" s="11">
        <v>211.2</v>
      </c>
      <c r="K8" s="11">
        <v>422.9</v>
      </c>
      <c r="L8" s="11">
        <v>176.79999999999998</v>
      </c>
      <c r="M8" s="18">
        <v>46.4</v>
      </c>
      <c r="N8" s="21">
        <f t="shared" si="0"/>
        <v>1532.7</v>
      </c>
      <c r="Q8" s="10">
        <f t="shared" si="2"/>
        <v>1975</v>
      </c>
      <c r="R8" s="11">
        <v>0</v>
      </c>
      <c r="S8" s="11">
        <v>9.5</v>
      </c>
      <c r="T8" s="11">
        <v>20.9</v>
      </c>
      <c r="U8" s="11">
        <v>47</v>
      </c>
      <c r="V8" s="11">
        <v>35</v>
      </c>
      <c r="W8" s="11">
        <v>57.4</v>
      </c>
      <c r="X8" s="11">
        <v>23.3</v>
      </c>
      <c r="Y8" s="11">
        <v>68</v>
      </c>
      <c r="Z8" s="11">
        <v>85.7</v>
      </c>
      <c r="AA8" s="11">
        <v>90</v>
      </c>
      <c r="AB8" s="11">
        <v>46</v>
      </c>
      <c r="AC8" s="11">
        <v>16</v>
      </c>
      <c r="AD8" s="21">
        <v>90</v>
      </c>
    </row>
    <row r="9" spans="1:30" x14ac:dyDescent="0.3">
      <c r="A9" s="10">
        <f t="shared" si="1"/>
        <v>1976</v>
      </c>
      <c r="B9" s="11">
        <v>0</v>
      </c>
      <c r="C9" s="11">
        <v>6.8</v>
      </c>
      <c r="D9" s="11">
        <v>6.8</v>
      </c>
      <c r="E9" s="11">
        <v>148</v>
      </c>
      <c r="F9" s="11">
        <v>65</v>
      </c>
      <c r="G9" s="11">
        <v>126</v>
      </c>
      <c r="H9" s="11">
        <v>58</v>
      </c>
      <c r="I9" s="11" t="s">
        <v>21</v>
      </c>
      <c r="J9" s="11">
        <v>196.4</v>
      </c>
      <c r="K9" s="11">
        <v>185.50000000000003</v>
      </c>
      <c r="L9" s="11">
        <v>119.30000000000001</v>
      </c>
      <c r="M9" s="18">
        <v>7</v>
      </c>
      <c r="N9" s="21" t="str">
        <f t="shared" si="0"/>
        <v xml:space="preserve"> </v>
      </c>
      <c r="Q9" s="10">
        <f t="shared" si="2"/>
        <v>1976</v>
      </c>
      <c r="R9" s="11">
        <v>0</v>
      </c>
      <c r="S9" s="11">
        <v>3</v>
      </c>
      <c r="T9" s="11">
        <v>4</v>
      </c>
      <c r="U9" s="11">
        <v>60</v>
      </c>
      <c r="V9" s="11">
        <v>27</v>
      </c>
      <c r="W9" s="11">
        <v>26</v>
      </c>
      <c r="X9" s="11">
        <v>23</v>
      </c>
      <c r="Y9" s="11">
        <v>49</v>
      </c>
      <c r="Z9" s="11">
        <v>75</v>
      </c>
      <c r="AA9" s="11">
        <v>27.7</v>
      </c>
      <c r="AB9" s="11">
        <v>37</v>
      </c>
      <c r="AC9" s="11">
        <v>7</v>
      </c>
      <c r="AD9" s="21">
        <v>75</v>
      </c>
    </row>
    <row r="10" spans="1:30" x14ac:dyDescent="0.3">
      <c r="A10" s="10">
        <f t="shared" si="1"/>
        <v>1977</v>
      </c>
      <c r="B10" s="11">
        <v>9.6000000000000014</v>
      </c>
      <c r="C10" s="11">
        <v>2</v>
      </c>
      <c r="D10" s="11">
        <v>3.8</v>
      </c>
      <c r="E10" s="11">
        <v>34.6</v>
      </c>
      <c r="F10" s="11">
        <v>233.7</v>
      </c>
      <c r="G10" s="11" t="s">
        <v>21</v>
      </c>
      <c r="H10" s="11" t="s">
        <v>21</v>
      </c>
      <c r="I10" s="11" t="s">
        <v>21</v>
      </c>
      <c r="J10" s="11" t="s">
        <v>21</v>
      </c>
      <c r="K10" s="11">
        <v>61.2</v>
      </c>
      <c r="L10" s="11">
        <v>80.8</v>
      </c>
      <c r="M10" s="18">
        <v>0</v>
      </c>
      <c r="N10" s="21" t="str">
        <f t="shared" si="0"/>
        <v xml:space="preserve"> </v>
      </c>
      <c r="Q10" s="10">
        <f t="shared" si="2"/>
        <v>1977</v>
      </c>
      <c r="R10" s="11">
        <v>4.2</v>
      </c>
      <c r="S10" s="11">
        <v>1.7</v>
      </c>
      <c r="T10" s="11">
        <v>2.2999999999999998</v>
      </c>
      <c r="U10" s="11">
        <v>20</v>
      </c>
      <c r="V10" s="11">
        <v>60</v>
      </c>
      <c r="W10" s="11" t="s">
        <v>21</v>
      </c>
      <c r="X10" s="11" t="s">
        <v>21</v>
      </c>
      <c r="Y10" s="11" t="s">
        <v>21</v>
      </c>
      <c r="Z10" s="11" t="s">
        <v>21</v>
      </c>
      <c r="AA10" s="11">
        <v>29</v>
      </c>
      <c r="AB10" s="11">
        <v>29.6</v>
      </c>
      <c r="AC10" s="11">
        <v>0</v>
      </c>
      <c r="AD10" s="21">
        <v>60</v>
      </c>
    </row>
    <row r="11" spans="1:30" x14ac:dyDescent="0.3">
      <c r="A11" s="10">
        <f t="shared" si="1"/>
        <v>1978</v>
      </c>
      <c r="B11" s="11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2"/>
        <v>1978</v>
      </c>
      <c r="R11" s="11" t="s">
        <v>21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>+" "</f>
        <v xml:space="preserve"> </v>
      </c>
    </row>
    <row r="12" spans="1:30" x14ac:dyDescent="0.3">
      <c r="A12" s="10">
        <f t="shared" si="1"/>
        <v>1979</v>
      </c>
      <c r="B12" s="11" t="s">
        <v>21</v>
      </c>
      <c r="C12" s="11">
        <v>37</v>
      </c>
      <c r="D12" s="11">
        <v>34</v>
      </c>
      <c r="E12" s="11">
        <v>128</v>
      </c>
      <c r="F12" s="11">
        <v>113</v>
      </c>
      <c r="G12" s="11">
        <v>287</v>
      </c>
      <c r="H12" s="11">
        <v>114</v>
      </c>
      <c r="I12" s="11">
        <v>218</v>
      </c>
      <c r="J12" s="11">
        <v>188</v>
      </c>
      <c r="K12" s="11">
        <v>531</v>
      </c>
      <c r="L12" s="11">
        <v>222</v>
      </c>
      <c r="M12" s="18">
        <v>69</v>
      </c>
      <c r="N12" s="21" t="str">
        <f t="shared" si="0"/>
        <v xml:space="preserve"> </v>
      </c>
      <c r="Q12" s="10">
        <f t="shared" si="2"/>
        <v>1979</v>
      </c>
      <c r="R12" s="11">
        <v>0</v>
      </c>
      <c r="S12" s="11">
        <v>37</v>
      </c>
      <c r="T12" s="11">
        <v>14</v>
      </c>
      <c r="U12" s="11">
        <v>64</v>
      </c>
      <c r="V12" s="11">
        <v>34</v>
      </c>
      <c r="W12" s="11">
        <v>85</v>
      </c>
      <c r="X12" s="11">
        <v>40</v>
      </c>
      <c r="Y12" s="11">
        <v>45</v>
      </c>
      <c r="Z12" s="11">
        <v>52</v>
      </c>
      <c r="AA12" s="11">
        <v>93</v>
      </c>
      <c r="AB12" s="11">
        <v>60</v>
      </c>
      <c r="AC12" s="11">
        <v>39</v>
      </c>
      <c r="AD12" s="21">
        <v>93</v>
      </c>
    </row>
    <row r="13" spans="1:30" x14ac:dyDescent="0.3">
      <c r="A13" s="10">
        <f t="shared" si="1"/>
        <v>1980</v>
      </c>
      <c r="B13" s="11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2"/>
        <v>1980</v>
      </c>
      <c r="R13" s="11" t="s">
        <v>21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>+" "</f>
        <v xml:space="preserve"> </v>
      </c>
    </row>
    <row r="14" spans="1:30" x14ac:dyDescent="0.3">
      <c r="A14" s="10">
        <f t="shared" si="1"/>
        <v>1981</v>
      </c>
      <c r="B14" s="11" t="s">
        <v>21</v>
      </c>
      <c r="C14" s="11" t="s">
        <v>21</v>
      </c>
      <c r="D14" s="11" t="s">
        <v>21</v>
      </c>
      <c r="E14" s="11" t="s">
        <v>21</v>
      </c>
      <c r="F14" s="11" t="s">
        <v>21</v>
      </c>
      <c r="G14" s="11" t="s">
        <v>21</v>
      </c>
      <c r="H14" s="11" t="s">
        <v>21</v>
      </c>
      <c r="I14" s="11" t="s">
        <v>21</v>
      </c>
      <c r="J14" s="11" t="s">
        <v>21</v>
      </c>
      <c r="K14" s="11" t="s">
        <v>21</v>
      </c>
      <c r="L14" s="11" t="s">
        <v>21</v>
      </c>
      <c r="M14" s="18">
        <v>56</v>
      </c>
      <c r="N14" s="21" t="str">
        <f t="shared" si="0"/>
        <v xml:space="preserve"> </v>
      </c>
      <c r="Q14" s="10">
        <f t="shared" si="2"/>
        <v>1981</v>
      </c>
      <c r="R14" s="11" t="s">
        <v>21</v>
      </c>
      <c r="S14" s="11" t="s">
        <v>21</v>
      </c>
      <c r="T14" s="11" t="s">
        <v>21</v>
      </c>
      <c r="U14" s="11" t="s">
        <v>21</v>
      </c>
      <c r="V14" s="11" t="s">
        <v>21</v>
      </c>
      <c r="W14" s="11" t="s">
        <v>21</v>
      </c>
      <c r="X14" s="11" t="s">
        <v>21</v>
      </c>
      <c r="Y14" s="11" t="s">
        <v>21</v>
      </c>
      <c r="Z14" s="11" t="s">
        <v>21</v>
      </c>
      <c r="AA14" s="11" t="s">
        <v>21</v>
      </c>
      <c r="AB14" s="11" t="s">
        <v>21</v>
      </c>
      <c r="AC14" s="11">
        <v>28</v>
      </c>
      <c r="AD14" s="21" t="str">
        <f>+" "</f>
        <v xml:space="preserve"> </v>
      </c>
    </row>
    <row r="15" spans="1:30" x14ac:dyDescent="0.3">
      <c r="A15" s="10">
        <f t="shared" si="1"/>
        <v>1982</v>
      </c>
      <c r="B15" s="11">
        <v>15</v>
      </c>
      <c r="C15" s="11">
        <v>14</v>
      </c>
      <c r="D15" s="11">
        <v>40</v>
      </c>
      <c r="E15" s="11">
        <v>278</v>
      </c>
      <c r="F15" s="11">
        <v>259</v>
      </c>
      <c r="G15" s="11">
        <v>63</v>
      </c>
      <c r="H15" s="11">
        <v>33</v>
      </c>
      <c r="I15" s="11">
        <v>70</v>
      </c>
      <c r="J15" s="11">
        <v>174</v>
      </c>
      <c r="K15" s="11">
        <v>128</v>
      </c>
      <c r="L15" s="11">
        <v>22</v>
      </c>
      <c r="M15" s="18">
        <v>0</v>
      </c>
      <c r="N15" s="21">
        <f t="shared" si="0"/>
        <v>1096</v>
      </c>
      <c r="Q15" s="10">
        <f t="shared" si="2"/>
        <v>1982</v>
      </c>
      <c r="R15" s="11">
        <v>15</v>
      </c>
      <c r="S15" s="11">
        <v>10</v>
      </c>
      <c r="T15" s="11">
        <v>35</v>
      </c>
      <c r="U15" s="11">
        <v>86</v>
      </c>
      <c r="V15" s="11">
        <v>78</v>
      </c>
      <c r="W15" s="11">
        <v>25</v>
      </c>
      <c r="X15" s="11">
        <v>18</v>
      </c>
      <c r="Y15" s="11">
        <v>34</v>
      </c>
      <c r="Z15" s="11">
        <v>118</v>
      </c>
      <c r="AA15" s="11">
        <v>45</v>
      </c>
      <c r="AB15" s="11">
        <v>22</v>
      </c>
      <c r="AC15" s="11">
        <v>0</v>
      </c>
      <c r="AD15" s="21">
        <v>118</v>
      </c>
    </row>
    <row r="16" spans="1:30" x14ac:dyDescent="0.3">
      <c r="A16" s="10">
        <f t="shared" si="1"/>
        <v>1983</v>
      </c>
      <c r="B16" s="11">
        <v>36</v>
      </c>
      <c r="C16" s="11">
        <v>0</v>
      </c>
      <c r="D16" s="11">
        <v>60.7</v>
      </c>
      <c r="E16" s="11">
        <v>198.2</v>
      </c>
      <c r="F16" s="11">
        <v>94.5</v>
      </c>
      <c r="G16" s="11">
        <v>49.499999999999993</v>
      </c>
      <c r="H16" s="11">
        <v>83.5</v>
      </c>
      <c r="I16" s="11">
        <v>171.89999999999998</v>
      </c>
      <c r="J16" s="11">
        <v>183.70000000000002</v>
      </c>
      <c r="K16" s="11">
        <v>235.20000000000002</v>
      </c>
      <c r="L16" s="11">
        <v>66.599999999999994</v>
      </c>
      <c r="M16" s="18">
        <v>23.2</v>
      </c>
      <c r="N16" s="21">
        <f t="shared" si="0"/>
        <v>1203</v>
      </c>
      <c r="Q16" s="10">
        <f t="shared" si="2"/>
        <v>1983</v>
      </c>
      <c r="R16" s="11">
        <v>30</v>
      </c>
      <c r="S16" s="11">
        <v>0</v>
      </c>
      <c r="T16" s="11">
        <v>39</v>
      </c>
      <c r="U16" s="11">
        <v>38</v>
      </c>
      <c r="V16" s="11">
        <v>35</v>
      </c>
      <c r="W16" s="11">
        <v>21</v>
      </c>
      <c r="X16" s="11">
        <v>51</v>
      </c>
      <c r="Y16" s="11">
        <v>77</v>
      </c>
      <c r="Z16" s="11">
        <v>68</v>
      </c>
      <c r="AA16" s="11">
        <v>80</v>
      </c>
      <c r="AB16" s="11">
        <v>25</v>
      </c>
      <c r="AC16" s="11">
        <v>11</v>
      </c>
      <c r="AD16" s="21">
        <v>80</v>
      </c>
    </row>
    <row r="17" spans="1:30" x14ac:dyDescent="0.3">
      <c r="A17" s="10">
        <f t="shared" si="1"/>
        <v>1984</v>
      </c>
      <c r="B17" s="11">
        <v>15.5</v>
      </c>
      <c r="C17" s="11">
        <v>10.1</v>
      </c>
      <c r="D17" s="11">
        <v>117.1</v>
      </c>
      <c r="E17" s="11">
        <v>58.500000000000007</v>
      </c>
      <c r="F17" s="11">
        <v>346.5</v>
      </c>
      <c r="G17" s="11">
        <v>100.6</v>
      </c>
      <c r="H17" s="11">
        <v>206.00000000000003</v>
      </c>
      <c r="I17" s="11">
        <v>215.30000000000004</v>
      </c>
      <c r="J17" s="11">
        <v>191.4</v>
      </c>
      <c r="K17" s="11">
        <v>208</v>
      </c>
      <c r="L17" s="11">
        <v>188.59999999999997</v>
      </c>
      <c r="M17" s="18">
        <v>0</v>
      </c>
      <c r="N17" s="21">
        <f t="shared" si="0"/>
        <v>1657.6000000000001</v>
      </c>
      <c r="Q17" s="10">
        <f t="shared" si="2"/>
        <v>1984</v>
      </c>
      <c r="R17" s="11">
        <v>15.5</v>
      </c>
      <c r="S17" s="11">
        <v>6.1</v>
      </c>
      <c r="T17" s="11">
        <v>34</v>
      </c>
      <c r="U17" s="11">
        <v>39</v>
      </c>
      <c r="V17" s="11">
        <v>67</v>
      </c>
      <c r="W17" s="11">
        <v>54</v>
      </c>
      <c r="X17" s="11">
        <v>56</v>
      </c>
      <c r="Y17" s="11">
        <v>58</v>
      </c>
      <c r="Z17" s="11">
        <v>52</v>
      </c>
      <c r="AA17" s="11">
        <v>44</v>
      </c>
      <c r="AB17" s="11">
        <v>48</v>
      </c>
      <c r="AC17" s="11">
        <v>0</v>
      </c>
      <c r="AD17" s="21">
        <v>67</v>
      </c>
    </row>
    <row r="18" spans="1:30" x14ac:dyDescent="0.3">
      <c r="A18" s="10">
        <f t="shared" si="1"/>
        <v>1985</v>
      </c>
      <c r="B18" s="11">
        <v>0</v>
      </c>
      <c r="C18" s="11">
        <v>0</v>
      </c>
      <c r="D18" s="11">
        <v>39</v>
      </c>
      <c r="E18" s="11">
        <v>86</v>
      </c>
      <c r="F18" s="11">
        <v>83.300000000000011</v>
      </c>
      <c r="G18" s="11">
        <v>28</v>
      </c>
      <c r="H18" s="11">
        <v>84</v>
      </c>
      <c r="I18" s="11">
        <v>176.9</v>
      </c>
      <c r="J18" s="11">
        <v>137.6</v>
      </c>
      <c r="K18" s="11">
        <v>258.5</v>
      </c>
      <c r="L18" s="11">
        <v>70.400000000000006</v>
      </c>
      <c r="M18" s="18">
        <v>84.7</v>
      </c>
      <c r="N18" s="21">
        <f t="shared" si="0"/>
        <v>1048.4000000000001</v>
      </c>
      <c r="Q18" s="10">
        <f t="shared" si="2"/>
        <v>1985</v>
      </c>
      <c r="R18" s="11">
        <v>0</v>
      </c>
      <c r="S18" s="11">
        <v>0</v>
      </c>
      <c r="T18" s="11">
        <v>18</v>
      </c>
      <c r="U18" s="11">
        <v>54</v>
      </c>
      <c r="V18" s="11">
        <v>30</v>
      </c>
      <c r="W18" s="11">
        <v>28</v>
      </c>
      <c r="X18" s="11">
        <v>24</v>
      </c>
      <c r="Y18" s="11">
        <v>35</v>
      </c>
      <c r="Z18" s="11">
        <v>41</v>
      </c>
      <c r="AA18" s="11">
        <v>97</v>
      </c>
      <c r="AB18" s="11">
        <v>20</v>
      </c>
      <c r="AC18" s="11">
        <v>44</v>
      </c>
      <c r="AD18" s="21">
        <v>97</v>
      </c>
    </row>
    <row r="19" spans="1:30" x14ac:dyDescent="0.3">
      <c r="A19" s="10">
        <f t="shared" si="1"/>
        <v>1986</v>
      </c>
      <c r="B19" s="11">
        <v>50</v>
      </c>
      <c r="C19" s="11">
        <v>90</v>
      </c>
      <c r="D19" s="11">
        <v>87</v>
      </c>
      <c r="E19" s="11">
        <v>215</v>
      </c>
      <c r="F19" s="11">
        <v>217.6</v>
      </c>
      <c r="G19" s="11">
        <v>181.39999999999998</v>
      </c>
      <c r="H19" s="11">
        <v>58.7</v>
      </c>
      <c r="I19" s="11">
        <v>285.7</v>
      </c>
      <c r="J19" s="11">
        <v>246.4</v>
      </c>
      <c r="K19" s="11">
        <v>423.3</v>
      </c>
      <c r="L19" s="11">
        <v>21.7</v>
      </c>
      <c r="M19" s="18">
        <v>11</v>
      </c>
      <c r="N19" s="21">
        <f t="shared" si="0"/>
        <v>1887.8000000000002</v>
      </c>
      <c r="Q19" s="10">
        <f t="shared" si="2"/>
        <v>1986</v>
      </c>
      <c r="R19" s="11">
        <v>50</v>
      </c>
      <c r="S19" s="11">
        <v>56</v>
      </c>
      <c r="T19" s="11">
        <v>30</v>
      </c>
      <c r="U19" s="11">
        <v>90</v>
      </c>
      <c r="V19" s="11">
        <v>70</v>
      </c>
      <c r="W19" s="11">
        <v>70.8</v>
      </c>
      <c r="X19" s="11">
        <v>38</v>
      </c>
      <c r="Y19" s="11">
        <v>70.5</v>
      </c>
      <c r="Z19" s="11">
        <v>65</v>
      </c>
      <c r="AA19" s="11">
        <v>98</v>
      </c>
      <c r="AB19" s="11">
        <v>10.7</v>
      </c>
      <c r="AC19" s="11">
        <v>11</v>
      </c>
      <c r="AD19" s="21">
        <v>98</v>
      </c>
    </row>
    <row r="20" spans="1:30" x14ac:dyDescent="0.3">
      <c r="A20" s="10">
        <f t="shared" si="1"/>
        <v>1987</v>
      </c>
      <c r="B20" s="11">
        <v>10</v>
      </c>
      <c r="C20" s="11">
        <v>13</v>
      </c>
      <c r="D20" s="11">
        <v>162.19999999999999</v>
      </c>
      <c r="E20" s="11">
        <v>269</v>
      </c>
      <c r="F20" s="11">
        <v>266</v>
      </c>
      <c r="G20" s="11">
        <v>63</v>
      </c>
      <c r="H20" s="11">
        <v>140</v>
      </c>
      <c r="I20" s="11">
        <v>130</v>
      </c>
      <c r="J20" s="11">
        <v>162</v>
      </c>
      <c r="K20" s="11">
        <v>609</v>
      </c>
      <c r="L20" s="11">
        <v>158</v>
      </c>
      <c r="M20" s="18">
        <v>0</v>
      </c>
      <c r="N20" s="21">
        <f t="shared" si="0"/>
        <v>1982.2</v>
      </c>
      <c r="Q20" s="10">
        <f t="shared" si="2"/>
        <v>1987</v>
      </c>
      <c r="R20" s="11">
        <v>10</v>
      </c>
      <c r="S20" s="11">
        <v>13</v>
      </c>
      <c r="T20" s="11">
        <v>80</v>
      </c>
      <c r="U20" s="11">
        <v>65</v>
      </c>
      <c r="V20" s="11">
        <v>66</v>
      </c>
      <c r="W20" s="11">
        <v>33</v>
      </c>
      <c r="X20" s="11">
        <v>63</v>
      </c>
      <c r="Y20" s="11">
        <v>45</v>
      </c>
      <c r="Z20" s="11">
        <v>70</v>
      </c>
      <c r="AA20" s="11">
        <v>93</v>
      </c>
      <c r="AB20" s="11">
        <v>70</v>
      </c>
      <c r="AC20" s="11">
        <v>0</v>
      </c>
      <c r="AD20" s="21">
        <v>93</v>
      </c>
    </row>
    <row r="21" spans="1:30" x14ac:dyDescent="0.3">
      <c r="A21" s="10">
        <f t="shared" si="1"/>
        <v>1988</v>
      </c>
      <c r="B21" s="11">
        <v>0</v>
      </c>
      <c r="C21" s="11">
        <v>0</v>
      </c>
      <c r="D21" s="11">
        <v>13</v>
      </c>
      <c r="E21" s="11">
        <v>113.6</v>
      </c>
      <c r="F21" s="11">
        <v>136</v>
      </c>
      <c r="G21" s="11">
        <v>283</v>
      </c>
      <c r="H21" s="11">
        <v>73</v>
      </c>
      <c r="I21" s="11">
        <v>338</v>
      </c>
      <c r="J21" s="11">
        <v>237</v>
      </c>
      <c r="K21" s="11">
        <v>185</v>
      </c>
      <c r="L21" s="11">
        <v>130</v>
      </c>
      <c r="M21" s="18">
        <v>64</v>
      </c>
      <c r="N21" s="21">
        <f t="shared" si="0"/>
        <v>1572.6</v>
      </c>
      <c r="Q21" s="10">
        <f t="shared" si="2"/>
        <v>1988</v>
      </c>
      <c r="R21" s="11">
        <v>0</v>
      </c>
      <c r="S21" s="11">
        <v>0</v>
      </c>
      <c r="T21" s="11">
        <v>13</v>
      </c>
      <c r="U21" s="11">
        <v>44</v>
      </c>
      <c r="V21" s="11">
        <v>57</v>
      </c>
      <c r="W21" s="11">
        <v>60</v>
      </c>
      <c r="X21" s="11">
        <v>25</v>
      </c>
      <c r="Y21" s="11">
        <v>82</v>
      </c>
      <c r="Z21" s="11">
        <v>55</v>
      </c>
      <c r="AA21" s="11">
        <v>40</v>
      </c>
      <c r="AB21" s="11">
        <v>44</v>
      </c>
      <c r="AC21" s="11">
        <v>64</v>
      </c>
      <c r="AD21" s="21">
        <v>82</v>
      </c>
    </row>
    <row r="22" spans="1:30" x14ac:dyDescent="0.3">
      <c r="A22" s="10">
        <f t="shared" si="1"/>
        <v>1989</v>
      </c>
      <c r="B22" s="11">
        <v>0</v>
      </c>
      <c r="C22" s="11">
        <v>105</v>
      </c>
      <c r="D22" s="11">
        <v>121</v>
      </c>
      <c r="E22" s="11">
        <v>95</v>
      </c>
      <c r="F22" s="11">
        <v>173</v>
      </c>
      <c r="G22" s="11">
        <v>131</v>
      </c>
      <c r="H22" s="11">
        <v>63</v>
      </c>
      <c r="I22" s="11">
        <v>161</v>
      </c>
      <c r="J22" s="11">
        <v>116.5</v>
      </c>
      <c r="K22" s="11">
        <v>53</v>
      </c>
      <c r="L22" s="11">
        <v>224</v>
      </c>
      <c r="M22" s="18">
        <v>52</v>
      </c>
      <c r="N22" s="21">
        <f t="shared" si="0"/>
        <v>1294.5</v>
      </c>
      <c r="Q22" s="10">
        <f t="shared" si="2"/>
        <v>1989</v>
      </c>
      <c r="R22" s="11">
        <v>0</v>
      </c>
      <c r="S22" s="11">
        <v>80</v>
      </c>
      <c r="T22" s="11">
        <v>60</v>
      </c>
      <c r="U22" s="11">
        <v>50</v>
      </c>
      <c r="V22" s="11">
        <v>93</v>
      </c>
      <c r="W22" s="11">
        <v>80</v>
      </c>
      <c r="X22" s="11">
        <v>47</v>
      </c>
      <c r="Y22" s="11">
        <v>50</v>
      </c>
      <c r="Z22" s="11">
        <v>60</v>
      </c>
      <c r="AA22" s="11">
        <v>15</v>
      </c>
      <c r="AB22" s="11">
        <v>64</v>
      </c>
      <c r="AC22" s="11">
        <v>30</v>
      </c>
      <c r="AD22" s="21">
        <v>93</v>
      </c>
    </row>
    <row r="23" spans="1:30" x14ac:dyDescent="0.3">
      <c r="A23" s="10">
        <f t="shared" si="1"/>
        <v>1990</v>
      </c>
      <c r="B23" s="11">
        <v>0</v>
      </c>
      <c r="C23" s="11">
        <v>44</v>
      </c>
      <c r="D23" s="11">
        <v>0</v>
      </c>
      <c r="E23" s="11">
        <v>222</v>
      </c>
      <c r="F23" s="11">
        <v>256.39999999999998</v>
      </c>
      <c r="G23" s="11">
        <v>207.4</v>
      </c>
      <c r="H23" s="11">
        <v>82.7</v>
      </c>
      <c r="I23" s="11">
        <v>114.20000000000002</v>
      </c>
      <c r="J23" s="11">
        <v>74</v>
      </c>
      <c r="K23" s="11">
        <v>344.8</v>
      </c>
      <c r="L23" s="11">
        <v>150.5</v>
      </c>
      <c r="M23" s="18">
        <v>146</v>
      </c>
      <c r="N23" s="21">
        <f t="shared" si="0"/>
        <v>1642</v>
      </c>
      <c r="Q23" s="10">
        <f t="shared" si="2"/>
        <v>1990</v>
      </c>
      <c r="R23" s="11">
        <v>0</v>
      </c>
      <c r="S23" s="11">
        <v>40</v>
      </c>
      <c r="T23" s="11">
        <v>0</v>
      </c>
      <c r="U23" s="11">
        <v>85</v>
      </c>
      <c r="V23" s="11">
        <v>77</v>
      </c>
      <c r="W23" s="11">
        <v>60</v>
      </c>
      <c r="X23" s="11">
        <v>27</v>
      </c>
      <c r="Y23" s="11">
        <v>75</v>
      </c>
      <c r="Z23" s="11">
        <v>41</v>
      </c>
      <c r="AA23" s="11">
        <v>88</v>
      </c>
      <c r="AB23" s="11">
        <v>49</v>
      </c>
      <c r="AC23" s="11">
        <v>113</v>
      </c>
      <c r="AD23" s="21">
        <v>113</v>
      </c>
    </row>
    <row r="24" spans="1:30" x14ac:dyDescent="0.3">
      <c r="A24" s="10">
        <f t="shared" si="1"/>
        <v>1991</v>
      </c>
      <c r="B24" s="11">
        <v>0</v>
      </c>
      <c r="C24" s="11">
        <v>79</v>
      </c>
      <c r="D24" s="11">
        <v>46.1</v>
      </c>
      <c r="E24" s="11">
        <v>23.8</v>
      </c>
      <c r="F24" s="11">
        <v>66.400000000000006</v>
      </c>
      <c r="G24" s="11">
        <v>118.8</v>
      </c>
      <c r="H24" s="11">
        <v>3</v>
      </c>
      <c r="I24" s="11">
        <v>55.8</v>
      </c>
      <c r="J24" s="11">
        <v>276.3</v>
      </c>
      <c r="K24" s="11">
        <v>302.60000000000002</v>
      </c>
      <c r="L24" s="11">
        <v>60</v>
      </c>
      <c r="M24" s="18">
        <v>0</v>
      </c>
      <c r="N24" s="21">
        <f t="shared" si="0"/>
        <v>1031.8000000000002</v>
      </c>
      <c r="Q24" s="10">
        <f t="shared" si="2"/>
        <v>1991</v>
      </c>
      <c r="R24" s="11">
        <v>0</v>
      </c>
      <c r="S24" s="11">
        <v>79</v>
      </c>
      <c r="T24" s="11">
        <v>17</v>
      </c>
      <c r="U24" s="11">
        <v>15</v>
      </c>
      <c r="V24" s="11">
        <v>30</v>
      </c>
      <c r="W24" s="11">
        <v>44</v>
      </c>
      <c r="X24" s="11">
        <v>3</v>
      </c>
      <c r="Y24" s="11">
        <v>25</v>
      </c>
      <c r="Z24" s="11">
        <v>90</v>
      </c>
      <c r="AA24" s="11">
        <v>112.1</v>
      </c>
      <c r="AB24" s="11">
        <v>33</v>
      </c>
      <c r="AC24" s="11">
        <v>0</v>
      </c>
      <c r="AD24" s="21">
        <v>112.1</v>
      </c>
    </row>
    <row r="25" spans="1:30" x14ac:dyDescent="0.3">
      <c r="A25" s="10">
        <f t="shared" si="1"/>
        <v>1992</v>
      </c>
      <c r="B25" s="11">
        <v>3</v>
      </c>
      <c r="C25" s="11">
        <v>20.5</v>
      </c>
      <c r="D25" s="11">
        <v>75</v>
      </c>
      <c r="E25" s="11">
        <v>64.8</v>
      </c>
      <c r="F25" s="11">
        <v>168</v>
      </c>
      <c r="G25" s="11">
        <v>83</v>
      </c>
      <c r="H25" s="11">
        <v>100</v>
      </c>
      <c r="I25" s="11">
        <v>89</v>
      </c>
      <c r="J25" s="11">
        <v>146</v>
      </c>
      <c r="K25" s="11">
        <v>130</v>
      </c>
      <c r="L25" s="11">
        <v>200</v>
      </c>
      <c r="M25" s="18">
        <v>22</v>
      </c>
      <c r="N25" s="21">
        <f t="shared" si="0"/>
        <v>1101.3</v>
      </c>
      <c r="Q25" s="10">
        <f t="shared" si="2"/>
        <v>1992</v>
      </c>
      <c r="R25" s="11">
        <v>3</v>
      </c>
      <c r="S25" s="11">
        <v>20.5</v>
      </c>
      <c r="T25" s="11">
        <v>40</v>
      </c>
      <c r="U25" s="11">
        <v>25</v>
      </c>
      <c r="V25" s="11">
        <v>60</v>
      </c>
      <c r="W25" s="11">
        <v>33</v>
      </c>
      <c r="X25" s="11">
        <v>37</v>
      </c>
      <c r="Y25" s="11">
        <v>40</v>
      </c>
      <c r="Z25" s="11">
        <v>33</v>
      </c>
      <c r="AA25" s="11">
        <v>48</v>
      </c>
      <c r="AB25" s="11">
        <v>75</v>
      </c>
      <c r="AC25" s="11">
        <v>22</v>
      </c>
      <c r="AD25" s="21">
        <v>75</v>
      </c>
    </row>
    <row r="26" spans="1:30" x14ac:dyDescent="0.3">
      <c r="A26" s="10">
        <f t="shared" si="1"/>
        <v>1993</v>
      </c>
      <c r="B26" s="11">
        <v>28</v>
      </c>
      <c r="C26" s="11">
        <v>95</v>
      </c>
      <c r="D26" s="11">
        <v>104</v>
      </c>
      <c r="E26" s="11">
        <v>138</v>
      </c>
      <c r="F26" s="11">
        <v>213</v>
      </c>
      <c r="G26" s="11">
        <v>32</v>
      </c>
      <c r="H26" s="11">
        <v>48</v>
      </c>
      <c r="I26" s="11">
        <v>184</v>
      </c>
      <c r="J26" s="11">
        <v>83</v>
      </c>
      <c r="K26" s="11">
        <v>106</v>
      </c>
      <c r="L26" s="11">
        <v>78</v>
      </c>
      <c r="M26" s="18">
        <v>36</v>
      </c>
      <c r="N26" s="21">
        <f t="shared" si="0"/>
        <v>1145</v>
      </c>
      <c r="Q26" s="10">
        <f t="shared" si="2"/>
        <v>1993</v>
      </c>
      <c r="R26" s="11">
        <v>16</v>
      </c>
      <c r="S26" s="11">
        <v>95</v>
      </c>
      <c r="T26" s="11">
        <v>62</v>
      </c>
      <c r="U26" s="11">
        <v>53</v>
      </c>
      <c r="V26" s="11">
        <v>53</v>
      </c>
      <c r="W26" s="11">
        <v>18</v>
      </c>
      <c r="X26" s="11">
        <v>19</v>
      </c>
      <c r="Y26" s="11">
        <v>93</v>
      </c>
      <c r="Z26" s="11">
        <v>13</v>
      </c>
      <c r="AA26" s="11">
        <v>47</v>
      </c>
      <c r="AB26" s="11">
        <v>21</v>
      </c>
      <c r="AC26" s="11">
        <v>14</v>
      </c>
      <c r="AD26" s="21">
        <v>95</v>
      </c>
    </row>
    <row r="27" spans="1:30" x14ac:dyDescent="0.3">
      <c r="A27" s="10">
        <f t="shared" si="1"/>
        <v>1994</v>
      </c>
      <c r="B27" s="11">
        <v>41</v>
      </c>
      <c r="C27" s="11">
        <v>34</v>
      </c>
      <c r="D27" s="11">
        <v>220</v>
      </c>
      <c r="E27" s="11">
        <v>91</v>
      </c>
      <c r="F27" s="11">
        <v>292</v>
      </c>
      <c r="G27" s="11">
        <v>69</v>
      </c>
      <c r="H27" s="11">
        <v>36</v>
      </c>
      <c r="I27" s="11">
        <v>76</v>
      </c>
      <c r="J27" s="11">
        <v>112.8</v>
      </c>
      <c r="K27" s="11">
        <v>266.8</v>
      </c>
      <c r="L27" s="11">
        <v>138.89999999999998</v>
      </c>
      <c r="M27" s="18">
        <v>41.4</v>
      </c>
      <c r="N27" s="21">
        <f t="shared" si="0"/>
        <v>1418.9</v>
      </c>
      <c r="Q27" s="10">
        <f t="shared" si="2"/>
        <v>1994</v>
      </c>
      <c r="R27" s="11">
        <v>23</v>
      </c>
      <c r="S27" s="11">
        <v>25</v>
      </c>
      <c r="T27" s="11">
        <v>50</v>
      </c>
      <c r="U27" s="11">
        <v>40</v>
      </c>
      <c r="V27" s="11">
        <v>75</v>
      </c>
      <c r="W27" s="11">
        <v>40</v>
      </c>
      <c r="X27" s="11">
        <v>21</v>
      </c>
      <c r="Y27" s="11">
        <v>25.5</v>
      </c>
      <c r="Z27" s="11">
        <v>63</v>
      </c>
      <c r="AA27" s="11">
        <v>100.3</v>
      </c>
      <c r="AB27" s="11">
        <v>30.5</v>
      </c>
      <c r="AC27" s="11">
        <v>27</v>
      </c>
      <c r="AD27" s="21">
        <v>100.3</v>
      </c>
    </row>
    <row r="28" spans="1:30" x14ac:dyDescent="0.3">
      <c r="A28" s="10">
        <f t="shared" si="1"/>
        <v>1995</v>
      </c>
      <c r="B28" s="11">
        <v>0</v>
      </c>
      <c r="C28" s="11">
        <v>0</v>
      </c>
      <c r="D28" s="11">
        <v>39</v>
      </c>
      <c r="E28" s="11">
        <v>74</v>
      </c>
      <c r="F28" s="11">
        <v>274</v>
      </c>
      <c r="G28" s="11">
        <v>168.6</v>
      </c>
      <c r="H28" s="11">
        <v>50.999999999999993</v>
      </c>
      <c r="I28" s="11">
        <v>393.00000000000006</v>
      </c>
      <c r="J28" s="11">
        <v>95.2</v>
      </c>
      <c r="K28" s="11">
        <v>301.39999999999998</v>
      </c>
      <c r="L28" s="11">
        <v>62.5</v>
      </c>
      <c r="M28" s="18">
        <v>57.7</v>
      </c>
      <c r="N28" s="21">
        <f t="shared" si="0"/>
        <v>1516.4000000000003</v>
      </c>
      <c r="Q28" s="10">
        <f t="shared" si="2"/>
        <v>1995</v>
      </c>
      <c r="R28" s="11">
        <v>0</v>
      </c>
      <c r="S28" s="11">
        <v>0</v>
      </c>
      <c r="T28" s="11">
        <v>22</v>
      </c>
      <c r="U28" s="11">
        <v>31</v>
      </c>
      <c r="V28" s="11">
        <v>81</v>
      </c>
      <c r="W28" s="11">
        <v>58</v>
      </c>
      <c r="X28" s="11">
        <v>24.5</v>
      </c>
      <c r="Y28" s="11">
        <v>135.1</v>
      </c>
      <c r="Z28" s="11">
        <v>39.299999999999997</v>
      </c>
      <c r="AA28" s="11">
        <v>114</v>
      </c>
      <c r="AB28" s="11">
        <v>35.1</v>
      </c>
      <c r="AC28" s="11">
        <v>33.200000000000003</v>
      </c>
      <c r="AD28" s="21">
        <v>135.1</v>
      </c>
    </row>
    <row r="29" spans="1:30" x14ac:dyDescent="0.3">
      <c r="A29" s="10">
        <f t="shared" si="1"/>
        <v>1996</v>
      </c>
      <c r="B29" s="11">
        <v>0</v>
      </c>
      <c r="C29" s="11">
        <v>56.800000000000004</v>
      </c>
      <c r="D29" s="11">
        <v>219.79999999999998</v>
      </c>
      <c r="E29" s="11">
        <v>156.00000000000003</v>
      </c>
      <c r="F29" s="11">
        <v>338.70000000000005</v>
      </c>
      <c r="G29" s="11">
        <v>159.20000000000002</v>
      </c>
      <c r="H29" s="11">
        <v>182.7</v>
      </c>
      <c r="I29" s="11">
        <v>135.5</v>
      </c>
      <c r="J29" s="11">
        <v>309.7</v>
      </c>
      <c r="K29" s="11">
        <v>85.199999999999989</v>
      </c>
      <c r="L29" s="11">
        <v>114.2</v>
      </c>
      <c r="M29" s="18">
        <v>0</v>
      </c>
      <c r="N29" s="21">
        <f t="shared" si="0"/>
        <v>1757.8000000000002</v>
      </c>
      <c r="Q29" s="10">
        <f t="shared" si="2"/>
        <v>1996</v>
      </c>
      <c r="R29" s="11">
        <v>0</v>
      </c>
      <c r="S29" s="11">
        <v>29.2</v>
      </c>
      <c r="T29" s="11">
        <v>70.599999999999994</v>
      </c>
      <c r="U29" s="11">
        <v>55.5</v>
      </c>
      <c r="V29" s="11">
        <v>85.4</v>
      </c>
      <c r="W29" s="11">
        <v>44.3</v>
      </c>
      <c r="X29" s="11">
        <v>44.7</v>
      </c>
      <c r="Y29" s="11">
        <v>35.1</v>
      </c>
      <c r="Z29" s="11">
        <v>70.099999999999994</v>
      </c>
      <c r="AA29" s="11">
        <v>34.200000000000003</v>
      </c>
      <c r="AB29" s="11">
        <v>54.1</v>
      </c>
      <c r="AC29" s="11">
        <v>0</v>
      </c>
      <c r="AD29" s="21">
        <v>85.4</v>
      </c>
    </row>
    <row r="30" spans="1:30" x14ac:dyDescent="0.3">
      <c r="A30" s="10">
        <f t="shared" si="1"/>
        <v>1997</v>
      </c>
      <c r="B30" s="11">
        <v>34</v>
      </c>
      <c r="C30" s="11">
        <v>0</v>
      </c>
      <c r="D30" s="11">
        <v>21</v>
      </c>
      <c r="E30" s="11">
        <v>227.6</v>
      </c>
      <c r="F30" s="11">
        <v>5.3</v>
      </c>
      <c r="G30" s="11">
        <v>169.3</v>
      </c>
      <c r="H30" s="11">
        <v>22.6</v>
      </c>
      <c r="I30" s="11">
        <v>26</v>
      </c>
      <c r="J30" s="11">
        <v>103.6</v>
      </c>
      <c r="K30" s="11">
        <v>103.6</v>
      </c>
      <c r="L30" s="11">
        <v>197.3</v>
      </c>
      <c r="M30" s="18">
        <v>7.2</v>
      </c>
      <c r="N30" s="21">
        <f t="shared" si="0"/>
        <v>917.50000000000023</v>
      </c>
      <c r="Q30" s="10">
        <f t="shared" si="2"/>
        <v>1997</v>
      </c>
      <c r="R30" s="11">
        <v>34</v>
      </c>
      <c r="S30" s="11">
        <v>0</v>
      </c>
      <c r="T30" s="11">
        <v>21</v>
      </c>
      <c r="U30" s="11">
        <v>63</v>
      </c>
      <c r="V30" s="11">
        <v>5.3</v>
      </c>
      <c r="W30" s="11">
        <v>55.5</v>
      </c>
      <c r="X30" s="11">
        <v>22.6</v>
      </c>
      <c r="Y30" s="11">
        <v>26</v>
      </c>
      <c r="Z30" s="11">
        <v>52</v>
      </c>
      <c r="AA30" s="11">
        <v>52</v>
      </c>
      <c r="AB30" s="11">
        <v>73</v>
      </c>
      <c r="AC30" s="11">
        <v>7.2</v>
      </c>
      <c r="AD30" s="21">
        <v>73</v>
      </c>
    </row>
    <row r="31" spans="1:30" x14ac:dyDescent="0.3">
      <c r="A31" s="10">
        <f t="shared" si="1"/>
        <v>1998</v>
      </c>
      <c r="B31" s="11">
        <v>0</v>
      </c>
      <c r="C31" s="11">
        <v>59.5</v>
      </c>
      <c r="D31" s="11">
        <v>37.700000000000003</v>
      </c>
      <c r="E31" s="11">
        <v>190.7</v>
      </c>
      <c r="F31" s="11">
        <v>316.79999999999995</v>
      </c>
      <c r="G31" s="11">
        <v>67.2</v>
      </c>
      <c r="H31" s="11">
        <v>224</v>
      </c>
      <c r="I31" s="11">
        <v>105</v>
      </c>
      <c r="J31" s="11">
        <v>267.10000000000002</v>
      </c>
      <c r="K31" s="11">
        <v>153.80000000000001</v>
      </c>
      <c r="L31" s="11">
        <v>211.29999999999998</v>
      </c>
      <c r="M31" s="18">
        <v>172.79999999999998</v>
      </c>
      <c r="N31" s="21">
        <f t="shared" si="0"/>
        <v>1805.8999999999999</v>
      </c>
      <c r="Q31" s="10">
        <f t="shared" si="2"/>
        <v>1998</v>
      </c>
      <c r="R31" s="11">
        <v>0</v>
      </c>
      <c r="S31" s="11">
        <v>59.5</v>
      </c>
      <c r="T31" s="11">
        <v>16.5</v>
      </c>
      <c r="U31" s="11">
        <v>68.599999999999994</v>
      </c>
      <c r="V31" s="11">
        <v>62</v>
      </c>
      <c r="W31" s="11">
        <v>32</v>
      </c>
      <c r="X31" s="11">
        <v>81</v>
      </c>
      <c r="Y31" s="11">
        <v>65.2</v>
      </c>
      <c r="Z31" s="11">
        <v>73</v>
      </c>
      <c r="AA31" s="11">
        <v>49.5</v>
      </c>
      <c r="AB31" s="11">
        <v>66.400000000000006</v>
      </c>
      <c r="AC31" s="11">
        <v>110</v>
      </c>
      <c r="AD31" s="21">
        <v>110</v>
      </c>
    </row>
    <row r="32" spans="1:30" x14ac:dyDescent="0.3">
      <c r="A32" s="10">
        <f t="shared" si="1"/>
        <v>1999</v>
      </c>
      <c r="B32" s="11">
        <v>0</v>
      </c>
      <c r="C32" s="11">
        <v>53</v>
      </c>
      <c r="D32" s="11">
        <v>115.30000000000001</v>
      </c>
      <c r="E32" s="11">
        <v>191.7</v>
      </c>
      <c r="F32" s="11">
        <v>177.29999999999998</v>
      </c>
      <c r="G32" s="11">
        <v>291.70000000000005</v>
      </c>
      <c r="H32" s="11">
        <v>78.2</v>
      </c>
      <c r="I32" s="11">
        <v>126.30000000000001</v>
      </c>
      <c r="J32" s="11">
        <v>150.39999999999998</v>
      </c>
      <c r="K32" s="11">
        <v>236.7</v>
      </c>
      <c r="L32" s="11">
        <v>275.7</v>
      </c>
      <c r="M32" s="18">
        <v>0</v>
      </c>
      <c r="N32" s="21">
        <f t="shared" si="0"/>
        <v>1696.3000000000002</v>
      </c>
      <c r="Q32" s="10">
        <f t="shared" si="2"/>
        <v>1999</v>
      </c>
      <c r="R32" s="11">
        <v>0</v>
      </c>
      <c r="S32" s="11">
        <v>31</v>
      </c>
      <c r="T32" s="11">
        <v>35.200000000000003</v>
      </c>
      <c r="U32" s="11">
        <v>62</v>
      </c>
      <c r="V32" s="11">
        <v>99</v>
      </c>
      <c r="W32" s="11">
        <v>71.400000000000006</v>
      </c>
      <c r="X32" s="11">
        <v>30</v>
      </c>
      <c r="Y32" s="11">
        <v>43.2</v>
      </c>
      <c r="Z32" s="11">
        <v>52.2</v>
      </c>
      <c r="AA32" s="11">
        <v>70.400000000000006</v>
      </c>
      <c r="AB32" s="11">
        <v>62.2</v>
      </c>
      <c r="AC32" s="11">
        <v>0</v>
      </c>
      <c r="AD32" s="21">
        <v>99</v>
      </c>
    </row>
    <row r="33" spans="1:30" x14ac:dyDescent="0.3">
      <c r="A33" s="10">
        <f t="shared" si="1"/>
        <v>2000</v>
      </c>
      <c r="B33" s="11">
        <v>2</v>
      </c>
      <c r="C33" s="11">
        <v>6</v>
      </c>
      <c r="D33" s="11">
        <v>31.8</v>
      </c>
      <c r="E33" s="11">
        <v>131.89999999999998</v>
      </c>
      <c r="F33" s="11">
        <v>179.10000000000002</v>
      </c>
      <c r="G33" s="11">
        <v>78.699999999999989</v>
      </c>
      <c r="H33" s="11">
        <v>130.6</v>
      </c>
      <c r="I33" s="11">
        <v>79.400000000000006</v>
      </c>
      <c r="J33" s="11">
        <v>198.10000000000002</v>
      </c>
      <c r="K33" s="11">
        <v>167.29999999999995</v>
      </c>
      <c r="L33" s="11">
        <v>30</v>
      </c>
      <c r="M33" s="18">
        <v>40.4</v>
      </c>
      <c r="N33" s="21">
        <f t="shared" si="0"/>
        <v>1075.3000000000002</v>
      </c>
      <c r="Q33" s="10">
        <f t="shared" si="2"/>
        <v>2000</v>
      </c>
      <c r="R33" s="11">
        <v>2</v>
      </c>
      <c r="S33" s="11">
        <v>1.4</v>
      </c>
      <c r="T33" s="11">
        <v>30.6</v>
      </c>
      <c r="U33" s="11">
        <v>67.099999999999994</v>
      </c>
      <c r="V33" s="11">
        <v>94.7</v>
      </c>
      <c r="W33" s="11">
        <v>27.9</v>
      </c>
      <c r="X33" s="11">
        <v>46.2</v>
      </c>
      <c r="Y33" s="11">
        <v>26.2</v>
      </c>
      <c r="Z33" s="11">
        <v>92.1</v>
      </c>
      <c r="AA33" s="11">
        <v>85.1</v>
      </c>
      <c r="AB33" s="11">
        <v>20</v>
      </c>
      <c r="AC33" s="11">
        <v>27.5</v>
      </c>
      <c r="AD33" s="21">
        <v>94.7</v>
      </c>
    </row>
    <row r="34" spans="1:30" x14ac:dyDescent="0.3">
      <c r="A34" s="10">
        <f t="shared" si="1"/>
        <v>2001</v>
      </c>
      <c r="B34" s="11">
        <v>0</v>
      </c>
      <c r="C34" s="11">
        <v>0</v>
      </c>
      <c r="D34" s="11">
        <v>107.30000000000001</v>
      </c>
      <c r="E34" s="11">
        <v>14.399999999999999</v>
      </c>
      <c r="F34" s="11">
        <v>172.3</v>
      </c>
      <c r="G34" s="11">
        <v>43.2</v>
      </c>
      <c r="H34" s="11">
        <v>72.599999999999994</v>
      </c>
      <c r="I34" s="11">
        <v>38.200000000000003</v>
      </c>
      <c r="J34" s="11">
        <v>35.700000000000003</v>
      </c>
      <c r="K34" s="11">
        <v>140.39999999999998</v>
      </c>
      <c r="L34" s="11">
        <v>109</v>
      </c>
      <c r="M34" s="18">
        <v>67.599999999999994</v>
      </c>
      <c r="N34" s="21">
        <f t="shared" si="0"/>
        <v>800.69999999999993</v>
      </c>
      <c r="Q34" s="10">
        <f t="shared" si="2"/>
        <v>2001</v>
      </c>
      <c r="R34" s="11">
        <v>0</v>
      </c>
      <c r="S34" s="11">
        <v>0</v>
      </c>
      <c r="T34" s="11">
        <v>41.1</v>
      </c>
      <c r="U34" s="11">
        <v>8.1</v>
      </c>
      <c r="V34" s="11">
        <v>43.4</v>
      </c>
      <c r="W34" s="11">
        <v>23.7</v>
      </c>
      <c r="X34" s="11">
        <v>26.6</v>
      </c>
      <c r="Y34" s="11">
        <v>28</v>
      </c>
      <c r="Z34" s="11">
        <v>15.7</v>
      </c>
      <c r="AA34" s="11">
        <v>34.299999999999997</v>
      </c>
      <c r="AB34" s="11">
        <v>34.1</v>
      </c>
      <c r="AC34" s="11">
        <v>18.899999999999999</v>
      </c>
      <c r="AD34" s="21">
        <v>43.4</v>
      </c>
    </row>
    <row r="35" spans="1:30" x14ac:dyDescent="0.3">
      <c r="A35" s="10">
        <f t="shared" si="1"/>
        <v>2002</v>
      </c>
      <c r="B35" s="11">
        <v>0</v>
      </c>
      <c r="C35" s="11">
        <v>0</v>
      </c>
      <c r="D35" s="11">
        <v>55.2</v>
      </c>
      <c r="E35" s="11">
        <v>139.9</v>
      </c>
      <c r="F35" s="11">
        <v>120.2</v>
      </c>
      <c r="G35" s="11">
        <v>91.8</v>
      </c>
      <c r="H35" s="11">
        <v>31</v>
      </c>
      <c r="I35" s="11">
        <v>85</v>
      </c>
      <c r="J35" s="11">
        <v>167</v>
      </c>
      <c r="K35" s="11">
        <v>165.8</v>
      </c>
      <c r="L35" s="11">
        <v>147</v>
      </c>
      <c r="M35" s="18">
        <v>84.5</v>
      </c>
      <c r="N35" s="21">
        <f t="shared" si="0"/>
        <v>1087.4000000000001</v>
      </c>
      <c r="Q35" s="10">
        <f t="shared" si="2"/>
        <v>2002</v>
      </c>
      <c r="R35" s="11">
        <v>0</v>
      </c>
      <c r="S35" s="11">
        <v>0</v>
      </c>
      <c r="T35" s="11">
        <v>18.2</v>
      </c>
      <c r="U35" s="11">
        <v>53.3</v>
      </c>
      <c r="V35" s="11">
        <v>43</v>
      </c>
      <c r="W35" s="11">
        <v>32.299999999999997</v>
      </c>
      <c r="X35" s="11">
        <v>23</v>
      </c>
      <c r="Y35" s="11">
        <v>42</v>
      </c>
      <c r="Z35" s="11">
        <v>81</v>
      </c>
      <c r="AA35" s="11">
        <v>37</v>
      </c>
      <c r="AB35" s="11">
        <v>98</v>
      </c>
      <c r="AC35" s="11">
        <v>62</v>
      </c>
      <c r="AD35" s="21">
        <v>98</v>
      </c>
    </row>
    <row r="36" spans="1:30" x14ac:dyDescent="0.3">
      <c r="A36" s="10">
        <f t="shared" si="1"/>
        <v>2003</v>
      </c>
      <c r="B36" s="11">
        <v>0</v>
      </c>
      <c r="C36" s="11">
        <v>9</v>
      </c>
      <c r="D36" s="11">
        <v>17</v>
      </c>
      <c r="E36" s="11">
        <v>84.3</v>
      </c>
      <c r="F36" s="11">
        <v>207.8</v>
      </c>
      <c r="G36" s="11">
        <v>147</v>
      </c>
      <c r="H36" s="11">
        <v>163.30000000000001</v>
      </c>
      <c r="I36" s="11">
        <v>64</v>
      </c>
      <c r="J36" s="11">
        <v>94.199999999999989</v>
      </c>
      <c r="K36" s="11">
        <v>294.2</v>
      </c>
      <c r="L36" s="11">
        <v>76.5</v>
      </c>
      <c r="M36" s="18">
        <v>123</v>
      </c>
      <c r="N36" s="21">
        <f t="shared" si="0"/>
        <v>1280.3000000000002</v>
      </c>
      <c r="Q36" s="10">
        <f t="shared" si="2"/>
        <v>2003</v>
      </c>
      <c r="R36" s="11">
        <v>0</v>
      </c>
      <c r="S36" s="11">
        <v>5</v>
      </c>
      <c r="T36" s="11">
        <v>7.2</v>
      </c>
      <c r="U36" s="11">
        <v>36.299999999999997</v>
      </c>
      <c r="V36" s="11">
        <v>69</v>
      </c>
      <c r="W36" s="11">
        <v>50</v>
      </c>
      <c r="X36" s="11">
        <v>63</v>
      </c>
      <c r="Y36" s="11">
        <v>17.100000000000001</v>
      </c>
      <c r="Z36" s="11">
        <v>25.3</v>
      </c>
      <c r="AA36" s="11">
        <v>79.2</v>
      </c>
      <c r="AB36" s="11">
        <v>35.200000000000003</v>
      </c>
      <c r="AC36" s="11">
        <v>46</v>
      </c>
      <c r="AD36" s="21">
        <v>79.2</v>
      </c>
    </row>
    <row r="37" spans="1:30" x14ac:dyDescent="0.3">
      <c r="A37" s="10">
        <f t="shared" si="1"/>
        <v>2004</v>
      </c>
      <c r="B37" s="11">
        <v>2</v>
      </c>
      <c r="C37" s="11">
        <v>27</v>
      </c>
      <c r="D37" s="11">
        <v>23</v>
      </c>
      <c r="E37" s="11">
        <v>213</v>
      </c>
      <c r="F37" s="11">
        <v>126</v>
      </c>
      <c r="G37" s="11">
        <v>61</v>
      </c>
      <c r="H37" s="11">
        <v>124</v>
      </c>
      <c r="I37" s="11">
        <v>44</v>
      </c>
      <c r="J37" s="11">
        <v>157</v>
      </c>
      <c r="K37" s="11">
        <v>184</v>
      </c>
      <c r="L37" s="11">
        <v>234</v>
      </c>
      <c r="M37" s="18">
        <v>38</v>
      </c>
      <c r="N37" s="21">
        <f t="shared" si="0"/>
        <v>1233</v>
      </c>
      <c r="Q37" s="10">
        <f t="shared" si="2"/>
        <v>2004</v>
      </c>
      <c r="R37" s="11">
        <v>2</v>
      </c>
      <c r="S37" s="11">
        <v>27</v>
      </c>
      <c r="T37" s="11">
        <v>23</v>
      </c>
      <c r="U37" s="11">
        <v>40</v>
      </c>
      <c r="V37" s="11">
        <v>52</v>
      </c>
      <c r="W37" s="11">
        <v>59</v>
      </c>
      <c r="X37" s="11">
        <v>52</v>
      </c>
      <c r="Y37" s="11">
        <v>22</v>
      </c>
      <c r="Z37" s="11">
        <v>38</v>
      </c>
      <c r="AA37" s="11">
        <v>42</v>
      </c>
      <c r="AB37" s="11">
        <v>97</v>
      </c>
      <c r="AC37" s="11">
        <v>21</v>
      </c>
      <c r="AD37" s="21">
        <v>97</v>
      </c>
    </row>
    <row r="38" spans="1:30" x14ac:dyDescent="0.3">
      <c r="A38" s="10">
        <f t="shared" si="1"/>
        <v>2005</v>
      </c>
      <c r="B38" s="11">
        <v>0</v>
      </c>
      <c r="C38" s="11">
        <v>31</v>
      </c>
      <c r="D38" s="11">
        <v>136.19999999999999</v>
      </c>
      <c r="E38" s="11">
        <v>207</v>
      </c>
      <c r="F38" s="11">
        <v>202</v>
      </c>
      <c r="G38" s="11">
        <v>170.4</v>
      </c>
      <c r="H38" s="11">
        <v>0</v>
      </c>
      <c r="I38" s="11">
        <v>19.5</v>
      </c>
      <c r="J38" s="11">
        <v>64.400000000000006</v>
      </c>
      <c r="K38" s="11">
        <v>34</v>
      </c>
      <c r="L38" s="11">
        <v>0</v>
      </c>
      <c r="M38" s="18">
        <v>81</v>
      </c>
      <c r="N38" s="21">
        <f t="shared" si="0"/>
        <v>945.5</v>
      </c>
      <c r="Q38" s="10">
        <f t="shared" si="2"/>
        <v>2005</v>
      </c>
      <c r="R38" s="11">
        <v>0</v>
      </c>
      <c r="S38" s="11">
        <v>27</v>
      </c>
      <c r="T38" s="11">
        <v>72</v>
      </c>
      <c r="U38" s="11">
        <v>68</v>
      </c>
      <c r="V38" s="11">
        <v>72</v>
      </c>
      <c r="W38" s="11">
        <v>47.6</v>
      </c>
      <c r="X38" s="11">
        <v>0</v>
      </c>
      <c r="Y38" s="11">
        <v>10</v>
      </c>
      <c r="Z38" s="11">
        <v>22</v>
      </c>
      <c r="AA38" s="11">
        <v>10</v>
      </c>
      <c r="AB38" s="11">
        <v>0</v>
      </c>
      <c r="AC38" s="11">
        <v>38</v>
      </c>
      <c r="AD38" s="21">
        <v>72</v>
      </c>
    </row>
    <row r="39" spans="1:30" x14ac:dyDescent="0.3">
      <c r="A39" s="10">
        <f t="shared" si="1"/>
        <v>2006</v>
      </c>
      <c r="B39" s="11">
        <v>158</v>
      </c>
      <c r="C39" s="11">
        <v>77</v>
      </c>
      <c r="D39" s="11">
        <v>0</v>
      </c>
      <c r="E39" s="11">
        <v>113</v>
      </c>
      <c r="F39" s="11">
        <v>454</v>
      </c>
      <c r="G39" s="11">
        <v>216</v>
      </c>
      <c r="H39" s="11">
        <v>45</v>
      </c>
      <c r="I39" s="11">
        <v>128</v>
      </c>
      <c r="J39" s="11">
        <v>183</v>
      </c>
      <c r="K39" s="11">
        <v>197</v>
      </c>
      <c r="L39" s="11">
        <v>222</v>
      </c>
      <c r="M39" s="18">
        <v>133</v>
      </c>
      <c r="N39" s="21">
        <f t="shared" si="0"/>
        <v>1926</v>
      </c>
      <c r="Q39" s="10">
        <f t="shared" si="2"/>
        <v>2006</v>
      </c>
      <c r="R39" s="11">
        <v>70</v>
      </c>
      <c r="S39" s="11">
        <v>37</v>
      </c>
      <c r="T39" s="11">
        <v>0</v>
      </c>
      <c r="U39" s="11">
        <v>48</v>
      </c>
      <c r="V39" s="11">
        <v>115</v>
      </c>
      <c r="W39" s="11">
        <v>70</v>
      </c>
      <c r="X39" s="11">
        <v>30</v>
      </c>
      <c r="Y39" s="11">
        <v>36</v>
      </c>
      <c r="Z39" s="11">
        <v>59</v>
      </c>
      <c r="AA39" s="11">
        <v>78</v>
      </c>
      <c r="AB39" s="11">
        <v>75</v>
      </c>
      <c r="AC39" s="11">
        <v>75</v>
      </c>
      <c r="AD39" s="21">
        <v>115</v>
      </c>
    </row>
    <row r="40" spans="1:30" x14ac:dyDescent="0.3">
      <c r="A40" s="10">
        <f t="shared" si="1"/>
        <v>2007</v>
      </c>
      <c r="B40" s="11">
        <v>5</v>
      </c>
      <c r="C40" s="11">
        <v>1</v>
      </c>
      <c r="D40" s="11">
        <v>37</v>
      </c>
      <c r="E40" s="11">
        <v>96</v>
      </c>
      <c r="F40" s="11">
        <v>209</v>
      </c>
      <c r="G40" s="11">
        <v>136</v>
      </c>
      <c r="H40" s="11">
        <v>140</v>
      </c>
      <c r="I40" s="11">
        <v>233</v>
      </c>
      <c r="J40" s="11">
        <v>192</v>
      </c>
      <c r="K40" s="11">
        <v>291</v>
      </c>
      <c r="L40" s="11">
        <v>57</v>
      </c>
      <c r="M40" s="18">
        <v>14</v>
      </c>
      <c r="N40" s="21">
        <f t="shared" si="0"/>
        <v>1411</v>
      </c>
      <c r="Q40" s="10">
        <f t="shared" si="2"/>
        <v>2007</v>
      </c>
      <c r="R40" s="11">
        <v>5</v>
      </c>
      <c r="S40" s="11">
        <v>1</v>
      </c>
      <c r="T40" s="11">
        <v>17</v>
      </c>
      <c r="U40" s="11">
        <v>50</v>
      </c>
      <c r="V40" s="11">
        <v>75</v>
      </c>
      <c r="W40" s="11">
        <v>68</v>
      </c>
      <c r="X40" s="11">
        <v>44</v>
      </c>
      <c r="Y40" s="11">
        <v>57</v>
      </c>
      <c r="Z40" s="11">
        <v>47</v>
      </c>
      <c r="AA40" s="11">
        <v>65</v>
      </c>
      <c r="AB40" s="11">
        <v>22</v>
      </c>
      <c r="AC40" s="11">
        <v>7</v>
      </c>
      <c r="AD40" s="21">
        <v>75</v>
      </c>
    </row>
    <row r="41" spans="1:30" x14ac:dyDescent="0.3">
      <c r="A41" s="10">
        <f t="shared" si="1"/>
        <v>2008</v>
      </c>
      <c r="B41" s="11">
        <v>1</v>
      </c>
      <c r="C41" s="11">
        <v>11</v>
      </c>
      <c r="D41" s="11">
        <v>3</v>
      </c>
      <c r="E41" s="11">
        <v>71.2</v>
      </c>
      <c r="F41" s="11">
        <v>79.3</v>
      </c>
      <c r="G41" s="11">
        <v>137.1</v>
      </c>
      <c r="H41" s="11">
        <v>65.5</v>
      </c>
      <c r="I41" s="11">
        <v>84</v>
      </c>
      <c r="J41" s="11">
        <v>333</v>
      </c>
      <c r="K41" s="11">
        <v>72</v>
      </c>
      <c r="L41" s="11">
        <v>16</v>
      </c>
      <c r="M41" s="18">
        <v>0</v>
      </c>
      <c r="N41" s="21">
        <f t="shared" si="0"/>
        <v>873.1</v>
      </c>
      <c r="Q41" s="10">
        <f t="shared" si="2"/>
        <v>2008</v>
      </c>
      <c r="R41" s="11">
        <v>1</v>
      </c>
      <c r="S41" s="11">
        <v>8</v>
      </c>
      <c r="T41" s="11">
        <v>3</v>
      </c>
      <c r="U41" s="11">
        <v>20</v>
      </c>
      <c r="V41" s="11">
        <v>19</v>
      </c>
      <c r="W41" s="11">
        <v>42</v>
      </c>
      <c r="X41" s="11">
        <v>26</v>
      </c>
      <c r="Y41" s="11">
        <v>42</v>
      </c>
      <c r="Z41" s="11">
        <v>62</v>
      </c>
      <c r="AA41" s="11">
        <v>22</v>
      </c>
      <c r="AB41" s="11">
        <v>11</v>
      </c>
      <c r="AC41" s="11">
        <v>0</v>
      </c>
      <c r="AD41" s="21">
        <v>62</v>
      </c>
    </row>
    <row r="42" spans="1:30" x14ac:dyDescent="0.3">
      <c r="A42" s="10">
        <f t="shared" si="1"/>
        <v>2009</v>
      </c>
      <c r="B42" s="11">
        <v>18</v>
      </c>
      <c r="C42" s="11">
        <v>30</v>
      </c>
      <c r="D42" s="11">
        <v>157</v>
      </c>
      <c r="E42" s="11">
        <v>69</v>
      </c>
      <c r="F42" s="11">
        <v>196</v>
      </c>
      <c r="G42" s="11">
        <v>79</v>
      </c>
      <c r="H42" s="11">
        <v>82</v>
      </c>
      <c r="I42" s="11">
        <v>177</v>
      </c>
      <c r="J42" s="11">
        <v>81</v>
      </c>
      <c r="K42" s="11">
        <v>121</v>
      </c>
      <c r="L42" s="11">
        <v>194</v>
      </c>
      <c r="M42" s="18">
        <v>0</v>
      </c>
      <c r="N42" s="21">
        <f t="shared" si="0"/>
        <v>1204</v>
      </c>
      <c r="Q42" s="10">
        <f t="shared" si="2"/>
        <v>2009</v>
      </c>
      <c r="R42" s="11">
        <v>15</v>
      </c>
      <c r="S42" s="11">
        <v>20</v>
      </c>
      <c r="T42" s="11">
        <v>69</v>
      </c>
      <c r="U42" s="11">
        <v>37</v>
      </c>
      <c r="V42" s="11">
        <v>79</v>
      </c>
      <c r="W42" s="11">
        <v>52</v>
      </c>
      <c r="X42" s="11">
        <v>55</v>
      </c>
      <c r="Y42" s="11">
        <v>57</v>
      </c>
      <c r="Z42" s="11">
        <v>25</v>
      </c>
      <c r="AA42" s="11">
        <v>41</v>
      </c>
      <c r="AB42" s="11">
        <v>81</v>
      </c>
      <c r="AC42" s="11">
        <v>0</v>
      </c>
      <c r="AD42" s="21">
        <v>81</v>
      </c>
    </row>
    <row r="43" spans="1:30" x14ac:dyDescent="0.3">
      <c r="A43" s="10">
        <f t="shared" si="1"/>
        <v>2010</v>
      </c>
      <c r="B43" s="11">
        <v>0</v>
      </c>
      <c r="C43" s="11">
        <v>20</v>
      </c>
      <c r="D43" s="11">
        <v>159</v>
      </c>
      <c r="E43" s="11">
        <v>84</v>
      </c>
      <c r="F43" s="11">
        <v>283</v>
      </c>
      <c r="G43" s="11">
        <v>251</v>
      </c>
      <c r="H43" s="11">
        <v>139</v>
      </c>
      <c r="I43" s="11">
        <v>333</v>
      </c>
      <c r="J43" s="11">
        <v>232</v>
      </c>
      <c r="K43" s="11">
        <v>527</v>
      </c>
      <c r="L43" s="11">
        <v>427</v>
      </c>
      <c r="M43" s="18">
        <v>141</v>
      </c>
      <c r="N43" s="21">
        <f t="shared" si="0"/>
        <v>2596</v>
      </c>
      <c r="Q43" s="10">
        <f t="shared" si="2"/>
        <v>2010</v>
      </c>
      <c r="R43" s="11">
        <v>0</v>
      </c>
      <c r="S43" s="11">
        <v>13</v>
      </c>
      <c r="T43" s="11">
        <v>48</v>
      </c>
      <c r="U43" s="11">
        <v>44</v>
      </c>
      <c r="V43" s="11">
        <v>133</v>
      </c>
      <c r="W43" s="11">
        <v>57</v>
      </c>
      <c r="X43" s="11">
        <v>63</v>
      </c>
      <c r="Y43" s="11">
        <v>75</v>
      </c>
      <c r="Z43" s="11">
        <v>69</v>
      </c>
      <c r="AA43" s="11">
        <v>86</v>
      </c>
      <c r="AB43" s="11">
        <v>122</v>
      </c>
      <c r="AC43" s="11">
        <v>48</v>
      </c>
      <c r="AD43" s="21">
        <v>133</v>
      </c>
    </row>
    <row r="44" spans="1:30" x14ac:dyDescent="0.3">
      <c r="A44" s="10">
        <f t="shared" si="1"/>
        <v>2011</v>
      </c>
      <c r="B44" s="11">
        <v>0</v>
      </c>
      <c r="C44" s="11">
        <v>46</v>
      </c>
      <c r="D44" s="11">
        <v>54</v>
      </c>
      <c r="E44" s="11">
        <v>112</v>
      </c>
      <c r="F44" s="11">
        <v>220</v>
      </c>
      <c r="G44" s="11">
        <v>165</v>
      </c>
      <c r="H44" s="11">
        <v>164</v>
      </c>
      <c r="I44" s="11">
        <v>245</v>
      </c>
      <c r="J44" s="11">
        <v>193</v>
      </c>
      <c r="K44" s="11">
        <v>384</v>
      </c>
      <c r="L44" s="11">
        <v>331</v>
      </c>
      <c r="M44" s="18" t="s">
        <v>21</v>
      </c>
      <c r="N44" s="21" t="str">
        <f t="shared" si="0"/>
        <v xml:space="preserve"> </v>
      </c>
      <c r="Q44" s="10">
        <f t="shared" si="2"/>
        <v>2011</v>
      </c>
      <c r="R44" s="11">
        <v>0</v>
      </c>
      <c r="S44" s="11">
        <v>42</v>
      </c>
      <c r="T44" s="11">
        <v>22</v>
      </c>
      <c r="U44" s="11">
        <v>31</v>
      </c>
      <c r="V44" s="11">
        <v>78</v>
      </c>
      <c r="W44" s="11">
        <v>38</v>
      </c>
      <c r="X44" s="11">
        <v>55</v>
      </c>
      <c r="Y44" s="11">
        <v>71</v>
      </c>
      <c r="Z44" s="11">
        <v>91</v>
      </c>
      <c r="AA44" s="11">
        <v>89</v>
      </c>
      <c r="AB44" s="11">
        <v>68</v>
      </c>
      <c r="AC44" s="11" t="s">
        <v>21</v>
      </c>
      <c r="AD44" s="21">
        <v>91</v>
      </c>
    </row>
    <row r="45" spans="1:30" x14ac:dyDescent="0.3">
      <c r="A45" s="10">
        <f>+A44+1</f>
        <v>2012</v>
      </c>
      <c r="B45" s="11" t="s">
        <v>21</v>
      </c>
      <c r="C45" s="11" t="s">
        <v>21</v>
      </c>
      <c r="D45" s="11" t="s">
        <v>21</v>
      </c>
      <c r="E45" s="11" t="s">
        <v>21</v>
      </c>
      <c r="F45" s="11" t="s">
        <v>21</v>
      </c>
      <c r="G45" s="11" t="s">
        <v>21</v>
      </c>
      <c r="H45" s="11" t="s">
        <v>21</v>
      </c>
      <c r="I45" s="11" t="s">
        <v>21</v>
      </c>
      <c r="J45" s="11" t="s">
        <v>21</v>
      </c>
      <c r="K45" s="11">
        <v>208</v>
      </c>
      <c r="L45" s="11">
        <v>64</v>
      </c>
      <c r="M45" s="18">
        <v>30</v>
      </c>
      <c r="N45" s="21" t="str">
        <f t="shared" si="0"/>
        <v xml:space="preserve"> </v>
      </c>
      <c r="Q45" s="10">
        <f>+Q44+1</f>
        <v>2012</v>
      </c>
      <c r="R45" s="11" t="s">
        <v>21</v>
      </c>
      <c r="S45" s="11" t="s">
        <v>21</v>
      </c>
      <c r="T45" s="11" t="s">
        <v>21</v>
      </c>
      <c r="U45" s="11" t="s">
        <v>21</v>
      </c>
      <c r="V45" s="11" t="s">
        <v>21</v>
      </c>
      <c r="W45" s="11" t="s">
        <v>21</v>
      </c>
      <c r="X45" s="11" t="s">
        <v>21</v>
      </c>
      <c r="Y45" s="11" t="s">
        <v>21</v>
      </c>
      <c r="Z45" s="11" t="s">
        <v>21</v>
      </c>
      <c r="AA45" s="11">
        <v>47</v>
      </c>
      <c r="AB45" s="11">
        <v>28</v>
      </c>
      <c r="AC45" s="11">
        <v>14</v>
      </c>
      <c r="AD45" s="21" t="str">
        <f>+" "</f>
        <v xml:space="preserve"> </v>
      </c>
    </row>
    <row r="46" spans="1:30" x14ac:dyDescent="0.3">
      <c r="A46" s="10">
        <f t="shared" ref="A46:A50" si="3">+A45+1</f>
        <v>2013</v>
      </c>
      <c r="B46" s="11">
        <v>0</v>
      </c>
      <c r="C46" s="11">
        <v>0</v>
      </c>
      <c r="D46" s="11">
        <v>46</v>
      </c>
      <c r="E46" s="11">
        <v>10</v>
      </c>
      <c r="F46" s="11">
        <v>85.4</v>
      </c>
      <c r="G46" s="11">
        <v>114</v>
      </c>
      <c r="H46" s="11">
        <v>29</v>
      </c>
      <c r="I46" s="11">
        <v>170</v>
      </c>
      <c r="J46" s="11">
        <v>124</v>
      </c>
      <c r="K46" s="11">
        <v>212</v>
      </c>
      <c r="L46" s="11">
        <v>264</v>
      </c>
      <c r="M46" s="18">
        <v>0</v>
      </c>
      <c r="N46" s="21">
        <f t="shared" si="0"/>
        <v>1054.4000000000001</v>
      </c>
      <c r="Q46" s="10">
        <f t="shared" ref="Q46:Q50" si="4">+Q45+1</f>
        <v>2013</v>
      </c>
      <c r="R46" s="11">
        <v>0</v>
      </c>
      <c r="S46" s="11">
        <v>0</v>
      </c>
      <c r="T46" s="11">
        <v>15</v>
      </c>
      <c r="U46" s="11">
        <v>9</v>
      </c>
      <c r="V46" s="11">
        <v>44</v>
      </c>
      <c r="W46" s="11">
        <v>78</v>
      </c>
      <c r="X46" s="11">
        <v>12</v>
      </c>
      <c r="Y46" s="11">
        <v>75</v>
      </c>
      <c r="Z46" s="11">
        <v>55</v>
      </c>
      <c r="AA46" s="11">
        <v>50</v>
      </c>
      <c r="AB46" s="11">
        <v>140</v>
      </c>
      <c r="AC46" s="11">
        <v>0</v>
      </c>
      <c r="AD46" s="21">
        <v>140</v>
      </c>
    </row>
    <row r="47" spans="1:30" x14ac:dyDescent="0.3">
      <c r="A47" s="10">
        <f t="shared" si="3"/>
        <v>2014</v>
      </c>
      <c r="B47" s="11">
        <v>44</v>
      </c>
      <c r="C47" s="11">
        <v>18</v>
      </c>
      <c r="D47" s="11">
        <v>86</v>
      </c>
      <c r="E47" s="11">
        <v>23</v>
      </c>
      <c r="F47" s="11">
        <v>127</v>
      </c>
      <c r="G47" s="11">
        <v>93</v>
      </c>
      <c r="H47" s="11">
        <v>25</v>
      </c>
      <c r="I47" s="11">
        <v>107</v>
      </c>
      <c r="J47" s="11">
        <v>74</v>
      </c>
      <c r="K47" s="11">
        <v>228</v>
      </c>
      <c r="L47" s="11">
        <v>89</v>
      </c>
      <c r="M47" s="18">
        <v>6</v>
      </c>
      <c r="N47" s="21">
        <f t="shared" si="0"/>
        <v>920</v>
      </c>
      <c r="Q47" s="10">
        <f t="shared" si="4"/>
        <v>2014</v>
      </c>
      <c r="R47" s="11">
        <v>28</v>
      </c>
      <c r="S47" s="11">
        <v>18</v>
      </c>
      <c r="T47" s="11">
        <v>50</v>
      </c>
      <c r="U47" s="11">
        <v>23</v>
      </c>
      <c r="V47" s="11">
        <v>30</v>
      </c>
      <c r="W47" s="11">
        <v>53</v>
      </c>
      <c r="X47" s="11">
        <v>16</v>
      </c>
      <c r="Y47" s="11">
        <v>27</v>
      </c>
      <c r="Z47" s="11">
        <v>18</v>
      </c>
      <c r="AA47" s="11">
        <v>48</v>
      </c>
      <c r="AB47" s="11">
        <v>46</v>
      </c>
      <c r="AC47" s="11">
        <v>3</v>
      </c>
      <c r="AD47" s="21">
        <v>53</v>
      </c>
    </row>
    <row r="48" spans="1:30" x14ac:dyDescent="0.3">
      <c r="A48" s="10">
        <f t="shared" si="3"/>
        <v>2015</v>
      </c>
      <c r="B48" s="11">
        <v>0</v>
      </c>
      <c r="C48" s="11">
        <v>18</v>
      </c>
      <c r="D48" s="11">
        <v>77</v>
      </c>
      <c r="E48" s="11">
        <v>12</v>
      </c>
      <c r="F48" s="11">
        <v>37</v>
      </c>
      <c r="G48" s="11">
        <v>63</v>
      </c>
      <c r="H48" s="11">
        <v>19</v>
      </c>
      <c r="I48" s="11">
        <v>113</v>
      </c>
      <c r="J48" s="11">
        <v>114</v>
      </c>
      <c r="K48" s="11">
        <v>207</v>
      </c>
      <c r="L48" s="11">
        <v>167</v>
      </c>
      <c r="M48" s="18">
        <v>24</v>
      </c>
      <c r="N48" s="21">
        <f t="shared" si="0"/>
        <v>851</v>
      </c>
      <c r="Q48" s="10">
        <f t="shared" si="4"/>
        <v>2015</v>
      </c>
      <c r="R48" s="11">
        <v>0</v>
      </c>
      <c r="S48" s="11">
        <v>18</v>
      </c>
      <c r="T48" s="11">
        <v>50</v>
      </c>
      <c r="U48" s="11">
        <v>12</v>
      </c>
      <c r="V48" s="11">
        <v>23</v>
      </c>
      <c r="W48" s="11">
        <v>35</v>
      </c>
      <c r="X48" s="11">
        <v>9</v>
      </c>
      <c r="Y48" s="11">
        <v>56</v>
      </c>
      <c r="Z48" s="11">
        <v>54</v>
      </c>
      <c r="AA48" s="11">
        <v>65</v>
      </c>
      <c r="AB48" s="11">
        <v>52</v>
      </c>
      <c r="AC48" s="11">
        <v>24</v>
      </c>
      <c r="AD48" s="21">
        <v>65</v>
      </c>
    </row>
    <row r="49" spans="1:30" x14ac:dyDescent="0.3">
      <c r="A49" s="10">
        <f t="shared" si="3"/>
        <v>2016</v>
      </c>
      <c r="B49" s="11">
        <v>0</v>
      </c>
      <c r="C49" s="11">
        <v>0</v>
      </c>
      <c r="D49" s="11">
        <v>8</v>
      </c>
      <c r="E49" s="11">
        <v>234</v>
      </c>
      <c r="F49" s="11">
        <v>107</v>
      </c>
      <c r="G49" s="11">
        <v>59</v>
      </c>
      <c r="H49" s="11">
        <v>71</v>
      </c>
      <c r="I49" s="11">
        <v>60</v>
      </c>
      <c r="J49" s="11">
        <v>105</v>
      </c>
      <c r="K49" s="11">
        <v>301</v>
      </c>
      <c r="L49" s="11">
        <v>291</v>
      </c>
      <c r="M49" s="18">
        <v>11</v>
      </c>
      <c r="N49" s="21">
        <f t="shared" si="0"/>
        <v>1247</v>
      </c>
      <c r="Q49" s="10">
        <f t="shared" si="4"/>
        <v>2016</v>
      </c>
      <c r="R49" s="11">
        <v>0</v>
      </c>
      <c r="S49" s="11">
        <v>0</v>
      </c>
      <c r="T49" s="11">
        <v>8</v>
      </c>
      <c r="U49" s="11">
        <v>76</v>
      </c>
      <c r="V49" s="11">
        <v>69</v>
      </c>
      <c r="W49" s="11">
        <v>27</v>
      </c>
      <c r="X49" s="11">
        <v>41</v>
      </c>
      <c r="Y49" s="11">
        <v>32</v>
      </c>
      <c r="Z49" s="11">
        <v>40</v>
      </c>
      <c r="AA49" s="11">
        <v>98</v>
      </c>
      <c r="AB49" s="11">
        <v>57</v>
      </c>
      <c r="AC49" s="11">
        <v>6</v>
      </c>
      <c r="AD49" s="21">
        <v>98</v>
      </c>
    </row>
    <row r="50" spans="1:30" x14ac:dyDescent="0.3">
      <c r="A50" s="10">
        <f t="shared" si="3"/>
        <v>2017</v>
      </c>
      <c r="B50" s="11">
        <v>0</v>
      </c>
      <c r="C50" s="11">
        <v>38</v>
      </c>
      <c r="D50" s="11">
        <v>68</v>
      </c>
      <c r="E50" s="11">
        <v>91</v>
      </c>
      <c r="F50" s="11">
        <v>121</v>
      </c>
      <c r="G50" s="11">
        <v>114</v>
      </c>
      <c r="H50" s="11">
        <v>111</v>
      </c>
      <c r="I50" s="11">
        <v>189</v>
      </c>
      <c r="J50" s="11">
        <v>129</v>
      </c>
      <c r="K50" s="11">
        <v>129</v>
      </c>
      <c r="L50" s="11">
        <v>329</v>
      </c>
      <c r="M50" s="18">
        <v>0</v>
      </c>
      <c r="N50" s="21">
        <f t="shared" si="0"/>
        <v>1319</v>
      </c>
      <c r="Q50" s="10">
        <f t="shared" si="4"/>
        <v>2017</v>
      </c>
      <c r="R50" s="11">
        <v>0</v>
      </c>
      <c r="S50" s="11">
        <v>38</v>
      </c>
      <c r="T50" s="11">
        <v>25</v>
      </c>
      <c r="U50" s="11">
        <v>68</v>
      </c>
      <c r="V50" s="11">
        <v>68</v>
      </c>
      <c r="W50" s="11">
        <v>29</v>
      </c>
      <c r="X50" s="11">
        <v>68</v>
      </c>
      <c r="Y50" s="11">
        <v>87</v>
      </c>
      <c r="Z50" s="11">
        <v>32</v>
      </c>
      <c r="AA50" s="11">
        <v>52</v>
      </c>
      <c r="AB50" s="11">
        <v>116</v>
      </c>
      <c r="AC50" s="11">
        <v>0</v>
      </c>
      <c r="AD50" s="21">
        <v>116</v>
      </c>
    </row>
    <row r="51" spans="1:30" x14ac:dyDescent="0.3">
      <c r="A51" s="10">
        <f>+A50+1</f>
        <v>2018</v>
      </c>
      <c r="B51" s="11">
        <v>84</v>
      </c>
      <c r="C51" s="11">
        <v>0</v>
      </c>
      <c r="D51" s="11">
        <v>103</v>
      </c>
      <c r="E51" s="11">
        <v>45</v>
      </c>
      <c r="F51" s="11">
        <v>178</v>
      </c>
      <c r="G51" s="11">
        <v>26</v>
      </c>
      <c r="H51" s="11">
        <v>65</v>
      </c>
      <c r="I51" s="11">
        <v>86</v>
      </c>
      <c r="J51" s="11">
        <v>135</v>
      </c>
      <c r="K51" s="11">
        <v>249</v>
      </c>
      <c r="L51" s="11">
        <v>130</v>
      </c>
      <c r="M51" s="18">
        <v>0</v>
      </c>
      <c r="N51" s="21">
        <f t="shared" si="0"/>
        <v>1101</v>
      </c>
      <c r="Q51" s="10">
        <f>+Q50+1</f>
        <v>2018</v>
      </c>
      <c r="R51" s="11">
        <v>44</v>
      </c>
      <c r="S51" s="11">
        <v>0</v>
      </c>
      <c r="T51" s="11">
        <v>70</v>
      </c>
      <c r="U51" s="11">
        <v>16</v>
      </c>
      <c r="V51" s="11">
        <v>68</v>
      </c>
      <c r="W51" s="11">
        <v>22</v>
      </c>
      <c r="X51" s="11">
        <v>46</v>
      </c>
      <c r="Y51" s="11">
        <v>67</v>
      </c>
      <c r="Z51" s="11">
        <v>40</v>
      </c>
      <c r="AA51" s="11">
        <v>78</v>
      </c>
      <c r="AB51" s="11">
        <v>75</v>
      </c>
      <c r="AC51" s="11">
        <v>0</v>
      </c>
      <c r="AD51" s="21">
        <v>78</v>
      </c>
    </row>
    <row r="52" spans="1:30" x14ac:dyDescent="0.3">
      <c r="A52" s="10">
        <f t="shared" ref="A52:A53" si="5">+A51+1</f>
        <v>2019</v>
      </c>
      <c r="B52" s="11">
        <v>36</v>
      </c>
      <c r="C52" s="11">
        <v>0</v>
      </c>
      <c r="D52" s="11">
        <v>56</v>
      </c>
      <c r="E52" s="11">
        <v>99</v>
      </c>
      <c r="F52" s="11">
        <v>210</v>
      </c>
      <c r="G52" s="11" t="s">
        <v>21</v>
      </c>
      <c r="H52" s="11">
        <v>20</v>
      </c>
      <c r="I52" s="11">
        <v>63</v>
      </c>
      <c r="J52" s="11">
        <v>258</v>
      </c>
      <c r="K52" s="11">
        <v>208</v>
      </c>
      <c r="L52" s="11">
        <v>200</v>
      </c>
      <c r="M52" s="18">
        <v>0</v>
      </c>
      <c r="N52" s="21" t="str">
        <f t="shared" si="0"/>
        <v xml:space="preserve"> </v>
      </c>
      <c r="Q52" s="10">
        <f t="shared" ref="Q52:Q53" si="6">+Q51+1</f>
        <v>2019</v>
      </c>
      <c r="R52" s="11">
        <v>20</v>
      </c>
      <c r="S52" s="11">
        <v>0</v>
      </c>
      <c r="T52" s="11">
        <v>52</v>
      </c>
      <c r="U52" s="11">
        <v>49</v>
      </c>
      <c r="V52" s="11">
        <v>56</v>
      </c>
      <c r="W52" s="11" t="s">
        <v>21</v>
      </c>
      <c r="X52" s="11">
        <v>16</v>
      </c>
      <c r="Y52" s="11">
        <v>25</v>
      </c>
      <c r="Z52" s="11">
        <v>122</v>
      </c>
      <c r="AA52" s="11">
        <v>42</v>
      </c>
      <c r="AB52" s="11">
        <v>70</v>
      </c>
      <c r="AC52" s="11">
        <v>0</v>
      </c>
      <c r="AD52" s="21">
        <v>122</v>
      </c>
    </row>
    <row r="53" spans="1:30" x14ac:dyDescent="0.3">
      <c r="A53" s="14">
        <f t="shared" si="5"/>
        <v>2020</v>
      </c>
      <c r="B53" s="11">
        <v>5</v>
      </c>
      <c r="C53" s="11">
        <v>0</v>
      </c>
      <c r="D53" s="11">
        <v>16</v>
      </c>
      <c r="E53" s="11">
        <v>32</v>
      </c>
      <c r="F53" s="11">
        <v>198</v>
      </c>
      <c r="G53" s="11">
        <v>50</v>
      </c>
      <c r="H53" s="11">
        <v>170</v>
      </c>
      <c r="I53" s="11">
        <v>197</v>
      </c>
      <c r="J53" s="11">
        <v>198</v>
      </c>
      <c r="K53" s="11" t="s">
        <v>21</v>
      </c>
      <c r="L53" s="11" t="s">
        <v>21</v>
      </c>
      <c r="M53" s="18">
        <v>16</v>
      </c>
      <c r="N53" s="21" t="str">
        <f>+IF(COUNT(B53:M53)&lt;12," ",SUM(B53:M53))</f>
        <v xml:space="preserve"> </v>
      </c>
      <c r="Q53" s="10">
        <f t="shared" si="6"/>
        <v>2020</v>
      </c>
      <c r="R53" s="11">
        <v>5</v>
      </c>
      <c r="S53" s="11">
        <v>0</v>
      </c>
      <c r="T53" s="11">
        <v>16</v>
      </c>
      <c r="U53" s="11">
        <v>32</v>
      </c>
      <c r="V53" s="11">
        <v>87</v>
      </c>
      <c r="W53" s="11">
        <v>18</v>
      </c>
      <c r="X53" s="11">
        <v>55</v>
      </c>
      <c r="Y53" s="11">
        <v>118</v>
      </c>
      <c r="Z53" s="11">
        <v>64</v>
      </c>
      <c r="AA53" s="11" t="s">
        <v>21</v>
      </c>
      <c r="AB53" s="11" t="s">
        <v>21</v>
      </c>
      <c r="AC53" s="11">
        <v>9</v>
      </c>
      <c r="AD53" s="21" t="str">
        <f>+IF(COUNT(R53:AC53)&lt;12," ",MAX(R53:AC53))</f>
        <v xml:space="preserve"> </v>
      </c>
    </row>
    <row r="54" spans="1:30" x14ac:dyDescent="0.3">
      <c r="A54" s="14">
        <v>2021</v>
      </c>
      <c r="B54" s="11">
        <v>0</v>
      </c>
      <c r="C54" s="11">
        <v>0</v>
      </c>
      <c r="D54" s="11">
        <v>77</v>
      </c>
      <c r="E54" s="11">
        <v>235</v>
      </c>
      <c r="F54" s="11">
        <v>187</v>
      </c>
      <c r="G54" s="11">
        <v>60</v>
      </c>
      <c r="H54" s="11">
        <v>75</v>
      </c>
      <c r="I54" s="11">
        <v>345</v>
      </c>
      <c r="J54" s="11">
        <v>235</v>
      </c>
      <c r="K54" s="11">
        <v>117</v>
      </c>
      <c r="L54" s="11">
        <v>177</v>
      </c>
      <c r="M54" s="11">
        <v>0</v>
      </c>
      <c r="N54" s="21">
        <f>+IF(COUNT(B54:M54)&lt;12," ",SUM(B54:M54))</f>
        <v>1508</v>
      </c>
      <c r="Q54" s="14">
        <v>2021</v>
      </c>
      <c r="R54" s="11">
        <v>0</v>
      </c>
      <c r="S54" s="11">
        <v>0</v>
      </c>
      <c r="T54" s="11">
        <v>50</v>
      </c>
      <c r="U54" s="11">
        <v>60</v>
      </c>
      <c r="V54" s="11">
        <v>60</v>
      </c>
      <c r="W54" s="11">
        <v>30</v>
      </c>
      <c r="X54" s="11">
        <v>30</v>
      </c>
      <c r="Y54" s="11">
        <v>90</v>
      </c>
      <c r="Z54" s="11">
        <v>80</v>
      </c>
      <c r="AA54" s="11">
        <v>50</v>
      </c>
      <c r="AB54" s="11">
        <v>72</v>
      </c>
      <c r="AC54" s="11">
        <v>0</v>
      </c>
      <c r="AD54" s="21">
        <f>+IF(COUNT(R54:AC54)&lt;12," ",MAX(R54:AC54))</f>
        <v>90</v>
      </c>
    </row>
    <row r="55" spans="1:30" x14ac:dyDescent="0.3">
      <c r="A55" s="14">
        <v>2022</v>
      </c>
      <c r="B55" s="11">
        <v>5</v>
      </c>
      <c r="C55" s="11">
        <v>15</v>
      </c>
      <c r="D55" s="11">
        <v>109</v>
      </c>
      <c r="E55" s="11">
        <v>236</v>
      </c>
      <c r="F55" s="11">
        <v>364</v>
      </c>
      <c r="G55" s="11">
        <v>274</v>
      </c>
      <c r="H55" s="11" t="s">
        <v>21</v>
      </c>
      <c r="I55" s="11" t="s">
        <v>21</v>
      </c>
      <c r="J55" s="11" t="s">
        <v>21</v>
      </c>
      <c r="K55" s="11" t="s">
        <v>21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5</v>
      </c>
      <c r="S55" s="11">
        <v>10</v>
      </c>
      <c r="T55" s="11">
        <v>78</v>
      </c>
      <c r="U55" s="11">
        <v>127</v>
      </c>
      <c r="V55" s="11">
        <v>135</v>
      </c>
      <c r="W55" s="11">
        <v>80</v>
      </c>
      <c r="X55" s="11" t="s">
        <v>21</v>
      </c>
      <c r="Y55" s="11" t="s">
        <v>21</v>
      </c>
      <c r="Z55" s="11" t="s">
        <v>21</v>
      </c>
      <c r="AA55" s="11" t="s">
        <v>21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15.589583333333332</v>
      </c>
      <c r="C56" s="7">
        <f>+AVERAGE(C3:C55)</f>
        <v>23.067346938775508</v>
      </c>
      <c r="D56" s="7">
        <f t="shared" ref="D56:L56" si="7">+AVERAGE(D3:D55)</f>
        <v>68.932653061224471</v>
      </c>
      <c r="E56" s="7">
        <f t="shared" si="7"/>
        <v>120.97608695652175</v>
      </c>
      <c r="F56" s="7">
        <f t="shared" si="7"/>
        <v>184.35000000000002</v>
      </c>
      <c r="G56" s="7">
        <f t="shared" si="7"/>
        <v>124.50212765957447</v>
      </c>
      <c r="H56" s="7">
        <f t="shared" si="7"/>
        <v>87.685106382978717</v>
      </c>
      <c r="I56" s="7">
        <f t="shared" si="7"/>
        <v>149.29777777777778</v>
      </c>
      <c r="J56" s="7">
        <f t="shared" si="7"/>
        <v>177.0108695652174</v>
      </c>
      <c r="K56" s="7">
        <f t="shared" si="7"/>
        <v>226.16458333333335</v>
      </c>
      <c r="L56" s="7">
        <f t="shared" si="7"/>
        <v>147.46875</v>
      </c>
      <c r="M56" s="7">
        <f>+AVERAGE(M3:M55)</f>
        <v>39.522448979591843</v>
      </c>
      <c r="N56" s="22">
        <f>+AVERAGE(N3:N55)</f>
        <v>1344.7263157894738</v>
      </c>
      <c r="O56" s="12"/>
      <c r="P56" s="12"/>
      <c r="Q56" s="53" t="s">
        <v>16</v>
      </c>
      <c r="R56" s="7">
        <f>+AVERAGE(R3:R55)</f>
        <v>11.010204081632653</v>
      </c>
      <c r="S56" s="7">
        <f>+AVERAGE(S3:S55)</f>
        <v>18.128571428571426</v>
      </c>
      <c r="T56" s="7">
        <f t="shared" ref="T56:AB56" si="8">+AVERAGE(T3:T55)</f>
        <v>33.853061224489799</v>
      </c>
      <c r="U56" s="7">
        <f t="shared" si="8"/>
        <v>47.140816326530604</v>
      </c>
      <c r="V56" s="7">
        <f t="shared" si="8"/>
        <v>61.389583333333341</v>
      </c>
      <c r="W56" s="7">
        <f t="shared" si="8"/>
        <v>44.978723404255319</v>
      </c>
      <c r="X56" s="7">
        <f t="shared" si="8"/>
        <v>36.089361702127668</v>
      </c>
      <c r="Y56" s="7">
        <f t="shared" si="8"/>
        <v>51.280851063829786</v>
      </c>
      <c r="Z56" s="7">
        <f t="shared" si="8"/>
        <v>57.640425531914893</v>
      </c>
      <c r="AA56" s="7">
        <f t="shared" si="8"/>
        <v>63.014583333333327</v>
      </c>
      <c r="AB56" s="7">
        <f t="shared" si="8"/>
        <v>51.277083333333337</v>
      </c>
      <c r="AC56" s="7">
        <f>+AVERAGE(AC3:AC55)</f>
        <v>22.971428571428568</v>
      </c>
      <c r="AD56" s="22">
        <f>+AVERAGE(AD3:AD55)</f>
        <v>91.227659574468078</v>
      </c>
    </row>
    <row r="57" spans="1:30" customFormat="1" x14ac:dyDescent="0.3">
      <c r="A57" s="53" t="s">
        <v>17</v>
      </c>
      <c r="B57" s="7">
        <f>+MAX(B3:B55)</f>
        <v>158</v>
      </c>
      <c r="C57" s="7">
        <f t="shared" ref="C57:M57" si="9">+MAX(C3:C55)</f>
        <v>105</v>
      </c>
      <c r="D57" s="7">
        <f t="shared" si="9"/>
        <v>220</v>
      </c>
      <c r="E57" s="7">
        <f t="shared" si="9"/>
        <v>278</v>
      </c>
      <c r="F57" s="7">
        <f t="shared" si="9"/>
        <v>454</v>
      </c>
      <c r="G57" s="7">
        <f t="shared" si="9"/>
        <v>291.70000000000005</v>
      </c>
      <c r="H57" s="7">
        <f t="shared" si="9"/>
        <v>224</v>
      </c>
      <c r="I57" s="7">
        <f t="shared" si="9"/>
        <v>393.00000000000006</v>
      </c>
      <c r="J57" s="7">
        <f t="shared" si="9"/>
        <v>445.00000000000011</v>
      </c>
      <c r="K57" s="7">
        <f t="shared" si="9"/>
        <v>609</v>
      </c>
      <c r="L57" s="7">
        <f t="shared" si="9"/>
        <v>427</v>
      </c>
      <c r="M57" s="7">
        <f t="shared" si="9"/>
        <v>172.79999999999998</v>
      </c>
      <c r="N57" s="22">
        <f>+MAX(N3:N55)</f>
        <v>2596</v>
      </c>
      <c r="O57" s="12"/>
      <c r="P57" s="12"/>
      <c r="Q57" s="53" t="s">
        <v>17</v>
      </c>
      <c r="R57" s="7">
        <f>+MAX(R3:R55)</f>
        <v>70</v>
      </c>
      <c r="S57" s="7">
        <f t="shared" ref="S57:AC57" si="10">+MAX(S3:S55)</f>
        <v>95</v>
      </c>
      <c r="T57" s="7">
        <f t="shared" si="10"/>
        <v>115</v>
      </c>
      <c r="U57" s="7">
        <f t="shared" si="10"/>
        <v>127</v>
      </c>
      <c r="V57" s="7">
        <f t="shared" si="10"/>
        <v>135</v>
      </c>
      <c r="W57" s="7">
        <f t="shared" si="10"/>
        <v>85</v>
      </c>
      <c r="X57" s="7">
        <f t="shared" si="10"/>
        <v>81</v>
      </c>
      <c r="Y57" s="7">
        <f t="shared" si="10"/>
        <v>135.1</v>
      </c>
      <c r="Z57" s="7">
        <f t="shared" si="10"/>
        <v>122</v>
      </c>
      <c r="AA57" s="7">
        <f t="shared" si="10"/>
        <v>114</v>
      </c>
      <c r="AB57" s="7">
        <f t="shared" si="10"/>
        <v>140</v>
      </c>
      <c r="AC57" s="7">
        <f t="shared" si="10"/>
        <v>113</v>
      </c>
      <c r="AD57" s="22">
        <f>+MAX(AD3:AD55)</f>
        <v>140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1">+MIN(C3:C55)</f>
        <v>0</v>
      </c>
      <c r="D58" s="7">
        <f t="shared" si="11"/>
        <v>0</v>
      </c>
      <c r="E58" s="7">
        <f t="shared" si="11"/>
        <v>10</v>
      </c>
      <c r="F58" s="7">
        <f t="shared" si="11"/>
        <v>5.3</v>
      </c>
      <c r="G58" s="7">
        <f t="shared" si="11"/>
        <v>26</v>
      </c>
      <c r="H58" s="7">
        <f t="shared" si="11"/>
        <v>0</v>
      </c>
      <c r="I58" s="7">
        <f t="shared" si="11"/>
        <v>19.5</v>
      </c>
      <c r="J58" s="7">
        <f t="shared" si="11"/>
        <v>35.700000000000003</v>
      </c>
      <c r="K58" s="7">
        <f t="shared" si="11"/>
        <v>34</v>
      </c>
      <c r="L58" s="7">
        <f t="shared" si="11"/>
        <v>0</v>
      </c>
      <c r="M58" s="7">
        <f>+MIN(M3:M55)</f>
        <v>0</v>
      </c>
      <c r="N58" s="22">
        <f>+MIN(N3:N55)</f>
        <v>800.69999999999993</v>
      </c>
      <c r="O58" s="12"/>
      <c r="P58" s="12"/>
      <c r="Q58" s="53" t="s">
        <v>18</v>
      </c>
      <c r="R58" s="7">
        <f>+MIN(R3:R55)</f>
        <v>0</v>
      </c>
      <c r="S58" s="7">
        <f t="shared" ref="S58:AB58" si="12">+MIN(S3:S55)</f>
        <v>0</v>
      </c>
      <c r="T58" s="7">
        <f t="shared" si="12"/>
        <v>0</v>
      </c>
      <c r="U58" s="7">
        <f t="shared" si="12"/>
        <v>8.1</v>
      </c>
      <c r="V58" s="7">
        <f t="shared" si="12"/>
        <v>5.3</v>
      </c>
      <c r="W58" s="7">
        <f t="shared" si="12"/>
        <v>18</v>
      </c>
      <c r="X58" s="7">
        <f t="shared" si="12"/>
        <v>0</v>
      </c>
      <c r="Y58" s="7">
        <f t="shared" si="12"/>
        <v>10</v>
      </c>
      <c r="Z58" s="7">
        <f t="shared" si="12"/>
        <v>13</v>
      </c>
      <c r="AA58" s="7">
        <f t="shared" si="12"/>
        <v>10</v>
      </c>
      <c r="AB58" s="7">
        <f t="shared" si="12"/>
        <v>0</v>
      </c>
      <c r="AC58" s="7">
        <f>+MIN(AC3:AC55)</f>
        <v>0</v>
      </c>
      <c r="AD58" s="22">
        <f>+MIN(AD3:AD55)</f>
        <v>43.4</v>
      </c>
    </row>
    <row r="59" spans="1:30" customFormat="1" x14ac:dyDescent="0.3">
      <c r="A59" s="53" t="s">
        <v>19</v>
      </c>
      <c r="B59" s="7">
        <f>+_xlfn.STDEV.S(B3:B55)</f>
        <v>29.171307964048054</v>
      </c>
      <c r="C59" s="7">
        <f t="shared" ref="C59:M59" si="13">+_xlfn.STDEV.S(C3:C55)</f>
        <v>28.095561539703962</v>
      </c>
      <c r="D59" s="7">
        <f t="shared" si="13"/>
        <v>55.575441922651059</v>
      </c>
      <c r="E59" s="7">
        <f t="shared" si="13"/>
        <v>75.759294801313089</v>
      </c>
      <c r="F59" s="7">
        <f t="shared" si="13"/>
        <v>91.790383309391956</v>
      </c>
      <c r="G59" s="7">
        <f t="shared" si="13"/>
        <v>71.28017130634305</v>
      </c>
      <c r="H59" s="7">
        <f t="shared" si="13"/>
        <v>54.550614625013154</v>
      </c>
      <c r="I59" s="7">
        <f t="shared" si="13"/>
        <v>91.367361610570597</v>
      </c>
      <c r="J59" s="7">
        <f t="shared" si="13"/>
        <v>83.31007469624376</v>
      </c>
      <c r="K59" s="7">
        <f t="shared" si="13"/>
        <v>124.88506799587093</v>
      </c>
      <c r="L59" s="7">
        <f t="shared" si="13"/>
        <v>92.269291718040932</v>
      </c>
      <c r="M59" s="7">
        <f t="shared" si="13"/>
        <v>45.917558666348441</v>
      </c>
      <c r="N59" s="22">
        <f>+_xlfn.STDEV.S(N3:N55)</f>
        <v>383.24706002589437</v>
      </c>
      <c r="O59" s="12"/>
      <c r="P59" s="12"/>
      <c r="Q59" s="53" t="s">
        <v>19</v>
      </c>
      <c r="R59" s="7">
        <f>+_xlfn.STDEV.S(R3:R55)</f>
        <v>18.258516790094141</v>
      </c>
      <c r="S59" s="7">
        <f t="shared" ref="S59:AC59" si="14">+_xlfn.STDEV.S(S3:S55)</f>
        <v>23.353060113541151</v>
      </c>
      <c r="T59" s="7">
        <f t="shared" si="14"/>
        <v>25.727401912818038</v>
      </c>
      <c r="U59" s="7">
        <f t="shared" si="14"/>
        <v>24.109445921734949</v>
      </c>
      <c r="V59" s="7">
        <f t="shared" si="14"/>
        <v>28.061446555753626</v>
      </c>
      <c r="W59" s="7">
        <f t="shared" si="14"/>
        <v>18.944540755104931</v>
      </c>
      <c r="X59" s="7">
        <f t="shared" si="14"/>
        <v>17.918586828529318</v>
      </c>
      <c r="Y59" s="7">
        <f t="shared" si="14"/>
        <v>26.786926063951363</v>
      </c>
      <c r="Z59" s="7">
        <f t="shared" si="14"/>
        <v>24.082373669431277</v>
      </c>
      <c r="AA59" s="7">
        <f t="shared" si="14"/>
        <v>27.054326665286982</v>
      </c>
      <c r="AB59" s="7">
        <f t="shared" si="14"/>
        <v>30.071080612182797</v>
      </c>
      <c r="AC59" s="7">
        <f t="shared" si="14"/>
        <v>28.583044216224881</v>
      </c>
      <c r="AD59" s="22">
        <f>+_xlfn.STDEV.S(AD3:AD55)</f>
        <v>21.685205356644715</v>
      </c>
    </row>
    <row r="60" spans="1:30" customFormat="1" ht="15" thickBot="1" x14ac:dyDescent="0.35">
      <c r="A60" s="54" t="s">
        <v>20</v>
      </c>
      <c r="B60" s="55">
        <f>+COUNT(B3:B55)</f>
        <v>48</v>
      </c>
      <c r="C60" s="55">
        <f t="shared" ref="C60:M60" si="15">+COUNT(C3:C55)</f>
        <v>49</v>
      </c>
      <c r="D60" s="55">
        <f t="shared" si="15"/>
        <v>49</v>
      </c>
      <c r="E60" s="55">
        <f t="shared" si="15"/>
        <v>46</v>
      </c>
      <c r="F60" s="55">
        <f t="shared" si="15"/>
        <v>48</v>
      </c>
      <c r="G60" s="55">
        <f t="shared" si="15"/>
        <v>47</v>
      </c>
      <c r="H60" s="55">
        <f t="shared" si="15"/>
        <v>47</v>
      </c>
      <c r="I60" s="55">
        <f t="shared" si="15"/>
        <v>45</v>
      </c>
      <c r="J60" s="55">
        <f t="shared" si="15"/>
        <v>46</v>
      </c>
      <c r="K60" s="55">
        <f t="shared" si="15"/>
        <v>48</v>
      </c>
      <c r="L60" s="55">
        <f t="shared" si="15"/>
        <v>48</v>
      </c>
      <c r="M60" s="55">
        <f t="shared" si="15"/>
        <v>49</v>
      </c>
      <c r="N60" s="23">
        <f>+COUNT(N3:N55)</f>
        <v>38</v>
      </c>
      <c r="O60" s="12"/>
      <c r="P60" s="12"/>
      <c r="Q60" s="54" t="s">
        <v>20</v>
      </c>
      <c r="R60" s="55">
        <f>+COUNT(R3:R55)</f>
        <v>49</v>
      </c>
      <c r="S60" s="55">
        <f t="shared" ref="S60:AC60" si="16">+COUNT(S3:S55)</f>
        <v>49</v>
      </c>
      <c r="T60" s="55">
        <f t="shared" si="16"/>
        <v>49</v>
      </c>
      <c r="U60" s="55">
        <f t="shared" si="16"/>
        <v>49</v>
      </c>
      <c r="V60" s="55">
        <f t="shared" si="16"/>
        <v>48</v>
      </c>
      <c r="W60" s="55">
        <f t="shared" si="16"/>
        <v>47</v>
      </c>
      <c r="X60" s="55">
        <f t="shared" si="16"/>
        <v>47</v>
      </c>
      <c r="Y60" s="55">
        <f t="shared" si="16"/>
        <v>47</v>
      </c>
      <c r="Z60" s="55">
        <f t="shared" si="16"/>
        <v>47</v>
      </c>
      <c r="AA60" s="55">
        <f t="shared" si="16"/>
        <v>48</v>
      </c>
      <c r="AB60" s="55">
        <f t="shared" si="16"/>
        <v>48</v>
      </c>
      <c r="AC60" s="55">
        <f t="shared" si="16"/>
        <v>49</v>
      </c>
      <c r="AD60" s="23">
        <f>+COUNT(AD3:AD55)</f>
        <v>47</v>
      </c>
    </row>
  </sheetData>
  <mergeCells count="2">
    <mergeCell ref="B1:N1"/>
    <mergeCell ref="R1:AD1"/>
  </mergeCells>
  <conditionalFormatting sqref="A3:A60">
    <cfRule type="cellIs" dxfId="47" priority="12" operator="equal">
      <formula>"SR"</formula>
    </cfRule>
  </conditionalFormatting>
  <conditionalFormatting sqref="B2:N2">
    <cfRule type="cellIs" dxfId="46" priority="24" operator="equal">
      <formula>"SR"</formula>
    </cfRule>
  </conditionalFormatting>
  <conditionalFormatting sqref="B3:AD55">
    <cfRule type="cellIs" dxfId="45" priority="1" operator="equal">
      <formula>0</formula>
    </cfRule>
  </conditionalFormatting>
  <conditionalFormatting sqref="Q3:Q60">
    <cfRule type="cellIs" dxfId="44" priority="7" operator="equal">
      <formula>"SR"</formula>
    </cfRule>
  </conditionalFormatting>
  <conditionalFormatting sqref="R2:AD2">
    <cfRule type="cellIs" dxfId="43" priority="21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54F0-DAC1-4B44-A5D8-F4E4D1A82FCE}">
  <dimension ref="A1:AD60"/>
  <sheetViews>
    <sheetView topLeftCell="A39" zoomScale="85" zoomScaleNormal="85" workbookViewId="0">
      <selection activeCell="I62" sqref="I62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0</v>
      </c>
      <c r="C3" s="11">
        <v>30</v>
      </c>
      <c r="D3" s="11">
        <v>0</v>
      </c>
      <c r="E3" s="11">
        <v>200</v>
      </c>
      <c r="F3" s="11">
        <v>343</v>
      </c>
      <c r="G3" s="11">
        <v>137</v>
      </c>
      <c r="H3" s="11">
        <v>133</v>
      </c>
      <c r="I3" s="11">
        <v>179</v>
      </c>
      <c r="J3" s="11">
        <v>340</v>
      </c>
      <c r="K3" s="11">
        <v>496</v>
      </c>
      <c r="L3" s="11">
        <v>241</v>
      </c>
      <c r="M3" s="18">
        <v>142</v>
      </c>
      <c r="N3" s="21">
        <f>+IF(COUNT(B3:M3)&lt;12," ",SUM(B3:M3))</f>
        <v>2241</v>
      </c>
      <c r="Q3" s="10">
        <v>1970</v>
      </c>
      <c r="R3" s="11">
        <v>0</v>
      </c>
      <c r="S3" s="11">
        <v>30</v>
      </c>
      <c r="T3" s="11">
        <v>0</v>
      </c>
      <c r="U3" s="11">
        <v>92</v>
      </c>
      <c r="V3" s="11">
        <v>137</v>
      </c>
      <c r="W3" s="11">
        <v>38</v>
      </c>
      <c r="X3" s="11">
        <v>41</v>
      </c>
      <c r="Y3" s="11">
        <v>32</v>
      </c>
      <c r="Z3" s="11">
        <v>42</v>
      </c>
      <c r="AA3" s="11">
        <v>90</v>
      </c>
      <c r="AB3" s="11">
        <v>25</v>
      </c>
      <c r="AC3" s="18">
        <v>50</v>
      </c>
      <c r="AD3" s="21">
        <f>+IF(COUNT(R3:AC3)&lt;12," ",MAX(R3:AC3))</f>
        <v>137</v>
      </c>
    </row>
    <row r="4" spans="1:30" x14ac:dyDescent="0.3">
      <c r="A4" s="10">
        <f>+A3+1</f>
        <v>1971</v>
      </c>
      <c r="B4" s="11">
        <v>46</v>
      </c>
      <c r="C4" s="11">
        <v>27</v>
      </c>
      <c r="D4" s="11">
        <v>99</v>
      </c>
      <c r="E4" s="11">
        <v>154</v>
      </c>
      <c r="F4" s="11">
        <v>157</v>
      </c>
      <c r="G4" s="11">
        <v>143</v>
      </c>
      <c r="H4" s="11">
        <v>101</v>
      </c>
      <c r="I4" s="11">
        <v>229</v>
      </c>
      <c r="J4" s="11">
        <v>368</v>
      </c>
      <c r="K4" s="11">
        <v>234</v>
      </c>
      <c r="L4" s="11">
        <v>205</v>
      </c>
      <c r="M4" s="18">
        <v>0</v>
      </c>
      <c r="N4" s="21">
        <f t="shared" ref="N4:N53" si="0">+IF(COUNT(B4:M4)&lt;12," ",SUM(B4:M4))</f>
        <v>1763</v>
      </c>
      <c r="Q4" s="10">
        <f>+Q3+1</f>
        <v>1971</v>
      </c>
      <c r="R4" s="11">
        <v>30</v>
      </c>
      <c r="S4" s="11">
        <v>20</v>
      </c>
      <c r="T4" s="11">
        <v>37</v>
      </c>
      <c r="U4" s="11">
        <v>55</v>
      </c>
      <c r="V4" s="11">
        <v>30</v>
      </c>
      <c r="W4" s="11">
        <v>50</v>
      </c>
      <c r="X4" s="11">
        <v>40</v>
      </c>
      <c r="Y4" s="11">
        <v>40</v>
      </c>
      <c r="Z4" s="11">
        <v>55</v>
      </c>
      <c r="AA4" s="11">
        <v>55</v>
      </c>
      <c r="AB4" s="11">
        <v>50</v>
      </c>
      <c r="AC4" s="18">
        <v>0</v>
      </c>
      <c r="AD4" s="21">
        <f t="shared" ref="AD4:AD53" si="1">+IF(COUNT(R4:AC4)&lt;12," ",MAX(R4:AC4))</f>
        <v>55</v>
      </c>
    </row>
    <row r="5" spans="1:30" x14ac:dyDescent="0.3">
      <c r="A5" s="10">
        <f t="shared" ref="A5:A53" si="2">+A4+1</f>
        <v>1972</v>
      </c>
      <c r="B5" s="11">
        <v>0</v>
      </c>
      <c r="C5" s="11">
        <v>150</v>
      </c>
      <c r="D5" s="11">
        <v>171</v>
      </c>
      <c r="E5" s="11">
        <v>140</v>
      </c>
      <c r="F5" s="11">
        <v>455</v>
      </c>
      <c r="G5" s="11">
        <v>200</v>
      </c>
      <c r="H5" s="11">
        <v>30</v>
      </c>
      <c r="I5" s="11">
        <v>250</v>
      </c>
      <c r="J5" s="11">
        <v>198</v>
      </c>
      <c r="K5" s="11">
        <v>231</v>
      </c>
      <c r="L5" s="11">
        <v>85</v>
      </c>
      <c r="M5" s="18">
        <v>0</v>
      </c>
      <c r="N5" s="21">
        <f t="shared" si="0"/>
        <v>1910</v>
      </c>
      <c r="Q5" s="10">
        <f t="shared" ref="Q5:Q44" si="3">+Q4+1</f>
        <v>1972</v>
      </c>
      <c r="R5" s="11">
        <v>0</v>
      </c>
      <c r="S5" s="11">
        <v>80</v>
      </c>
      <c r="T5" s="11">
        <v>69</v>
      </c>
      <c r="U5" s="11">
        <v>60</v>
      </c>
      <c r="V5" s="11">
        <v>80</v>
      </c>
      <c r="W5" s="11">
        <v>90</v>
      </c>
      <c r="X5" s="11">
        <v>30</v>
      </c>
      <c r="Y5" s="11">
        <v>65</v>
      </c>
      <c r="Z5" s="11">
        <v>60</v>
      </c>
      <c r="AA5" s="11">
        <v>63</v>
      </c>
      <c r="AB5" s="11">
        <v>33</v>
      </c>
      <c r="AC5" s="18">
        <v>0</v>
      </c>
      <c r="AD5" s="21">
        <f t="shared" si="1"/>
        <v>90</v>
      </c>
    </row>
    <row r="6" spans="1:30" x14ac:dyDescent="0.3">
      <c r="A6" s="10">
        <f t="shared" si="2"/>
        <v>1973</v>
      </c>
      <c r="B6" s="11">
        <v>10</v>
      </c>
      <c r="C6" s="11">
        <v>0</v>
      </c>
      <c r="D6" s="11">
        <v>15</v>
      </c>
      <c r="E6" s="11">
        <v>58</v>
      </c>
      <c r="F6" s="11">
        <v>64</v>
      </c>
      <c r="G6" s="11">
        <v>214</v>
      </c>
      <c r="H6" s="11">
        <v>125</v>
      </c>
      <c r="I6" s="11">
        <v>115</v>
      </c>
      <c r="J6" s="11">
        <v>325</v>
      </c>
      <c r="K6" s="11">
        <v>239</v>
      </c>
      <c r="L6" s="11">
        <v>150</v>
      </c>
      <c r="M6" s="18">
        <v>10</v>
      </c>
      <c r="N6" s="21">
        <f t="shared" si="0"/>
        <v>1325</v>
      </c>
      <c r="Q6" s="10">
        <f t="shared" si="3"/>
        <v>1973</v>
      </c>
      <c r="R6" s="11">
        <v>10</v>
      </c>
      <c r="S6" s="11">
        <v>0</v>
      </c>
      <c r="T6" s="11">
        <v>10</v>
      </c>
      <c r="U6" s="11">
        <v>30</v>
      </c>
      <c r="V6" s="11">
        <v>50</v>
      </c>
      <c r="W6" s="11">
        <v>50</v>
      </c>
      <c r="X6" s="11">
        <v>40</v>
      </c>
      <c r="Y6" s="11">
        <v>30</v>
      </c>
      <c r="Z6" s="11">
        <v>45</v>
      </c>
      <c r="AA6" s="11">
        <v>70</v>
      </c>
      <c r="AB6" s="11">
        <v>35</v>
      </c>
      <c r="AC6" s="18">
        <v>10</v>
      </c>
      <c r="AD6" s="21">
        <f t="shared" si="1"/>
        <v>70</v>
      </c>
    </row>
    <row r="7" spans="1:30" x14ac:dyDescent="0.3">
      <c r="A7" s="10">
        <f t="shared" si="2"/>
        <v>1974</v>
      </c>
      <c r="B7" s="11">
        <v>0</v>
      </c>
      <c r="C7" s="11">
        <v>7</v>
      </c>
      <c r="D7" s="11">
        <v>29</v>
      </c>
      <c r="E7" s="11">
        <v>111</v>
      </c>
      <c r="F7" s="11"/>
      <c r="G7" s="11">
        <v>209</v>
      </c>
      <c r="H7" s="11">
        <v>111</v>
      </c>
      <c r="I7" s="11">
        <v>95</v>
      </c>
      <c r="J7" s="11">
        <v>245</v>
      </c>
      <c r="K7" s="11">
        <v>311</v>
      </c>
      <c r="L7" s="11">
        <v>286</v>
      </c>
      <c r="M7" s="18">
        <v>0</v>
      </c>
      <c r="N7" s="21" t="str">
        <f t="shared" si="0"/>
        <v xml:space="preserve"> </v>
      </c>
      <c r="Q7" s="10">
        <f t="shared" si="3"/>
        <v>1974</v>
      </c>
      <c r="R7" s="11">
        <v>0</v>
      </c>
      <c r="S7" s="11">
        <v>6</v>
      </c>
      <c r="T7" s="11">
        <v>20</v>
      </c>
      <c r="U7" s="11">
        <v>60</v>
      </c>
      <c r="V7" s="11">
        <v>28</v>
      </c>
      <c r="W7" s="11">
        <v>100</v>
      </c>
      <c r="X7" s="11">
        <v>46</v>
      </c>
      <c r="Y7" s="11">
        <v>75</v>
      </c>
      <c r="Z7" s="11">
        <v>60</v>
      </c>
      <c r="AA7" s="11">
        <v>67</v>
      </c>
      <c r="AB7" s="11">
        <v>63</v>
      </c>
      <c r="AC7" s="18">
        <v>0</v>
      </c>
      <c r="AD7" s="21">
        <f t="shared" si="1"/>
        <v>100</v>
      </c>
    </row>
    <row r="8" spans="1:30" x14ac:dyDescent="0.3">
      <c r="A8" s="10">
        <f t="shared" si="2"/>
        <v>1975</v>
      </c>
      <c r="B8" s="11">
        <v>0</v>
      </c>
      <c r="C8" s="11">
        <v>0</v>
      </c>
      <c r="D8" s="11">
        <v>90</v>
      </c>
      <c r="E8" s="11">
        <v>70</v>
      </c>
      <c r="F8" s="11">
        <v>178</v>
      </c>
      <c r="G8" s="11">
        <v>108</v>
      </c>
      <c r="H8" s="11">
        <v>211</v>
      </c>
      <c r="I8" s="11"/>
      <c r="J8" s="11">
        <v>299</v>
      </c>
      <c r="K8" s="11">
        <v>331</v>
      </c>
      <c r="L8" s="11">
        <v>318</v>
      </c>
      <c r="M8" s="18">
        <v>47</v>
      </c>
      <c r="N8" s="21" t="str">
        <f t="shared" si="0"/>
        <v xml:space="preserve"> </v>
      </c>
      <c r="Q8" s="10">
        <f t="shared" si="3"/>
        <v>1975</v>
      </c>
      <c r="R8" s="11">
        <v>0</v>
      </c>
      <c r="S8" s="11">
        <v>0</v>
      </c>
      <c r="T8" s="11">
        <v>45</v>
      </c>
      <c r="U8" s="11">
        <v>35</v>
      </c>
      <c r="V8" s="11">
        <v>64</v>
      </c>
      <c r="W8" s="11">
        <v>95</v>
      </c>
      <c r="X8" s="11">
        <v>98</v>
      </c>
      <c r="Y8" s="11"/>
      <c r="Z8" s="11">
        <v>69</v>
      </c>
      <c r="AA8" s="11">
        <v>70</v>
      </c>
      <c r="AB8" s="11">
        <v>90</v>
      </c>
      <c r="AC8" s="18">
        <v>24</v>
      </c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>
        <v>0</v>
      </c>
      <c r="C9" s="11">
        <v>0</v>
      </c>
      <c r="D9" s="11">
        <v>36</v>
      </c>
      <c r="E9" s="11">
        <v>108</v>
      </c>
      <c r="F9" s="11">
        <v>289</v>
      </c>
      <c r="G9" s="11">
        <v>42</v>
      </c>
      <c r="H9" s="11">
        <v>0</v>
      </c>
      <c r="I9" s="11">
        <v>153</v>
      </c>
      <c r="J9" s="11">
        <v>131</v>
      </c>
      <c r="K9" s="11">
        <v>335</v>
      </c>
      <c r="L9" s="11">
        <v>130</v>
      </c>
      <c r="M9" s="18">
        <v>52</v>
      </c>
      <c r="N9" s="21">
        <f t="shared" si="0"/>
        <v>1276</v>
      </c>
      <c r="Q9" s="10">
        <f t="shared" si="3"/>
        <v>1976</v>
      </c>
      <c r="R9" s="11">
        <v>0</v>
      </c>
      <c r="S9" s="11">
        <v>0</v>
      </c>
      <c r="T9" s="11">
        <v>26</v>
      </c>
      <c r="U9" s="11">
        <v>27</v>
      </c>
      <c r="V9" s="11">
        <v>55</v>
      </c>
      <c r="W9" s="11">
        <v>42</v>
      </c>
      <c r="X9" s="11">
        <v>0</v>
      </c>
      <c r="Y9" s="11">
        <v>75</v>
      </c>
      <c r="Z9" s="11">
        <v>48</v>
      </c>
      <c r="AA9" s="11">
        <v>140</v>
      </c>
      <c r="AB9" s="11">
        <v>51</v>
      </c>
      <c r="AC9" s="18">
        <v>29</v>
      </c>
      <c r="AD9" s="21">
        <f t="shared" si="1"/>
        <v>140</v>
      </c>
    </row>
    <row r="10" spans="1:30" x14ac:dyDescent="0.3">
      <c r="A10" s="10">
        <f t="shared" si="2"/>
        <v>1977</v>
      </c>
      <c r="B10" s="11">
        <v>0</v>
      </c>
      <c r="C10" s="11">
        <v>0</v>
      </c>
      <c r="D10" s="11">
        <v>36</v>
      </c>
      <c r="E10" s="11">
        <v>109</v>
      </c>
      <c r="F10" s="11">
        <v>316</v>
      </c>
      <c r="G10" s="11">
        <v>203</v>
      </c>
      <c r="H10" s="11">
        <v>36</v>
      </c>
      <c r="I10" s="11">
        <v>174</v>
      </c>
      <c r="J10" s="11">
        <v>228</v>
      </c>
      <c r="K10" s="11">
        <v>304</v>
      </c>
      <c r="L10" s="11">
        <v>238</v>
      </c>
      <c r="M10" s="18">
        <v>0</v>
      </c>
      <c r="N10" s="21">
        <f t="shared" si="0"/>
        <v>1644</v>
      </c>
      <c r="Q10" s="10">
        <f t="shared" si="3"/>
        <v>1977</v>
      </c>
      <c r="R10" s="11">
        <v>0</v>
      </c>
      <c r="S10" s="11">
        <v>0</v>
      </c>
      <c r="T10" s="11">
        <v>14</v>
      </c>
      <c r="U10" s="11">
        <v>62</v>
      </c>
      <c r="V10" s="11">
        <v>110</v>
      </c>
      <c r="W10" s="11">
        <v>115</v>
      </c>
      <c r="X10" s="11">
        <v>18</v>
      </c>
      <c r="Y10" s="11">
        <v>70</v>
      </c>
      <c r="Z10" s="11">
        <v>80</v>
      </c>
      <c r="AA10" s="11">
        <v>90</v>
      </c>
      <c r="AB10" s="11">
        <v>64</v>
      </c>
      <c r="AC10" s="18">
        <v>0</v>
      </c>
      <c r="AD10" s="21">
        <f t="shared" si="1"/>
        <v>115</v>
      </c>
    </row>
    <row r="11" spans="1:30" x14ac:dyDescent="0.3">
      <c r="A11" s="10">
        <f t="shared" si="2"/>
        <v>1978</v>
      </c>
      <c r="B11" s="11">
        <v>0</v>
      </c>
      <c r="C11" s="11">
        <v>30</v>
      </c>
      <c r="D11" s="11">
        <v>69</v>
      </c>
      <c r="E11" s="11">
        <v>56</v>
      </c>
      <c r="F11" s="11">
        <v>58</v>
      </c>
      <c r="G11" s="11">
        <v>89</v>
      </c>
      <c r="H11" s="11">
        <v>0</v>
      </c>
      <c r="I11" s="11">
        <v>315</v>
      </c>
      <c r="J11" s="11">
        <v>132</v>
      </c>
      <c r="K11" s="11">
        <v>250</v>
      </c>
      <c r="L11" s="11">
        <v>184</v>
      </c>
      <c r="M11" s="18">
        <v>53</v>
      </c>
      <c r="N11" s="21">
        <f t="shared" si="0"/>
        <v>1236</v>
      </c>
      <c r="Q11" s="10">
        <f t="shared" si="3"/>
        <v>1978</v>
      </c>
      <c r="R11" s="11">
        <v>0</v>
      </c>
      <c r="S11" s="11">
        <v>24</v>
      </c>
      <c r="T11" s="11">
        <v>42</v>
      </c>
      <c r="U11" s="11">
        <v>21</v>
      </c>
      <c r="V11" s="11">
        <v>27</v>
      </c>
      <c r="W11" s="11">
        <v>41</v>
      </c>
      <c r="X11" s="11">
        <v>0</v>
      </c>
      <c r="Y11" s="11">
        <v>112</v>
      </c>
      <c r="Z11" s="11">
        <v>50</v>
      </c>
      <c r="AA11" s="11">
        <v>70</v>
      </c>
      <c r="AB11" s="11">
        <v>138</v>
      </c>
      <c r="AC11" s="18">
        <v>30</v>
      </c>
      <c r="AD11" s="21">
        <f t="shared" si="1"/>
        <v>138</v>
      </c>
    </row>
    <row r="12" spans="1:30" x14ac:dyDescent="0.3">
      <c r="A12" s="10">
        <f t="shared" si="2"/>
        <v>1979</v>
      </c>
      <c r="B12" s="11">
        <v>0</v>
      </c>
      <c r="C12" s="11">
        <v>56</v>
      </c>
      <c r="D12" s="11">
        <v>56</v>
      </c>
      <c r="E12" s="11">
        <v>194</v>
      </c>
      <c r="F12" s="11">
        <v>239</v>
      </c>
      <c r="G12" s="11">
        <v>189</v>
      </c>
      <c r="H12" s="11">
        <v>111</v>
      </c>
      <c r="I12" s="11">
        <v>304</v>
      </c>
      <c r="J12" s="11">
        <v>196</v>
      </c>
      <c r="K12" s="11">
        <v>246</v>
      </c>
      <c r="L12" s="11">
        <v>177</v>
      </c>
      <c r="M12" s="18">
        <v>45</v>
      </c>
      <c r="N12" s="21">
        <f t="shared" si="0"/>
        <v>1813</v>
      </c>
      <c r="Q12" s="10">
        <f t="shared" si="3"/>
        <v>1979</v>
      </c>
      <c r="R12" s="11">
        <v>0</v>
      </c>
      <c r="S12" s="11">
        <v>56</v>
      </c>
      <c r="T12" s="11">
        <v>26</v>
      </c>
      <c r="U12" s="11">
        <v>73</v>
      </c>
      <c r="V12" s="11">
        <v>110</v>
      </c>
      <c r="W12" s="11">
        <v>83</v>
      </c>
      <c r="X12" s="11">
        <v>48</v>
      </c>
      <c r="Y12" s="11">
        <v>105</v>
      </c>
      <c r="Z12" s="11">
        <v>58</v>
      </c>
      <c r="AA12" s="11">
        <v>43</v>
      </c>
      <c r="AB12" s="11">
        <v>52</v>
      </c>
      <c r="AC12" s="18">
        <v>45</v>
      </c>
      <c r="AD12" s="21">
        <f t="shared" si="1"/>
        <v>110</v>
      </c>
    </row>
    <row r="13" spans="1:30" x14ac:dyDescent="0.3">
      <c r="A13" s="10">
        <f t="shared" si="2"/>
        <v>1980</v>
      </c>
      <c r="B13" s="11">
        <v>0</v>
      </c>
      <c r="C13" s="11">
        <v>19</v>
      </c>
      <c r="D13" s="11">
        <v>0</v>
      </c>
      <c r="E13" s="11">
        <v>159</v>
      </c>
      <c r="F13" s="11">
        <v>168</v>
      </c>
      <c r="G13" s="11">
        <v>80</v>
      </c>
      <c r="H13" s="11">
        <v>132</v>
      </c>
      <c r="I13" s="11">
        <v>305</v>
      </c>
      <c r="J13" s="11">
        <v>181</v>
      </c>
      <c r="K13" s="11">
        <v>160</v>
      </c>
      <c r="L13" s="11">
        <v>63</v>
      </c>
      <c r="M13" s="18">
        <v>27</v>
      </c>
      <c r="N13" s="21">
        <f t="shared" si="0"/>
        <v>1294</v>
      </c>
      <c r="Q13" s="10">
        <f t="shared" si="3"/>
        <v>1980</v>
      </c>
      <c r="R13" s="11">
        <v>0</v>
      </c>
      <c r="S13" s="11">
        <v>11</v>
      </c>
      <c r="T13" s="11">
        <v>0</v>
      </c>
      <c r="U13" s="11">
        <v>65</v>
      </c>
      <c r="V13" s="11">
        <v>63</v>
      </c>
      <c r="W13" s="11">
        <v>53</v>
      </c>
      <c r="X13" s="11">
        <v>43</v>
      </c>
      <c r="Y13" s="11">
        <v>42</v>
      </c>
      <c r="Z13" s="11">
        <v>52</v>
      </c>
      <c r="AA13" s="11">
        <v>47</v>
      </c>
      <c r="AB13" s="11">
        <v>38</v>
      </c>
      <c r="AC13" s="18">
        <v>15</v>
      </c>
      <c r="AD13" s="21">
        <f t="shared" si="1"/>
        <v>65</v>
      </c>
    </row>
    <row r="14" spans="1:30" x14ac:dyDescent="0.3">
      <c r="A14" s="10">
        <f t="shared" si="2"/>
        <v>1981</v>
      </c>
      <c r="B14" s="11">
        <v>0</v>
      </c>
      <c r="C14" s="11">
        <v>30</v>
      </c>
      <c r="D14" s="11">
        <v>72</v>
      </c>
      <c r="E14" s="11">
        <v>195</v>
      </c>
      <c r="F14" s="11">
        <v>244</v>
      </c>
      <c r="G14" s="11">
        <v>192</v>
      </c>
      <c r="H14" s="11">
        <v>131</v>
      </c>
      <c r="I14" s="11">
        <v>292</v>
      </c>
      <c r="J14" s="11">
        <v>111</v>
      </c>
      <c r="K14" s="11">
        <v>282</v>
      </c>
      <c r="L14" s="11">
        <v>112</v>
      </c>
      <c r="M14" s="18">
        <v>0</v>
      </c>
      <c r="N14" s="21">
        <f t="shared" si="0"/>
        <v>1661</v>
      </c>
      <c r="Q14" s="10">
        <f t="shared" si="3"/>
        <v>1981</v>
      </c>
      <c r="R14" s="11">
        <v>0</v>
      </c>
      <c r="S14" s="11">
        <v>30</v>
      </c>
      <c r="T14" s="11">
        <v>44</v>
      </c>
      <c r="U14" s="11">
        <v>40</v>
      </c>
      <c r="V14" s="11">
        <v>110</v>
      </c>
      <c r="W14" s="11">
        <v>45</v>
      </c>
      <c r="X14" s="11">
        <v>38</v>
      </c>
      <c r="Y14" s="11">
        <v>83</v>
      </c>
      <c r="Z14" s="11">
        <v>36</v>
      </c>
      <c r="AA14" s="11">
        <v>86</v>
      </c>
      <c r="AB14" s="11">
        <v>31</v>
      </c>
      <c r="AC14" s="18">
        <v>0</v>
      </c>
      <c r="AD14" s="21">
        <f t="shared" si="1"/>
        <v>110</v>
      </c>
    </row>
    <row r="15" spans="1:30" x14ac:dyDescent="0.3">
      <c r="A15" s="10">
        <f t="shared" si="2"/>
        <v>1982</v>
      </c>
      <c r="B15" s="11">
        <v>20</v>
      </c>
      <c r="C15" s="11">
        <v>48</v>
      </c>
      <c r="D15" s="11">
        <v>18</v>
      </c>
      <c r="E15" s="11">
        <v>112</v>
      </c>
      <c r="F15" s="11">
        <v>186</v>
      </c>
      <c r="G15" s="11">
        <v>117</v>
      </c>
      <c r="H15" s="11">
        <v>65</v>
      </c>
      <c r="I15" s="11">
        <v>20</v>
      </c>
      <c r="J15" s="11">
        <v>224</v>
      </c>
      <c r="K15" s="11">
        <v>156</v>
      </c>
      <c r="L15" s="11">
        <v>116</v>
      </c>
      <c r="M15" s="18">
        <v>0</v>
      </c>
      <c r="N15" s="21">
        <f t="shared" si="0"/>
        <v>1082</v>
      </c>
      <c r="Q15" s="10">
        <f t="shared" si="3"/>
        <v>1982</v>
      </c>
      <c r="R15" s="11">
        <v>12</v>
      </c>
      <c r="S15" s="11">
        <v>26</v>
      </c>
      <c r="T15" s="11">
        <v>18</v>
      </c>
      <c r="U15" s="11">
        <v>28</v>
      </c>
      <c r="V15" s="11">
        <v>34</v>
      </c>
      <c r="W15" s="11">
        <v>36</v>
      </c>
      <c r="X15" s="11">
        <v>45</v>
      </c>
      <c r="Y15" s="11">
        <v>12</v>
      </c>
      <c r="Z15" s="11">
        <v>56</v>
      </c>
      <c r="AA15" s="11">
        <v>67</v>
      </c>
      <c r="AB15" s="11">
        <v>38</v>
      </c>
      <c r="AC15" s="18">
        <v>0</v>
      </c>
      <c r="AD15" s="21">
        <f t="shared" si="1"/>
        <v>67</v>
      </c>
    </row>
    <row r="16" spans="1:30" x14ac:dyDescent="0.3">
      <c r="A16" s="10">
        <f t="shared" si="2"/>
        <v>1983</v>
      </c>
      <c r="B16" s="11">
        <v>0</v>
      </c>
      <c r="C16" s="11">
        <v>8</v>
      </c>
      <c r="D16" s="11">
        <v>67</v>
      </c>
      <c r="E16" s="11">
        <v>118</v>
      </c>
      <c r="F16" s="11">
        <v>101</v>
      </c>
      <c r="G16" s="11">
        <v>131</v>
      </c>
      <c r="H16" s="11">
        <v>53</v>
      </c>
      <c r="I16" s="11">
        <v>154</v>
      </c>
      <c r="J16" s="11">
        <v>128</v>
      </c>
      <c r="K16" s="11">
        <v>126</v>
      </c>
      <c r="L16" s="11">
        <v>131</v>
      </c>
      <c r="M16" s="18">
        <v>0</v>
      </c>
      <c r="N16" s="21">
        <f t="shared" si="0"/>
        <v>1017</v>
      </c>
      <c r="Q16" s="10">
        <f t="shared" si="3"/>
        <v>1983</v>
      </c>
      <c r="R16" s="11">
        <v>0</v>
      </c>
      <c r="S16" s="11">
        <v>8</v>
      </c>
      <c r="T16" s="11">
        <v>32</v>
      </c>
      <c r="U16" s="11">
        <v>54</v>
      </c>
      <c r="V16" s="11">
        <v>32</v>
      </c>
      <c r="W16" s="11">
        <v>41</v>
      </c>
      <c r="X16" s="11">
        <v>12</v>
      </c>
      <c r="Y16" s="11">
        <v>78</v>
      </c>
      <c r="Z16" s="11">
        <v>56</v>
      </c>
      <c r="AA16" s="11">
        <v>32</v>
      </c>
      <c r="AB16" s="11">
        <v>34</v>
      </c>
      <c r="AC16" s="18">
        <v>0</v>
      </c>
      <c r="AD16" s="21">
        <f t="shared" si="1"/>
        <v>78</v>
      </c>
    </row>
    <row r="17" spans="1:30" x14ac:dyDescent="0.3">
      <c r="A17" s="10">
        <f t="shared" si="2"/>
        <v>1984</v>
      </c>
      <c r="B17" s="11">
        <v>38</v>
      </c>
      <c r="C17" s="11">
        <v>18</v>
      </c>
      <c r="D17" s="11">
        <v>18</v>
      </c>
      <c r="E17" s="11">
        <v>19</v>
      </c>
      <c r="F17" s="11">
        <v>46</v>
      </c>
      <c r="G17" s="11">
        <v>138</v>
      </c>
      <c r="H17" s="11">
        <v>111</v>
      </c>
      <c r="I17" s="11">
        <v>208</v>
      </c>
      <c r="J17" s="11">
        <v>85</v>
      </c>
      <c r="K17" s="11">
        <v>213</v>
      </c>
      <c r="L17" s="11">
        <v>204</v>
      </c>
      <c r="M17" s="18">
        <v>18</v>
      </c>
      <c r="N17" s="21">
        <f t="shared" si="0"/>
        <v>1116</v>
      </c>
      <c r="Q17" s="10">
        <f t="shared" si="3"/>
        <v>1984</v>
      </c>
      <c r="R17" s="11">
        <v>38</v>
      </c>
      <c r="S17" s="11">
        <v>18</v>
      </c>
      <c r="T17" s="11">
        <v>10</v>
      </c>
      <c r="U17" s="11">
        <v>11</v>
      </c>
      <c r="V17" s="11">
        <v>18</v>
      </c>
      <c r="W17" s="11">
        <v>43</v>
      </c>
      <c r="X17" s="11">
        <v>28</v>
      </c>
      <c r="Y17" s="11">
        <v>61</v>
      </c>
      <c r="Z17" s="11">
        <v>22</v>
      </c>
      <c r="AA17" s="11">
        <v>40</v>
      </c>
      <c r="AB17" s="11">
        <v>47</v>
      </c>
      <c r="AC17" s="18">
        <v>18</v>
      </c>
      <c r="AD17" s="21">
        <f t="shared" si="1"/>
        <v>61</v>
      </c>
    </row>
    <row r="18" spans="1:30" x14ac:dyDescent="0.3">
      <c r="A18" s="10">
        <f t="shared" si="2"/>
        <v>1985</v>
      </c>
      <c r="B18" s="11">
        <v>12</v>
      </c>
      <c r="C18" s="11">
        <v>0</v>
      </c>
      <c r="D18" s="11">
        <v>34</v>
      </c>
      <c r="E18" s="11">
        <v>63</v>
      </c>
      <c r="F18" s="11">
        <v>101</v>
      </c>
      <c r="G18" s="11">
        <v>0</v>
      </c>
      <c r="H18" s="11">
        <v>43</v>
      </c>
      <c r="I18" s="11">
        <v>78</v>
      </c>
      <c r="J18" s="11">
        <v>112</v>
      </c>
      <c r="K18" s="11">
        <v>127</v>
      </c>
      <c r="L18" s="11">
        <v>73</v>
      </c>
      <c r="M18" s="18">
        <v>24</v>
      </c>
      <c r="N18" s="21">
        <f t="shared" si="0"/>
        <v>667</v>
      </c>
      <c r="Q18" s="10">
        <f t="shared" si="3"/>
        <v>1985</v>
      </c>
      <c r="R18" s="11">
        <v>12</v>
      </c>
      <c r="S18" s="11">
        <v>0</v>
      </c>
      <c r="T18" s="11">
        <v>26</v>
      </c>
      <c r="U18" s="11">
        <v>26</v>
      </c>
      <c r="V18" s="11">
        <v>36</v>
      </c>
      <c r="W18" s="11">
        <v>0</v>
      </c>
      <c r="X18" s="11">
        <v>23</v>
      </c>
      <c r="Y18" s="11">
        <v>22</v>
      </c>
      <c r="Z18" s="11">
        <v>26</v>
      </c>
      <c r="AA18" s="11">
        <v>32</v>
      </c>
      <c r="AB18" s="11">
        <v>25</v>
      </c>
      <c r="AC18" s="18">
        <v>24</v>
      </c>
      <c r="AD18" s="21">
        <f t="shared" si="1"/>
        <v>36</v>
      </c>
    </row>
    <row r="19" spans="1:30" x14ac:dyDescent="0.3">
      <c r="A19" s="10">
        <f t="shared" si="2"/>
        <v>1986</v>
      </c>
      <c r="B19" s="11">
        <v>0</v>
      </c>
      <c r="C19" s="11">
        <v>52</v>
      </c>
      <c r="D19" s="11">
        <v>28</v>
      </c>
      <c r="E19" s="11">
        <v>126</v>
      </c>
      <c r="F19" s="11">
        <v>74</v>
      </c>
      <c r="G19" s="11">
        <v>16</v>
      </c>
      <c r="H19" s="11">
        <v>0</v>
      </c>
      <c r="I19" s="11">
        <v>0</v>
      </c>
      <c r="J19" s="11">
        <v>82</v>
      </c>
      <c r="K19" s="11">
        <v>148</v>
      </c>
      <c r="L19" s="11">
        <v>0</v>
      </c>
      <c r="M19" s="18">
        <v>0</v>
      </c>
      <c r="N19" s="21">
        <f t="shared" si="0"/>
        <v>526</v>
      </c>
      <c r="Q19" s="10">
        <f t="shared" si="3"/>
        <v>1986</v>
      </c>
      <c r="R19" s="11">
        <v>0</v>
      </c>
      <c r="S19" s="11">
        <v>32</v>
      </c>
      <c r="T19" s="11">
        <v>18</v>
      </c>
      <c r="U19" s="11">
        <v>85</v>
      </c>
      <c r="V19" s="11">
        <v>21</v>
      </c>
      <c r="W19" s="11">
        <v>16</v>
      </c>
      <c r="X19" s="11">
        <v>0</v>
      </c>
      <c r="Y19" s="11">
        <v>0</v>
      </c>
      <c r="Z19" s="11">
        <v>42</v>
      </c>
      <c r="AA19" s="11">
        <v>36</v>
      </c>
      <c r="AB19" s="11">
        <v>0</v>
      </c>
      <c r="AC19" s="18">
        <v>0</v>
      </c>
      <c r="AD19" s="21">
        <f t="shared" si="1"/>
        <v>85</v>
      </c>
    </row>
    <row r="20" spans="1:30" x14ac:dyDescent="0.3">
      <c r="A20" s="10">
        <f t="shared" si="2"/>
        <v>1987</v>
      </c>
      <c r="B20" s="11">
        <v>0</v>
      </c>
      <c r="C20" s="11">
        <v>0</v>
      </c>
      <c r="D20" s="11">
        <v>0</v>
      </c>
      <c r="E20" s="11">
        <v>87</v>
      </c>
      <c r="F20" s="11">
        <v>145</v>
      </c>
      <c r="G20" s="11">
        <v>38</v>
      </c>
      <c r="H20" s="11">
        <v>64</v>
      </c>
      <c r="I20" s="11">
        <v>123</v>
      </c>
      <c r="J20" s="11">
        <v>67</v>
      </c>
      <c r="K20" s="11">
        <v>155</v>
      </c>
      <c r="L20" s="11">
        <v>121</v>
      </c>
      <c r="M20" s="18">
        <v>87</v>
      </c>
      <c r="N20" s="21">
        <f t="shared" si="0"/>
        <v>887</v>
      </c>
      <c r="Q20" s="10">
        <f t="shared" si="3"/>
        <v>1987</v>
      </c>
      <c r="R20" s="11">
        <v>0</v>
      </c>
      <c r="S20" s="11">
        <v>0</v>
      </c>
      <c r="T20" s="11">
        <v>0</v>
      </c>
      <c r="U20" s="11">
        <v>32</v>
      </c>
      <c r="V20" s="11">
        <v>88</v>
      </c>
      <c r="W20" s="11">
        <v>22</v>
      </c>
      <c r="X20" s="11">
        <v>32</v>
      </c>
      <c r="Y20" s="11">
        <v>31</v>
      </c>
      <c r="Z20" s="11">
        <v>28</v>
      </c>
      <c r="AA20" s="11">
        <v>62</v>
      </c>
      <c r="AB20" s="11">
        <v>43</v>
      </c>
      <c r="AC20" s="18">
        <v>23</v>
      </c>
      <c r="AD20" s="21">
        <f t="shared" si="1"/>
        <v>88</v>
      </c>
    </row>
    <row r="21" spans="1:30" x14ac:dyDescent="0.3">
      <c r="A21" s="10">
        <f t="shared" si="2"/>
        <v>1988</v>
      </c>
      <c r="B21" s="11">
        <v>0</v>
      </c>
      <c r="C21" s="11">
        <v>70</v>
      </c>
      <c r="D21" s="11">
        <v>9</v>
      </c>
      <c r="E21" s="11">
        <v>98</v>
      </c>
      <c r="F21" s="11">
        <v>111</v>
      </c>
      <c r="G21" s="11">
        <v>137</v>
      </c>
      <c r="H21" s="11">
        <v>152</v>
      </c>
      <c r="I21" s="11">
        <v>277</v>
      </c>
      <c r="J21" s="11">
        <v>121</v>
      </c>
      <c r="K21" s="11">
        <v>516</v>
      </c>
      <c r="L21" s="11">
        <v>386</v>
      </c>
      <c r="M21" s="18">
        <v>105</v>
      </c>
      <c r="N21" s="21">
        <f t="shared" si="0"/>
        <v>1982</v>
      </c>
      <c r="Q21" s="10">
        <f t="shared" si="3"/>
        <v>1988</v>
      </c>
      <c r="R21" s="11">
        <v>0</v>
      </c>
      <c r="S21" s="11">
        <v>58</v>
      </c>
      <c r="T21" s="11">
        <v>9</v>
      </c>
      <c r="U21" s="11">
        <v>18</v>
      </c>
      <c r="V21" s="11">
        <v>45</v>
      </c>
      <c r="W21" s="11">
        <v>32</v>
      </c>
      <c r="X21" s="11">
        <v>45</v>
      </c>
      <c r="Y21" s="11">
        <v>140</v>
      </c>
      <c r="Z21" s="11">
        <v>32</v>
      </c>
      <c r="AA21" s="11">
        <v>150</v>
      </c>
      <c r="AB21" s="11">
        <v>130</v>
      </c>
      <c r="AC21" s="18">
        <v>41</v>
      </c>
      <c r="AD21" s="21">
        <f t="shared" si="1"/>
        <v>150</v>
      </c>
    </row>
    <row r="22" spans="1:30" x14ac:dyDescent="0.3">
      <c r="A22" s="10">
        <f t="shared" si="2"/>
        <v>1989</v>
      </c>
      <c r="B22" s="11">
        <v>19</v>
      </c>
      <c r="C22" s="11">
        <v>72</v>
      </c>
      <c r="D22" s="11">
        <v>120</v>
      </c>
      <c r="E22" s="11">
        <v>52</v>
      </c>
      <c r="F22" s="11">
        <v>212</v>
      </c>
      <c r="G22" s="11">
        <v>0</v>
      </c>
      <c r="H22" s="11">
        <v>0</v>
      </c>
      <c r="I22" s="11">
        <v>315</v>
      </c>
      <c r="J22" s="11">
        <v>276</v>
      </c>
      <c r="K22" s="11">
        <v>120</v>
      </c>
      <c r="L22" s="11"/>
      <c r="M22" s="18">
        <v>10</v>
      </c>
      <c r="N22" s="21" t="str">
        <f t="shared" si="0"/>
        <v xml:space="preserve"> </v>
      </c>
      <c r="Q22" s="10">
        <f t="shared" si="3"/>
        <v>1989</v>
      </c>
      <c r="R22" s="11">
        <v>19</v>
      </c>
      <c r="S22" s="11">
        <v>36</v>
      </c>
      <c r="T22" s="11">
        <v>65</v>
      </c>
      <c r="U22" s="11">
        <v>22</v>
      </c>
      <c r="V22" s="11">
        <v>140</v>
      </c>
      <c r="W22" s="11">
        <v>0</v>
      </c>
      <c r="X22" s="11">
        <v>0</v>
      </c>
      <c r="Y22" s="11">
        <v>95</v>
      </c>
      <c r="Z22" s="11">
        <v>65</v>
      </c>
      <c r="AA22" s="11">
        <v>30</v>
      </c>
      <c r="AB22" s="11"/>
      <c r="AC22" s="18">
        <v>10</v>
      </c>
      <c r="AD22" s="21" t="str">
        <f t="shared" si="1"/>
        <v xml:space="preserve"> </v>
      </c>
    </row>
    <row r="23" spans="1:30" x14ac:dyDescent="0.3">
      <c r="A23" s="10">
        <f t="shared" si="2"/>
        <v>1990</v>
      </c>
      <c r="B23" s="11">
        <v>0</v>
      </c>
      <c r="C23" s="11">
        <v>22</v>
      </c>
      <c r="D23" s="11">
        <v>0</v>
      </c>
      <c r="E23" s="11">
        <v>176</v>
      </c>
      <c r="F23" s="11">
        <v>96</v>
      </c>
      <c r="G23" s="11">
        <v>75</v>
      </c>
      <c r="H23" s="11">
        <v>37</v>
      </c>
      <c r="I23" s="11"/>
      <c r="J23" s="11"/>
      <c r="K23" s="11">
        <v>293</v>
      </c>
      <c r="L23" s="11">
        <v>80</v>
      </c>
      <c r="M23" s="18">
        <v>27</v>
      </c>
      <c r="N23" s="21" t="str">
        <f t="shared" si="0"/>
        <v xml:space="preserve"> </v>
      </c>
      <c r="Q23" s="10">
        <f t="shared" si="3"/>
        <v>1990</v>
      </c>
      <c r="R23" s="11">
        <v>0</v>
      </c>
      <c r="S23" s="11">
        <v>22</v>
      </c>
      <c r="T23" s="11">
        <v>0</v>
      </c>
      <c r="U23" s="11">
        <v>56</v>
      </c>
      <c r="V23" s="11">
        <v>31</v>
      </c>
      <c r="W23" s="11">
        <v>22</v>
      </c>
      <c r="X23" s="11">
        <v>25</v>
      </c>
      <c r="Y23" s="11"/>
      <c r="Z23" s="11">
        <v>109</v>
      </c>
      <c r="AA23" s="11">
        <v>93</v>
      </c>
      <c r="AB23" s="11">
        <v>50</v>
      </c>
      <c r="AC23" s="18">
        <v>15</v>
      </c>
      <c r="AD23" s="21" t="str">
        <f t="shared" si="1"/>
        <v xml:space="preserve"> 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39</v>
      </c>
      <c r="E24" s="11">
        <v>42</v>
      </c>
      <c r="F24" s="11">
        <v>48</v>
      </c>
      <c r="G24" s="11">
        <v>145</v>
      </c>
      <c r="H24" s="11">
        <v>60</v>
      </c>
      <c r="I24" s="11">
        <v>75</v>
      </c>
      <c r="J24" s="11">
        <v>60</v>
      </c>
      <c r="K24" s="11">
        <v>151</v>
      </c>
      <c r="L24" s="11">
        <v>170</v>
      </c>
      <c r="M24" s="18">
        <v>0</v>
      </c>
      <c r="N24" s="21">
        <f t="shared" si="0"/>
        <v>790</v>
      </c>
      <c r="Q24" s="10">
        <f t="shared" si="3"/>
        <v>1991</v>
      </c>
      <c r="R24" s="11">
        <v>0</v>
      </c>
      <c r="S24" s="11">
        <v>0</v>
      </c>
      <c r="T24" s="11">
        <v>18</v>
      </c>
      <c r="U24" s="11">
        <v>23</v>
      </c>
      <c r="V24" s="11">
        <v>21</v>
      </c>
      <c r="W24" s="11">
        <v>82</v>
      </c>
      <c r="X24" s="11">
        <v>22</v>
      </c>
      <c r="Y24" s="11">
        <v>32</v>
      </c>
      <c r="Z24" s="11">
        <v>26</v>
      </c>
      <c r="AA24" s="11">
        <v>90</v>
      </c>
      <c r="AB24" s="11">
        <v>80</v>
      </c>
      <c r="AC24" s="18">
        <v>0</v>
      </c>
      <c r="AD24" s="21">
        <f t="shared" si="1"/>
        <v>90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28</v>
      </c>
      <c r="E25" s="11">
        <v>310</v>
      </c>
      <c r="F25" s="11">
        <v>96</v>
      </c>
      <c r="G25" s="11">
        <v>227</v>
      </c>
      <c r="H25" s="11">
        <v>177</v>
      </c>
      <c r="I25" s="11">
        <v>142</v>
      </c>
      <c r="J25" s="11">
        <v>242</v>
      </c>
      <c r="K25" s="11">
        <v>227</v>
      </c>
      <c r="L25" s="11">
        <v>200</v>
      </c>
      <c r="M25" s="18">
        <v>82</v>
      </c>
      <c r="N25" s="21">
        <f t="shared" si="0"/>
        <v>1731</v>
      </c>
      <c r="Q25" s="10">
        <f t="shared" si="3"/>
        <v>1992</v>
      </c>
      <c r="R25" s="11">
        <v>0</v>
      </c>
      <c r="S25" s="11">
        <v>0</v>
      </c>
      <c r="T25" s="11">
        <v>18</v>
      </c>
      <c r="U25" s="11">
        <v>90</v>
      </c>
      <c r="V25" s="11">
        <v>35</v>
      </c>
      <c r="W25" s="11">
        <v>82</v>
      </c>
      <c r="X25" s="11">
        <v>74</v>
      </c>
      <c r="Y25" s="11">
        <v>73</v>
      </c>
      <c r="Z25" s="11">
        <v>72</v>
      </c>
      <c r="AA25" s="11">
        <v>91</v>
      </c>
      <c r="AB25" s="11">
        <v>100</v>
      </c>
      <c r="AC25" s="18">
        <v>82</v>
      </c>
      <c r="AD25" s="21">
        <f t="shared" si="1"/>
        <v>100</v>
      </c>
    </row>
    <row r="26" spans="1:30" x14ac:dyDescent="0.3">
      <c r="A26" s="10">
        <f t="shared" si="2"/>
        <v>1993</v>
      </c>
      <c r="B26" s="11">
        <v>109</v>
      </c>
      <c r="C26" s="11">
        <v>0</v>
      </c>
      <c r="D26" s="11">
        <v>150</v>
      </c>
      <c r="E26" s="11">
        <v>98</v>
      </c>
      <c r="F26" s="11">
        <v>237</v>
      </c>
      <c r="G26" s="11">
        <v>28</v>
      </c>
      <c r="H26" s="11">
        <v>140</v>
      </c>
      <c r="I26" s="11">
        <v>181</v>
      </c>
      <c r="J26" s="11">
        <v>285.60000000000002</v>
      </c>
      <c r="K26" s="11">
        <v>137</v>
      </c>
      <c r="L26" s="11">
        <v>225</v>
      </c>
      <c r="M26" s="18">
        <v>84</v>
      </c>
      <c r="N26" s="21">
        <f t="shared" si="0"/>
        <v>1674.6</v>
      </c>
      <c r="Q26" s="10">
        <f t="shared" si="3"/>
        <v>1993</v>
      </c>
      <c r="R26" s="11">
        <v>67</v>
      </c>
      <c r="S26" s="11">
        <v>0</v>
      </c>
      <c r="T26" s="11">
        <v>44</v>
      </c>
      <c r="U26" s="11">
        <v>44</v>
      </c>
      <c r="V26" s="11">
        <v>70</v>
      </c>
      <c r="W26" s="11">
        <v>18</v>
      </c>
      <c r="X26" s="11">
        <v>65</v>
      </c>
      <c r="Y26" s="11">
        <v>62</v>
      </c>
      <c r="Z26" s="11">
        <v>91</v>
      </c>
      <c r="AA26" s="11">
        <v>56</v>
      </c>
      <c r="AB26" s="11">
        <v>53</v>
      </c>
      <c r="AC26" s="18">
        <v>60</v>
      </c>
      <c r="AD26" s="21">
        <f t="shared" si="1"/>
        <v>91</v>
      </c>
    </row>
    <row r="27" spans="1:30" x14ac:dyDescent="0.3">
      <c r="A27" s="10">
        <f t="shared" si="2"/>
        <v>1994</v>
      </c>
      <c r="B27" s="11">
        <v>6</v>
      </c>
      <c r="C27" s="11">
        <v>60</v>
      </c>
      <c r="D27" s="11">
        <v>108</v>
      </c>
      <c r="E27" s="11">
        <v>299</v>
      </c>
      <c r="F27" s="11">
        <v>341</v>
      </c>
      <c r="G27" s="11">
        <v>24</v>
      </c>
      <c r="H27" s="11">
        <v>75</v>
      </c>
      <c r="I27" s="11">
        <v>221</v>
      </c>
      <c r="J27" s="11">
        <v>194</v>
      </c>
      <c r="K27" s="11">
        <v>221</v>
      </c>
      <c r="L27" s="11">
        <v>45</v>
      </c>
      <c r="M27" s="18">
        <v>19</v>
      </c>
      <c r="N27" s="21">
        <f t="shared" si="0"/>
        <v>1613</v>
      </c>
      <c r="Q27" s="10">
        <f t="shared" si="3"/>
        <v>1994</v>
      </c>
      <c r="R27" s="11">
        <v>3</v>
      </c>
      <c r="S27" s="11">
        <v>43</v>
      </c>
      <c r="T27" s="11">
        <v>55</v>
      </c>
      <c r="U27" s="11">
        <v>95</v>
      </c>
      <c r="V27" s="11">
        <v>120</v>
      </c>
      <c r="W27" s="11">
        <v>10</v>
      </c>
      <c r="X27" s="11">
        <v>31</v>
      </c>
      <c r="Y27" s="11">
        <v>54</v>
      </c>
      <c r="Z27" s="11">
        <v>77</v>
      </c>
      <c r="AA27" s="11">
        <v>65</v>
      </c>
      <c r="AB27" s="11">
        <v>15</v>
      </c>
      <c r="AC27" s="18">
        <v>19</v>
      </c>
      <c r="AD27" s="21">
        <f t="shared" si="1"/>
        <v>120</v>
      </c>
    </row>
    <row r="28" spans="1:30" x14ac:dyDescent="0.3">
      <c r="A28" s="10">
        <f t="shared" si="2"/>
        <v>1995</v>
      </c>
      <c r="B28" s="11">
        <v>0</v>
      </c>
      <c r="C28" s="11">
        <v>13</v>
      </c>
      <c r="D28" s="11">
        <v>39</v>
      </c>
      <c r="E28" s="11">
        <v>157</v>
      </c>
      <c r="F28" s="11">
        <v>214</v>
      </c>
      <c r="G28" s="11">
        <v>151</v>
      </c>
      <c r="H28" s="11">
        <v>95</v>
      </c>
      <c r="I28" s="11">
        <v>463</v>
      </c>
      <c r="J28" s="11">
        <v>131</v>
      </c>
      <c r="K28" s="11">
        <v>294</v>
      </c>
      <c r="L28" s="11">
        <v>134</v>
      </c>
      <c r="M28" s="18">
        <v>24</v>
      </c>
      <c r="N28" s="21">
        <f t="shared" si="0"/>
        <v>1715</v>
      </c>
      <c r="Q28" s="10">
        <f t="shared" si="3"/>
        <v>1995</v>
      </c>
      <c r="R28" s="11">
        <v>0</v>
      </c>
      <c r="S28" s="11">
        <v>13</v>
      </c>
      <c r="T28" s="11">
        <v>13</v>
      </c>
      <c r="U28" s="11">
        <v>82</v>
      </c>
      <c r="V28" s="11">
        <v>82</v>
      </c>
      <c r="W28" s="11">
        <v>55</v>
      </c>
      <c r="X28" s="11">
        <v>29</v>
      </c>
      <c r="Y28" s="11">
        <v>78</v>
      </c>
      <c r="Z28" s="11">
        <v>42</v>
      </c>
      <c r="AA28" s="11">
        <v>65</v>
      </c>
      <c r="AB28" s="11">
        <v>77</v>
      </c>
      <c r="AC28" s="18">
        <v>15</v>
      </c>
      <c r="AD28" s="21">
        <f t="shared" si="1"/>
        <v>82</v>
      </c>
    </row>
    <row r="29" spans="1:30" x14ac:dyDescent="0.3">
      <c r="A29" s="10">
        <f t="shared" si="2"/>
        <v>1996</v>
      </c>
      <c r="B29" s="11">
        <v>0</v>
      </c>
      <c r="C29" s="11">
        <v>43</v>
      </c>
      <c r="D29" s="11">
        <v>167</v>
      </c>
      <c r="E29" s="11">
        <v>164</v>
      </c>
      <c r="F29" s="11">
        <v>277</v>
      </c>
      <c r="G29" s="11">
        <v>258</v>
      </c>
      <c r="H29" s="11">
        <v>279</v>
      </c>
      <c r="I29" s="11">
        <v>199</v>
      </c>
      <c r="J29" s="11">
        <v>366</v>
      </c>
      <c r="K29" s="11">
        <v>232</v>
      </c>
      <c r="L29" s="11">
        <v>206</v>
      </c>
      <c r="M29" s="18">
        <v>0</v>
      </c>
      <c r="N29" s="21">
        <f t="shared" si="0"/>
        <v>2191</v>
      </c>
      <c r="Q29" s="10">
        <f t="shared" si="3"/>
        <v>1996</v>
      </c>
      <c r="R29" s="11">
        <v>0</v>
      </c>
      <c r="S29" s="11">
        <v>19</v>
      </c>
      <c r="T29" s="11">
        <v>101</v>
      </c>
      <c r="U29" s="11">
        <v>66</v>
      </c>
      <c r="V29" s="11">
        <v>87</v>
      </c>
      <c r="W29" s="11">
        <v>65</v>
      </c>
      <c r="X29" s="11">
        <v>95</v>
      </c>
      <c r="Y29" s="11">
        <v>54</v>
      </c>
      <c r="Z29" s="11">
        <v>92</v>
      </c>
      <c r="AA29" s="11">
        <v>85</v>
      </c>
      <c r="AB29" s="11">
        <v>62</v>
      </c>
      <c r="AC29" s="18">
        <v>0</v>
      </c>
      <c r="AD29" s="21">
        <f t="shared" si="1"/>
        <v>101</v>
      </c>
    </row>
    <row r="30" spans="1:30" x14ac:dyDescent="0.3">
      <c r="A30" s="10">
        <f t="shared" si="2"/>
        <v>1997</v>
      </c>
      <c r="B30" s="11">
        <v>11</v>
      </c>
      <c r="C30" s="11">
        <v>15</v>
      </c>
      <c r="D30" s="11">
        <v>15</v>
      </c>
      <c r="E30" s="11">
        <v>178</v>
      </c>
      <c r="F30" s="11">
        <v>70</v>
      </c>
      <c r="G30" s="11">
        <v>88</v>
      </c>
      <c r="H30" s="11">
        <v>77</v>
      </c>
      <c r="I30" s="11">
        <v>70</v>
      </c>
      <c r="J30" s="11">
        <v>156</v>
      </c>
      <c r="K30" s="11">
        <v>116</v>
      </c>
      <c r="L30" s="11">
        <v>110</v>
      </c>
      <c r="M30" s="18">
        <v>0</v>
      </c>
      <c r="N30" s="21">
        <f t="shared" si="0"/>
        <v>906</v>
      </c>
      <c r="Q30" s="10">
        <f t="shared" si="3"/>
        <v>1997</v>
      </c>
      <c r="R30" s="11">
        <v>6</v>
      </c>
      <c r="S30" s="11">
        <v>8</v>
      </c>
      <c r="T30" s="11">
        <v>11</v>
      </c>
      <c r="U30" s="11">
        <v>123</v>
      </c>
      <c r="V30" s="11">
        <v>25</v>
      </c>
      <c r="W30" s="11">
        <v>28</v>
      </c>
      <c r="X30" s="11">
        <v>40</v>
      </c>
      <c r="Y30" s="11">
        <v>45</v>
      </c>
      <c r="Z30" s="11">
        <v>36</v>
      </c>
      <c r="AA30" s="11">
        <v>45</v>
      </c>
      <c r="AB30" s="11">
        <v>43</v>
      </c>
      <c r="AC30" s="18">
        <v>0</v>
      </c>
      <c r="AD30" s="21">
        <f t="shared" si="1"/>
        <v>123</v>
      </c>
    </row>
    <row r="31" spans="1:30" x14ac:dyDescent="0.3">
      <c r="A31" s="10">
        <f t="shared" si="2"/>
        <v>1998</v>
      </c>
      <c r="B31" s="11">
        <v>0</v>
      </c>
      <c r="C31" s="11">
        <v>70</v>
      </c>
      <c r="D31" s="11">
        <v>62</v>
      </c>
      <c r="E31" s="11">
        <v>96</v>
      </c>
      <c r="F31" s="11">
        <v>279</v>
      </c>
      <c r="G31" s="11">
        <v>159</v>
      </c>
      <c r="H31" s="11">
        <v>85</v>
      </c>
      <c r="I31" s="11">
        <v>123</v>
      </c>
      <c r="J31" s="11">
        <v>350</v>
      </c>
      <c r="K31" s="11">
        <v>276</v>
      </c>
      <c r="L31" s="11">
        <v>88</v>
      </c>
      <c r="M31" s="18">
        <v>109</v>
      </c>
      <c r="N31" s="21">
        <f t="shared" si="0"/>
        <v>1697</v>
      </c>
      <c r="Q31" s="10">
        <f t="shared" si="3"/>
        <v>1998</v>
      </c>
      <c r="R31" s="11">
        <v>0</v>
      </c>
      <c r="S31" s="11">
        <v>45</v>
      </c>
      <c r="T31" s="11">
        <v>29</v>
      </c>
      <c r="U31" s="11">
        <v>24</v>
      </c>
      <c r="V31" s="11">
        <v>68</v>
      </c>
      <c r="W31" s="11">
        <v>65</v>
      </c>
      <c r="X31" s="11">
        <v>30</v>
      </c>
      <c r="Y31" s="11">
        <v>22</v>
      </c>
      <c r="Z31" s="11">
        <v>75</v>
      </c>
      <c r="AA31" s="11">
        <v>72</v>
      </c>
      <c r="AB31" s="11">
        <v>37</v>
      </c>
      <c r="AC31" s="18">
        <v>44</v>
      </c>
      <c r="AD31" s="21">
        <f t="shared" si="1"/>
        <v>75</v>
      </c>
    </row>
    <row r="32" spans="1:30" x14ac:dyDescent="0.3">
      <c r="A32" s="10">
        <f t="shared" si="2"/>
        <v>1999</v>
      </c>
      <c r="B32" s="11">
        <v>28</v>
      </c>
      <c r="C32" s="11">
        <v>75</v>
      </c>
      <c r="D32" s="11">
        <v>153</v>
      </c>
      <c r="E32" s="11">
        <v>188</v>
      </c>
      <c r="F32" s="11">
        <v>245</v>
      </c>
      <c r="G32" s="11">
        <v>410</v>
      </c>
      <c r="H32" s="11">
        <v>141</v>
      </c>
      <c r="I32" s="11">
        <v>174</v>
      </c>
      <c r="J32" s="11">
        <v>312</v>
      </c>
      <c r="K32" s="11">
        <v>220</v>
      </c>
      <c r="L32" s="11">
        <v>176</v>
      </c>
      <c r="M32" s="18">
        <v>63</v>
      </c>
      <c r="N32" s="21">
        <f t="shared" si="0"/>
        <v>2185</v>
      </c>
      <c r="Q32" s="10">
        <f t="shared" si="3"/>
        <v>1999</v>
      </c>
      <c r="R32" s="11">
        <v>23</v>
      </c>
      <c r="S32" s="11">
        <v>24</v>
      </c>
      <c r="T32" s="11">
        <v>74</v>
      </c>
      <c r="U32" s="11">
        <v>53</v>
      </c>
      <c r="V32" s="11">
        <v>112</v>
      </c>
      <c r="W32" s="11">
        <v>128</v>
      </c>
      <c r="X32" s="11">
        <v>44</v>
      </c>
      <c r="Y32" s="11">
        <v>50</v>
      </c>
      <c r="Z32" s="11">
        <v>80</v>
      </c>
      <c r="AA32" s="11">
        <v>55</v>
      </c>
      <c r="AB32" s="11">
        <v>41</v>
      </c>
      <c r="AC32" s="18">
        <v>40</v>
      </c>
      <c r="AD32" s="21">
        <f t="shared" si="1"/>
        <v>128</v>
      </c>
    </row>
    <row r="33" spans="1:30" x14ac:dyDescent="0.3">
      <c r="A33" s="10">
        <f t="shared" si="2"/>
        <v>2000</v>
      </c>
      <c r="B33" s="11">
        <v>0</v>
      </c>
      <c r="C33" s="11">
        <v>118</v>
      </c>
      <c r="D33" s="11">
        <v>57</v>
      </c>
      <c r="E33" s="11">
        <v>206</v>
      </c>
      <c r="F33" s="11">
        <v>271</v>
      </c>
      <c r="G33" s="11">
        <v>145</v>
      </c>
      <c r="H33" s="11">
        <v>228</v>
      </c>
      <c r="I33" s="11">
        <v>60</v>
      </c>
      <c r="J33" s="11">
        <v>444</v>
      </c>
      <c r="K33" s="11">
        <v>119</v>
      </c>
      <c r="L33" s="11">
        <v>143</v>
      </c>
      <c r="M33" s="18">
        <v>102</v>
      </c>
      <c r="N33" s="21">
        <f t="shared" si="0"/>
        <v>1893</v>
      </c>
      <c r="Q33" s="10">
        <f t="shared" si="3"/>
        <v>2000</v>
      </c>
      <c r="R33" s="11">
        <v>0</v>
      </c>
      <c r="S33" s="11">
        <v>90</v>
      </c>
      <c r="T33" s="11">
        <v>42</v>
      </c>
      <c r="U33" s="11">
        <v>44</v>
      </c>
      <c r="V33" s="11">
        <v>73</v>
      </c>
      <c r="W33" s="11">
        <v>105</v>
      </c>
      <c r="X33" s="11">
        <v>90</v>
      </c>
      <c r="Y33" s="11">
        <v>40</v>
      </c>
      <c r="Z33" s="11">
        <v>72</v>
      </c>
      <c r="AA33" s="11">
        <v>92</v>
      </c>
      <c r="AB33" s="11">
        <v>34</v>
      </c>
      <c r="AC33" s="18">
        <v>46</v>
      </c>
      <c r="AD33" s="21">
        <f t="shared" si="1"/>
        <v>105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36</v>
      </c>
      <c r="E34" s="11">
        <v>37</v>
      </c>
      <c r="F34" s="11">
        <v>154</v>
      </c>
      <c r="G34" s="11">
        <v>82</v>
      </c>
      <c r="H34" s="11">
        <v>82</v>
      </c>
      <c r="I34" s="11">
        <v>70</v>
      </c>
      <c r="J34" s="11">
        <v>131</v>
      </c>
      <c r="K34" s="11">
        <v>268</v>
      </c>
      <c r="L34" s="11">
        <v>144</v>
      </c>
      <c r="M34" s="18">
        <v>58</v>
      </c>
      <c r="N34" s="21">
        <f t="shared" si="0"/>
        <v>1062</v>
      </c>
      <c r="Q34" s="10">
        <f t="shared" si="3"/>
        <v>2001</v>
      </c>
      <c r="R34" s="11">
        <v>0</v>
      </c>
      <c r="S34" s="11">
        <v>0</v>
      </c>
      <c r="T34" s="11">
        <v>36</v>
      </c>
      <c r="U34" s="11">
        <v>21</v>
      </c>
      <c r="V34" s="11">
        <v>56</v>
      </c>
      <c r="W34" s="11">
        <v>56</v>
      </c>
      <c r="X34" s="11">
        <v>36</v>
      </c>
      <c r="Y34" s="11">
        <v>30</v>
      </c>
      <c r="Z34" s="11">
        <v>63</v>
      </c>
      <c r="AA34" s="11">
        <v>43</v>
      </c>
      <c r="AB34" s="11">
        <v>87</v>
      </c>
      <c r="AC34" s="18">
        <v>36</v>
      </c>
      <c r="AD34" s="21">
        <f t="shared" si="1"/>
        <v>87</v>
      </c>
    </row>
    <row r="35" spans="1:30" x14ac:dyDescent="0.3">
      <c r="A35" s="10">
        <f t="shared" si="2"/>
        <v>2002</v>
      </c>
      <c r="B35" s="11">
        <v>0</v>
      </c>
      <c r="C35" s="11">
        <v>121</v>
      </c>
      <c r="D35" s="11">
        <v>56</v>
      </c>
      <c r="E35" s="11">
        <v>90</v>
      </c>
      <c r="F35" s="11">
        <v>142</v>
      </c>
      <c r="G35" s="11">
        <v>110</v>
      </c>
      <c r="H35" s="11">
        <v>70</v>
      </c>
      <c r="I35" s="11">
        <v>163</v>
      </c>
      <c r="J35" s="11">
        <v>412</v>
      </c>
      <c r="K35" s="11">
        <v>278</v>
      </c>
      <c r="L35" s="11">
        <v>82</v>
      </c>
      <c r="M35" s="18">
        <v>54</v>
      </c>
      <c r="N35" s="21">
        <f t="shared" si="0"/>
        <v>1578</v>
      </c>
      <c r="Q35" s="10">
        <f t="shared" si="3"/>
        <v>2002</v>
      </c>
      <c r="R35" s="11">
        <v>0</v>
      </c>
      <c r="S35" s="11">
        <v>93</v>
      </c>
      <c r="T35" s="11">
        <v>22</v>
      </c>
      <c r="U35" s="11">
        <v>32</v>
      </c>
      <c r="V35" s="11">
        <v>93</v>
      </c>
      <c r="W35" s="11">
        <v>52</v>
      </c>
      <c r="X35" s="11">
        <v>43</v>
      </c>
      <c r="Y35" s="11">
        <v>66</v>
      </c>
      <c r="Z35" s="11">
        <v>113</v>
      </c>
      <c r="AA35" s="11">
        <v>100</v>
      </c>
      <c r="AB35" s="11">
        <v>36</v>
      </c>
      <c r="AC35" s="18">
        <v>25</v>
      </c>
      <c r="AD35" s="21">
        <f t="shared" si="1"/>
        <v>113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38</v>
      </c>
      <c r="E36" s="11">
        <v>275</v>
      </c>
      <c r="F36" s="11">
        <v>153</v>
      </c>
      <c r="G36" s="11">
        <v>265</v>
      </c>
      <c r="H36" s="11">
        <v>51</v>
      </c>
      <c r="I36" s="11">
        <v>121</v>
      </c>
      <c r="J36" s="11">
        <v>189</v>
      </c>
      <c r="K36" s="11">
        <v>380</v>
      </c>
      <c r="L36" s="11">
        <v>221</v>
      </c>
      <c r="M36" s="18">
        <v>68</v>
      </c>
      <c r="N36" s="21">
        <f t="shared" si="0"/>
        <v>1761</v>
      </c>
      <c r="Q36" s="10">
        <f t="shared" si="3"/>
        <v>2003</v>
      </c>
      <c r="R36" s="11">
        <v>0</v>
      </c>
      <c r="S36" s="11">
        <v>0</v>
      </c>
      <c r="T36" s="11">
        <v>17</v>
      </c>
      <c r="U36" s="11">
        <v>112</v>
      </c>
      <c r="V36" s="11">
        <v>54</v>
      </c>
      <c r="W36" s="11">
        <v>85</v>
      </c>
      <c r="X36" s="11">
        <v>27</v>
      </c>
      <c r="Y36" s="11">
        <v>45</v>
      </c>
      <c r="Z36" s="11">
        <v>54</v>
      </c>
      <c r="AA36" s="11">
        <v>74</v>
      </c>
      <c r="AB36" s="11">
        <v>90</v>
      </c>
      <c r="AC36" s="18">
        <v>56</v>
      </c>
      <c r="AD36" s="21">
        <f t="shared" si="1"/>
        <v>112</v>
      </c>
    </row>
    <row r="37" spans="1:30" x14ac:dyDescent="0.3">
      <c r="A37" s="10">
        <f t="shared" si="2"/>
        <v>2004</v>
      </c>
      <c r="B37" s="11">
        <v>0</v>
      </c>
      <c r="C37" s="11">
        <v>39</v>
      </c>
      <c r="D37" s="11">
        <v>0</v>
      </c>
      <c r="E37" s="11">
        <v>137</v>
      </c>
      <c r="F37" s="11">
        <v>173</v>
      </c>
      <c r="G37" s="11">
        <v>141</v>
      </c>
      <c r="H37" s="11">
        <v>76</v>
      </c>
      <c r="I37" s="11">
        <v>137.4</v>
      </c>
      <c r="J37" s="11">
        <v>128</v>
      </c>
      <c r="K37" s="11">
        <v>382</v>
      </c>
      <c r="L37" s="11">
        <v>106</v>
      </c>
      <c r="M37" s="18">
        <v>0</v>
      </c>
      <c r="N37" s="21">
        <f t="shared" si="0"/>
        <v>1319.4</v>
      </c>
      <c r="Q37" s="10">
        <f t="shared" si="3"/>
        <v>2004</v>
      </c>
      <c r="R37" s="11">
        <v>0</v>
      </c>
      <c r="S37" s="11">
        <v>34</v>
      </c>
      <c r="T37" s="11">
        <v>0</v>
      </c>
      <c r="U37" s="11">
        <v>84</v>
      </c>
      <c r="V37" s="11">
        <v>50</v>
      </c>
      <c r="W37" s="11">
        <v>80</v>
      </c>
      <c r="X37" s="11">
        <v>39</v>
      </c>
      <c r="Y37" s="11">
        <v>65</v>
      </c>
      <c r="Z37" s="11">
        <v>68</v>
      </c>
      <c r="AA37" s="11">
        <v>100</v>
      </c>
      <c r="AB37" s="11">
        <v>37</v>
      </c>
      <c r="AC37" s="18">
        <v>0</v>
      </c>
      <c r="AD37" s="21">
        <f t="shared" si="1"/>
        <v>100</v>
      </c>
    </row>
    <row r="38" spans="1:30" x14ac:dyDescent="0.3">
      <c r="A38" s="10">
        <f t="shared" si="2"/>
        <v>2005</v>
      </c>
      <c r="B38" s="11">
        <v>100</v>
      </c>
      <c r="C38" s="11">
        <v>47</v>
      </c>
      <c r="D38" s="11">
        <v>93</v>
      </c>
      <c r="E38" s="11">
        <v>148</v>
      </c>
      <c r="F38" s="11">
        <v>300</v>
      </c>
      <c r="G38" s="11">
        <v>181</v>
      </c>
      <c r="H38" s="11">
        <v>91</v>
      </c>
      <c r="I38" s="11">
        <v>254</v>
      </c>
      <c r="J38" s="11">
        <v>111</v>
      </c>
      <c r="K38" s="11">
        <v>216</v>
      </c>
      <c r="L38" s="11">
        <v>444</v>
      </c>
      <c r="M38" s="18">
        <v>6</v>
      </c>
      <c r="N38" s="21">
        <f t="shared" si="0"/>
        <v>1991</v>
      </c>
      <c r="Q38" s="10">
        <f t="shared" si="3"/>
        <v>2005</v>
      </c>
      <c r="R38" s="11">
        <v>80</v>
      </c>
      <c r="S38" s="11">
        <v>25</v>
      </c>
      <c r="T38" s="11">
        <v>86</v>
      </c>
      <c r="U38" s="11">
        <v>47</v>
      </c>
      <c r="V38" s="11">
        <v>64</v>
      </c>
      <c r="W38" s="11">
        <v>81</v>
      </c>
      <c r="X38" s="11">
        <v>37</v>
      </c>
      <c r="Y38" s="11">
        <v>103</v>
      </c>
      <c r="Z38" s="11">
        <v>28</v>
      </c>
      <c r="AA38" s="11">
        <v>70</v>
      </c>
      <c r="AB38" s="11">
        <v>112</v>
      </c>
      <c r="AC38" s="18">
        <v>6</v>
      </c>
      <c r="AD38" s="21">
        <f t="shared" si="1"/>
        <v>112</v>
      </c>
    </row>
    <row r="39" spans="1:30" x14ac:dyDescent="0.3">
      <c r="A39" s="10">
        <f t="shared" si="2"/>
        <v>2006</v>
      </c>
      <c r="B39" s="11">
        <v>36</v>
      </c>
      <c r="C39" s="11">
        <v>73</v>
      </c>
      <c r="D39" s="11">
        <v>103</v>
      </c>
      <c r="E39" s="11">
        <v>297</v>
      </c>
      <c r="F39" s="11">
        <v>236</v>
      </c>
      <c r="G39" s="11">
        <v>183</v>
      </c>
      <c r="H39" s="11">
        <v>113</v>
      </c>
      <c r="I39" s="11">
        <v>144</v>
      </c>
      <c r="J39" s="11">
        <v>195</v>
      </c>
      <c r="K39" s="11">
        <v>321</v>
      </c>
      <c r="L39" s="11">
        <v>215</v>
      </c>
      <c r="M39" s="18">
        <v>65</v>
      </c>
      <c r="N39" s="21">
        <f t="shared" si="0"/>
        <v>1981</v>
      </c>
      <c r="Q39" s="10">
        <f t="shared" si="3"/>
        <v>2006</v>
      </c>
      <c r="R39" s="11">
        <v>20</v>
      </c>
      <c r="S39" s="11">
        <v>45</v>
      </c>
      <c r="T39" s="11">
        <v>52</v>
      </c>
      <c r="U39" s="11">
        <v>50</v>
      </c>
      <c r="V39" s="11">
        <v>80</v>
      </c>
      <c r="W39" s="11">
        <v>53</v>
      </c>
      <c r="X39" s="11">
        <v>48</v>
      </c>
      <c r="Y39" s="11">
        <v>47</v>
      </c>
      <c r="Z39" s="11">
        <v>46</v>
      </c>
      <c r="AA39" s="11">
        <v>137</v>
      </c>
      <c r="AB39" s="11">
        <v>54</v>
      </c>
      <c r="AC39" s="18">
        <v>37</v>
      </c>
      <c r="AD39" s="21">
        <f t="shared" si="1"/>
        <v>137</v>
      </c>
    </row>
    <row r="40" spans="1:30" x14ac:dyDescent="0.3">
      <c r="A40" s="10">
        <f t="shared" si="2"/>
        <v>2007</v>
      </c>
      <c r="B40" s="11">
        <v>0</v>
      </c>
      <c r="C40" s="11">
        <v>5</v>
      </c>
      <c r="D40" s="11">
        <v>108</v>
      </c>
      <c r="E40" s="11">
        <v>194</v>
      </c>
      <c r="F40" s="11">
        <v>252</v>
      </c>
      <c r="G40" s="11">
        <v>51</v>
      </c>
      <c r="H40" s="11">
        <v>130</v>
      </c>
      <c r="I40" s="11">
        <v>453</v>
      </c>
      <c r="J40" s="11">
        <v>205</v>
      </c>
      <c r="K40" s="11">
        <v>344</v>
      </c>
      <c r="L40" s="11">
        <v>16</v>
      </c>
      <c r="M40" s="18">
        <v>179</v>
      </c>
      <c r="N40" s="21">
        <f t="shared" si="0"/>
        <v>1937</v>
      </c>
      <c r="Q40" s="10">
        <f t="shared" si="3"/>
        <v>2007</v>
      </c>
      <c r="R40" s="11">
        <v>0</v>
      </c>
      <c r="S40" s="11">
        <v>5</v>
      </c>
      <c r="T40" s="11">
        <v>72</v>
      </c>
      <c r="U40" s="11">
        <v>56</v>
      </c>
      <c r="V40" s="11">
        <v>60</v>
      </c>
      <c r="W40" s="11">
        <v>16</v>
      </c>
      <c r="X40" s="11">
        <v>49</v>
      </c>
      <c r="Y40" s="11">
        <v>90</v>
      </c>
      <c r="Z40" s="11">
        <v>80</v>
      </c>
      <c r="AA40" s="11">
        <v>54</v>
      </c>
      <c r="AB40" s="11">
        <v>16</v>
      </c>
      <c r="AC40" s="18">
        <v>98</v>
      </c>
      <c r="AD40" s="21">
        <f t="shared" si="1"/>
        <v>98</v>
      </c>
    </row>
    <row r="41" spans="1:30" x14ac:dyDescent="0.3">
      <c r="A41" s="10">
        <f t="shared" si="2"/>
        <v>2008</v>
      </c>
      <c r="B41" s="11">
        <v>0</v>
      </c>
      <c r="C41" s="11">
        <v>19</v>
      </c>
      <c r="D41" s="11">
        <v>112</v>
      </c>
      <c r="E41" s="11">
        <v>149</v>
      </c>
      <c r="F41" s="11">
        <v>277</v>
      </c>
      <c r="G41" s="11">
        <v>86</v>
      </c>
      <c r="H41" s="11">
        <v>139</v>
      </c>
      <c r="I41" s="11">
        <v>367</v>
      </c>
      <c r="J41" s="11">
        <v>258</v>
      </c>
      <c r="K41" s="11">
        <v>367</v>
      </c>
      <c r="L41" s="11">
        <v>257</v>
      </c>
      <c r="M41" s="18">
        <v>61</v>
      </c>
      <c r="N41" s="21">
        <f t="shared" si="0"/>
        <v>2092</v>
      </c>
      <c r="Q41" s="10">
        <f t="shared" si="3"/>
        <v>2008</v>
      </c>
      <c r="R41" s="11">
        <v>0</v>
      </c>
      <c r="S41" s="11">
        <v>12</v>
      </c>
      <c r="T41" s="11">
        <v>54</v>
      </c>
      <c r="U41" s="11">
        <v>47</v>
      </c>
      <c r="V41" s="11">
        <v>60</v>
      </c>
      <c r="W41" s="11">
        <v>23</v>
      </c>
      <c r="X41" s="11">
        <v>36</v>
      </c>
      <c r="Y41" s="11">
        <v>90</v>
      </c>
      <c r="Z41" s="11">
        <v>47</v>
      </c>
      <c r="AA41" s="11">
        <v>84</v>
      </c>
      <c r="AB41" s="11">
        <v>58</v>
      </c>
      <c r="AC41" s="18">
        <v>46</v>
      </c>
      <c r="AD41" s="21">
        <f t="shared" si="1"/>
        <v>90</v>
      </c>
    </row>
    <row r="42" spans="1:30" x14ac:dyDescent="0.3">
      <c r="A42" s="10">
        <f t="shared" si="2"/>
        <v>2009</v>
      </c>
      <c r="B42" s="11">
        <v>57</v>
      </c>
      <c r="C42" s="11">
        <v>0</v>
      </c>
      <c r="D42" s="11">
        <v>170</v>
      </c>
      <c r="E42" s="11">
        <v>193</v>
      </c>
      <c r="F42" s="11">
        <v>43</v>
      </c>
      <c r="G42" s="11">
        <v>117</v>
      </c>
      <c r="H42" s="11">
        <v>89</v>
      </c>
      <c r="I42" s="11">
        <v>114</v>
      </c>
      <c r="J42" s="11">
        <v>152</v>
      </c>
      <c r="K42" s="11">
        <v>173</v>
      </c>
      <c r="L42" s="11">
        <v>150</v>
      </c>
      <c r="M42" s="18">
        <v>53</v>
      </c>
      <c r="N42" s="21">
        <f t="shared" si="0"/>
        <v>1311</v>
      </c>
      <c r="Q42" s="10">
        <f t="shared" si="3"/>
        <v>2009</v>
      </c>
      <c r="R42" s="11">
        <v>57</v>
      </c>
      <c r="S42" s="11">
        <v>0</v>
      </c>
      <c r="T42" s="11">
        <v>39</v>
      </c>
      <c r="U42" s="11">
        <v>60</v>
      </c>
      <c r="V42" s="11">
        <v>19</v>
      </c>
      <c r="W42" s="11">
        <v>55</v>
      </c>
      <c r="X42" s="11">
        <v>28</v>
      </c>
      <c r="Y42" s="11">
        <v>50</v>
      </c>
      <c r="Z42" s="11">
        <v>60</v>
      </c>
      <c r="AA42" s="11">
        <v>95</v>
      </c>
      <c r="AB42" s="11">
        <v>44</v>
      </c>
      <c r="AC42" s="18">
        <v>42</v>
      </c>
      <c r="AD42" s="21">
        <f t="shared" si="1"/>
        <v>95</v>
      </c>
    </row>
    <row r="43" spans="1:30" x14ac:dyDescent="0.3">
      <c r="A43" s="10">
        <f t="shared" si="2"/>
        <v>2010</v>
      </c>
      <c r="B43" s="11">
        <v>0</v>
      </c>
      <c r="C43" s="11">
        <v>30</v>
      </c>
      <c r="D43" s="11">
        <v>78</v>
      </c>
      <c r="E43" s="11">
        <v>156</v>
      </c>
      <c r="F43" s="11">
        <v>322</v>
      </c>
      <c r="G43" s="11">
        <v>207</v>
      </c>
      <c r="H43" s="11">
        <v>366</v>
      </c>
      <c r="I43" s="11">
        <v>497</v>
      </c>
      <c r="J43" s="11">
        <v>500</v>
      </c>
      <c r="K43" s="11">
        <v>286</v>
      </c>
      <c r="L43" s="11">
        <v>410</v>
      </c>
      <c r="M43" s="18">
        <v>273</v>
      </c>
      <c r="N43" s="21">
        <f t="shared" si="0"/>
        <v>3125</v>
      </c>
      <c r="Q43" s="10">
        <f t="shared" si="3"/>
        <v>2010</v>
      </c>
      <c r="R43" s="11">
        <v>0</v>
      </c>
      <c r="S43" s="11">
        <v>22</v>
      </c>
      <c r="T43" s="11">
        <v>35</v>
      </c>
      <c r="U43" s="11">
        <v>59</v>
      </c>
      <c r="V43" s="11">
        <v>90</v>
      </c>
      <c r="W43" s="11">
        <v>95</v>
      </c>
      <c r="X43" s="11">
        <v>75</v>
      </c>
      <c r="Y43" s="11">
        <v>135</v>
      </c>
      <c r="Z43" s="11">
        <v>80</v>
      </c>
      <c r="AA43" s="11">
        <v>52</v>
      </c>
      <c r="AB43" s="11">
        <v>78</v>
      </c>
      <c r="AC43" s="18">
        <v>53</v>
      </c>
      <c r="AD43" s="21">
        <f t="shared" si="1"/>
        <v>135</v>
      </c>
    </row>
    <row r="44" spans="1:30" x14ac:dyDescent="0.3">
      <c r="A44" s="10">
        <f t="shared" si="2"/>
        <v>2011</v>
      </c>
      <c r="B44" s="11">
        <v>10</v>
      </c>
      <c r="C44" s="11">
        <v>28</v>
      </c>
      <c r="D44" s="11">
        <v>89</v>
      </c>
      <c r="E44" s="11">
        <v>300</v>
      </c>
      <c r="F44" s="11">
        <v>379</v>
      </c>
      <c r="G44" s="11">
        <v>244</v>
      </c>
      <c r="H44" s="11">
        <v>420</v>
      </c>
      <c r="I44" s="11">
        <v>414</v>
      </c>
      <c r="J44" s="11">
        <v>409</v>
      </c>
      <c r="K44" s="11">
        <v>558</v>
      </c>
      <c r="L44" s="11">
        <v>735</v>
      </c>
      <c r="M44" s="18">
        <v>300</v>
      </c>
      <c r="N44" s="21">
        <f t="shared" si="0"/>
        <v>3886</v>
      </c>
      <c r="Q44" s="10">
        <f t="shared" si="3"/>
        <v>2011</v>
      </c>
      <c r="R44" s="11">
        <v>10</v>
      </c>
      <c r="S44" s="11">
        <v>18</v>
      </c>
      <c r="T44" s="11">
        <v>20</v>
      </c>
      <c r="U44" s="11">
        <v>99</v>
      </c>
      <c r="V44" s="11">
        <v>101</v>
      </c>
      <c r="W44" s="11">
        <v>75</v>
      </c>
      <c r="X44" s="11">
        <v>135</v>
      </c>
      <c r="Y44" s="11">
        <v>80</v>
      </c>
      <c r="Z44" s="11">
        <v>75</v>
      </c>
      <c r="AA44" s="11">
        <v>104</v>
      </c>
      <c r="AB44" s="11">
        <v>105</v>
      </c>
      <c r="AC44" s="18">
        <v>84</v>
      </c>
      <c r="AD44" s="21">
        <f t="shared" si="1"/>
        <v>135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61</v>
      </c>
      <c r="E45" s="11">
        <v>284</v>
      </c>
      <c r="F45" s="11">
        <v>240</v>
      </c>
      <c r="G45" s="11">
        <v>187</v>
      </c>
      <c r="H45" s="11">
        <v>62</v>
      </c>
      <c r="I45" s="11">
        <v>417</v>
      </c>
      <c r="J45" s="11">
        <v>175</v>
      </c>
      <c r="K45" s="11">
        <v>511</v>
      </c>
      <c r="L45" s="11">
        <v>218</v>
      </c>
      <c r="M45" s="18">
        <v>45</v>
      </c>
      <c r="N45" s="21">
        <f t="shared" si="0"/>
        <v>2200</v>
      </c>
      <c r="Q45" s="10">
        <f>+Q44+1</f>
        <v>2012</v>
      </c>
      <c r="R45" s="11">
        <v>0</v>
      </c>
      <c r="S45" s="11">
        <v>0</v>
      </c>
      <c r="T45" s="11">
        <v>34</v>
      </c>
      <c r="U45" s="11">
        <v>85</v>
      </c>
      <c r="V45" s="11">
        <v>54</v>
      </c>
      <c r="W45" s="11">
        <v>133</v>
      </c>
      <c r="X45" s="11">
        <v>45</v>
      </c>
      <c r="Y45" s="11">
        <v>105</v>
      </c>
      <c r="Z45" s="11">
        <v>40</v>
      </c>
      <c r="AA45" s="11">
        <v>75</v>
      </c>
      <c r="AB45" s="11">
        <v>120</v>
      </c>
      <c r="AC45" s="18">
        <v>45</v>
      </c>
      <c r="AD45" s="21">
        <f t="shared" si="1"/>
        <v>133</v>
      </c>
    </row>
    <row r="46" spans="1:30" x14ac:dyDescent="0.3">
      <c r="A46" s="10">
        <f t="shared" si="2"/>
        <v>2013</v>
      </c>
      <c r="B46" s="11">
        <v>32</v>
      </c>
      <c r="C46" s="11">
        <v>45</v>
      </c>
      <c r="D46" s="11">
        <v>104</v>
      </c>
      <c r="E46" s="11">
        <v>152</v>
      </c>
      <c r="F46" s="11">
        <v>483</v>
      </c>
      <c r="G46" s="11">
        <v>173</v>
      </c>
      <c r="H46" s="11">
        <v>174</v>
      </c>
      <c r="I46" s="11">
        <v>307</v>
      </c>
      <c r="J46" s="11">
        <v>456</v>
      </c>
      <c r="K46" s="11">
        <v>379</v>
      </c>
      <c r="L46" s="11">
        <v>261</v>
      </c>
      <c r="M46" s="18">
        <v>60</v>
      </c>
      <c r="N46" s="21">
        <f t="shared" si="0"/>
        <v>2626</v>
      </c>
      <c r="Q46" s="10">
        <f t="shared" ref="Q46:Q50" si="4">+Q45+1</f>
        <v>2013</v>
      </c>
      <c r="R46" s="11">
        <v>32</v>
      </c>
      <c r="S46" s="11">
        <v>45</v>
      </c>
      <c r="T46" s="11">
        <v>30</v>
      </c>
      <c r="U46" s="11">
        <v>75</v>
      </c>
      <c r="V46" s="11">
        <v>100</v>
      </c>
      <c r="W46" s="11">
        <v>87</v>
      </c>
      <c r="X46" s="11">
        <v>60</v>
      </c>
      <c r="Y46" s="11">
        <v>62</v>
      </c>
      <c r="Z46" s="11">
        <v>135</v>
      </c>
      <c r="AA46" s="11">
        <v>72</v>
      </c>
      <c r="AB46" s="11">
        <v>90</v>
      </c>
      <c r="AC46" s="18">
        <v>60</v>
      </c>
      <c r="AD46" s="21">
        <f t="shared" si="1"/>
        <v>135</v>
      </c>
    </row>
    <row r="47" spans="1:30" x14ac:dyDescent="0.3">
      <c r="A47" s="10">
        <f t="shared" si="2"/>
        <v>2014</v>
      </c>
      <c r="B47" s="11">
        <v>12</v>
      </c>
      <c r="C47" s="11">
        <v>44</v>
      </c>
      <c r="D47" s="11">
        <v>135</v>
      </c>
      <c r="E47" s="11">
        <v>130</v>
      </c>
      <c r="F47" s="11">
        <v>194</v>
      </c>
      <c r="G47" s="11">
        <v>12</v>
      </c>
      <c r="H47" s="11">
        <v>10</v>
      </c>
      <c r="I47" s="11">
        <v>294</v>
      </c>
      <c r="J47" s="11">
        <v>107</v>
      </c>
      <c r="K47" s="11">
        <v>329</v>
      </c>
      <c r="L47" s="11">
        <v>181</v>
      </c>
      <c r="M47" s="18">
        <v>101</v>
      </c>
      <c r="N47" s="21">
        <f t="shared" si="0"/>
        <v>1549</v>
      </c>
      <c r="Q47" s="10">
        <f t="shared" si="4"/>
        <v>2014</v>
      </c>
      <c r="R47" s="11">
        <v>12</v>
      </c>
      <c r="S47" s="11">
        <v>26</v>
      </c>
      <c r="T47" s="11">
        <v>125</v>
      </c>
      <c r="U47" s="11">
        <v>36</v>
      </c>
      <c r="V47" s="11">
        <v>83</v>
      </c>
      <c r="W47" s="11">
        <v>7</v>
      </c>
      <c r="X47" s="11">
        <v>10</v>
      </c>
      <c r="Y47" s="11">
        <v>68</v>
      </c>
      <c r="Z47" s="11">
        <v>46</v>
      </c>
      <c r="AA47" s="11">
        <v>85</v>
      </c>
      <c r="AB47" s="11">
        <v>72</v>
      </c>
      <c r="AC47" s="18">
        <v>60</v>
      </c>
      <c r="AD47" s="21">
        <f t="shared" si="1"/>
        <v>125</v>
      </c>
    </row>
    <row r="48" spans="1:30" x14ac:dyDescent="0.3">
      <c r="A48" s="10">
        <f t="shared" si="2"/>
        <v>2015</v>
      </c>
      <c r="B48" s="11">
        <v>0</v>
      </c>
      <c r="C48" s="11">
        <v>22</v>
      </c>
      <c r="D48" s="11">
        <v>54</v>
      </c>
      <c r="E48" s="11">
        <v>60</v>
      </c>
      <c r="F48" s="11">
        <v>62</v>
      </c>
      <c r="G48" s="11">
        <v>15</v>
      </c>
      <c r="H48" s="11">
        <v>142</v>
      </c>
      <c r="I48" s="11">
        <v>181</v>
      </c>
      <c r="J48" s="11">
        <v>69</v>
      </c>
      <c r="K48" s="11">
        <v>193</v>
      </c>
      <c r="L48" s="11">
        <v>142</v>
      </c>
      <c r="M48" s="18">
        <v>5</v>
      </c>
      <c r="N48" s="21">
        <f t="shared" si="0"/>
        <v>945</v>
      </c>
      <c r="Q48" s="10">
        <f t="shared" si="4"/>
        <v>2015</v>
      </c>
      <c r="R48" s="11">
        <v>0</v>
      </c>
      <c r="S48" s="11">
        <v>18</v>
      </c>
      <c r="T48" s="11">
        <v>36</v>
      </c>
      <c r="U48" s="11">
        <v>30</v>
      </c>
      <c r="V48" s="11">
        <v>36</v>
      </c>
      <c r="W48" s="11">
        <v>15</v>
      </c>
      <c r="X48" s="11">
        <v>77</v>
      </c>
      <c r="Y48" s="11">
        <v>59</v>
      </c>
      <c r="Z48" s="11">
        <v>28</v>
      </c>
      <c r="AA48" s="11">
        <v>90</v>
      </c>
      <c r="AB48" s="11">
        <v>38</v>
      </c>
      <c r="AC48" s="18">
        <v>5</v>
      </c>
      <c r="AD48" s="21">
        <f t="shared" si="1"/>
        <v>90</v>
      </c>
    </row>
    <row r="49" spans="1:30" x14ac:dyDescent="0.3">
      <c r="A49" s="10">
        <f t="shared" si="2"/>
        <v>2016</v>
      </c>
      <c r="B49" s="11">
        <v>15</v>
      </c>
      <c r="C49" s="11">
        <v>6</v>
      </c>
      <c r="D49" s="11">
        <v>20</v>
      </c>
      <c r="E49" s="11">
        <v>162</v>
      </c>
      <c r="F49" s="11">
        <v>199</v>
      </c>
      <c r="G49" s="11">
        <v>161</v>
      </c>
      <c r="H49" s="11">
        <v>57</v>
      </c>
      <c r="I49" s="11">
        <v>236</v>
      </c>
      <c r="J49" s="11">
        <v>212</v>
      </c>
      <c r="K49" s="11">
        <v>226</v>
      </c>
      <c r="L49" s="11">
        <v>399</v>
      </c>
      <c r="M49" s="18">
        <v>48</v>
      </c>
      <c r="N49" s="21">
        <f t="shared" si="0"/>
        <v>1741</v>
      </c>
      <c r="Q49" s="10">
        <f t="shared" si="4"/>
        <v>2016</v>
      </c>
      <c r="R49" s="11">
        <v>15</v>
      </c>
      <c r="S49" s="11">
        <v>6</v>
      </c>
      <c r="T49" s="11">
        <v>20</v>
      </c>
      <c r="U49" s="11">
        <v>42</v>
      </c>
      <c r="V49" s="11">
        <v>78</v>
      </c>
      <c r="W49" s="11">
        <v>62</v>
      </c>
      <c r="X49" s="11">
        <v>20</v>
      </c>
      <c r="Y49" s="11">
        <v>70</v>
      </c>
      <c r="Z49" s="11">
        <v>61</v>
      </c>
      <c r="AA49" s="11">
        <v>50</v>
      </c>
      <c r="AB49" s="11">
        <v>170</v>
      </c>
      <c r="AC49" s="18">
        <v>17</v>
      </c>
      <c r="AD49" s="21">
        <f t="shared" si="1"/>
        <v>170</v>
      </c>
    </row>
    <row r="50" spans="1:30" x14ac:dyDescent="0.3">
      <c r="A50" s="10">
        <f t="shared" si="2"/>
        <v>2017</v>
      </c>
      <c r="B50" s="11">
        <v>0</v>
      </c>
      <c r="C50" s="11">
        <v>0</v>
      </c>
      <c r="D50" s="11">
        <v>164</v>
      </c>
      <c r="E50" s="11">
        <v>139</v>
      </c>
      <c r="F50" s="11">
        <v>272</v>
      </c>
      <c r="G50" s="11">
        <v>460</v>
      </c>
      <c r="H50" s="11">
        <v>192</v>
      </c>
      <c r="I50" s="11">
        <v>252</v>
      </c>
      <c r="J50" s="11">
        <v>152</v>
      </c>
      <c r="K50" s="11">
        <v>114</v>
      </c>
      <c r="L50" s="11">
        <v>187</v>
      </c>
      <c r="M50" s="18">
        <v>58</v>
      </c>
      <c r="N50" s="21">
        <f t="shared" si="0"/>
        <v>1990</v>
      </c>
      <c r="Q50" s="10">
        <f t="shared" si="4"/>
        <v>2017</v>
      </c>
      <c r="R50" s="11">
        <v>0</v>
      </c>
      <c r="S50" s="11">
        <v>0</v>
      </c>
      <c r="T50" s="11">
        <v>47</v>
      </c>
      <c r="U50" s="11">
        <v>55</v>
      </c>
      <c r="V50" s="11">
        <v>70</v>
      </c>
      <c r="W50" s="11">
        <v>142</v>
      </c>
      <c r="X50" s="11">
        <v>120</v>
      </c>
      <c r="Y50" s="11">
        <v>70</v>
      </c>
      <c r="Z50" s="11">
        <v>70</v>
      </c>
      <c r="AA50" s="11">
        <v>35</v>
      </c>
      <c r="AB50" s="11">
        <v>35</v>
      </c>
      <c r="AC50" s="18">
        <v>40</v>
      </c>
      <c r="AD50" s="21">
        <f t="shared" si="1"/>
        <v>142</v>
      </c>
    </row>
    <row r="51" spans="1:30" x14ac:dyDescent="0.3">
      <c r="A51" s="10">
        <f>+A50+1</f>
        <v>2018</v>
      </c>
      <c r="B51" s="11">
        <v>56</v>
      </c>
      <c r="C51" s="11">
        <v>0</v>
      </c>
      <c r="D51" s="11">
        <v>20</v>
      </c>
      <c r="E51" s="11">
        <v>189</v>
      </c>
      <c r="F51" s="11">
        <v>340</v>
      </c>
      <c r="G51" s="11">
        <v>117</v>
      </c>
      <c r="H51" s="11">
        <v>16</v>
      </c>
      <c r="I51" s="11">
        <v>48</v>
      </c>
      <c r="J51" s="11">
        <v>234</v>
      </c>
      <c r="K51" s="11">
        <v>286</v>
      </c>
      <c r="L51" s="11">
        <v>0</v>
      </c>
      <c r="M51" s="18">
        <v>0</v>
      </c>
      <c r="N51" s="21">
        <f t="shared" si="0"/>
        <v>1306</v>
      </c>
      <c r="Q51" s="10">
        <f>+Q50+1</f>
        <v>2018</v>
      </c>
      <c r="R51" s="11">
        <v>26</v>
      </c>
      <c r="S51" s="11">
        <v>0</v>
      </c>
      <c r="T51" s="11">
        <v>20</v>
      </c>
      <c r="U51" s="11">
        <v>78</v>
      </c>
      <c r="V51" s="11">
        <v>62</v>
      </c>
      <c r="W51" s="11">
        <v>45</v>
      </c>
      <c r="X51" s="11">
        <v>16</v>
      </c>
      <c r="Y51" s="11">
        <v>24</v>
      </c>
      <c r="Z51" s="11">
        <v>78</v>
      </c>
      <c r="AA51" s="11">
        <v>130</v>
      </c>
      <c r="AB51" s="11">
        <v>0</v>
      </c>
      <c r="AC51" s="18">
        <v>0</v>
      </c>
      <c r="AD51" s="21">
        <f t="shared" si="1"/>
        <v>130</v>
      </c>
    </row>
    <row r="52" spans="1:30" x14ac:dyDescent="0.3">
      <c r="A52" s="10">
        <f t="shared" si="2"/>
        <v>2019</v>
      </c>
      <c r="B52" s="11">
        <v>83</v>
      </c>
      <c r="C52" s="11">
        <v>0</v>
      </c>
      <c r="D52" s="11">
        <v>70</v>
      </c>
      <c r="E52" s="11">
        <v>122</v>
      </c>
      <c r="F52" s="11">
        <v>157</v>
      </c>
      <c r="G52" s="11">
        <v>131</v>
      </c>
      <c r="H52" s="11">
        <v>40</v>
      </c>
      <c r="I52" s="11">
        <v>175</v>
      </c>
      <c r="J52" s="11"/>
      <c r="K52" s="11">
        <v>402</v>
      </c>
      <c r="L52" s="11">
        <v>96</v>
      </c>
      <c r="M52" s="18">
        <v>21</v>
      </c>
      <c r="N52" s="21" t="str">
        <f t="shared" si="0"/>
        <v xml:space="preserve"> </v>
      </c>
      <c r="Q52" s="10">
        <f t="shared" ref="Q52:Q53" si="5">+Q51+1</f>
        <v>2019</v>
      </c>
      <c r="R52" s="11">
        <v>43</v>
      </c>
      <c r="S52" s="11">
        <v>0</v>
      </c>
      <c r="T52" s="11">
        <v>37</v>
      </c>
      <c r="U52" s="11">
        <v>57</v>
      </c>
      <c r="V52" s="11">
        <v>48</v>
      </c>
      <c r="W52" s="11">
        <v>90</v>
      </c>
      <c r="X52" s="11">
        <v>30</v>
      </c>
      <c r="Y52" s="11">
        <v>99</v>
      </c>
      <c r="Z52" s="11"/>
      <c r="AA52" s="11">
        <v>72</v>
      </c>
      <c r="AB52" s="11">
        <v>49</v>
      </c>
      <c r="AC52" s="18">
        <v>21</v>
      </c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5">
        <v>44</v>
      </c>
      <c r="C53" s="15">
        <v>0</v>
      </c>
      <c r="D53" s="15">
        <v>46</v>
      </c>
      <c r="E53" s="15">
        <v>90</v>
      </c>
      <c r="F53" s="15">
        <v>145</v>
      </c>
      <c r="G53" s="15">
        <v>97</v>
      </c>
      <c r="H53" s="15">
        <v>174</v>
      </c>
      <c r="I53" s="15">
        <v>482</v>
      </c>
      <c r="J53" s="15">
        <v>253</v>
      </c>
      <c r="K53" s="15">
        <v>163</v>
      </c>
      <c r="L53" s="15">
        <v>192</v>
      </c>
      <c r="M53" s="19">
        <v>18</v>
      </c>
      <c r="N53" s="21">
        <f t="shared" si="0"/>
        <v>1704</v>
      </c>
      <c r="Q53" s="10">
        <f t="shared" si="5"/>
        <v>2020</v>
      </c>
      <c r="R53" s="11">
        <v>25</v>
      </c>
      <c r="S53" s="11">
        <v>0</v>
      </c>
      <c r="T53" s="11">
        <v>26</v>
      </c>
      <c r="U53" s="11">
        <v>70</v>
      </c>
      <c r="V53" s="11">
        <v>65</v>
      </c>
      <c r="W53" s="11">
        <v>61</v>
      </c>
      <c r="X53" s="11">
        <v>45</v>
      </c>
      <c r="Y53" s="11">
        <v>140</v>
      </c>
      <c r="Z53" s="11">
        <v>42</v>
      </c>
      <c r="AA53" s="11">
        <v>40</v>
      </c>
      <c r="AB53" s="11">
        <v>52</v>
      </c>
      <c r="AC53" s="18">
        <v>12</v>
      </c>
      <c r="AD53" s="21">
        <f t="shared" si="1"/>
        <v>140</v>
      </c>
    </row>
    <row r="54" spans="1:30" x14ac:dyDescent="0.3">
      <c r="A54" s="14">
        <v>2021</v>
      </c>
      <c r="B54" s="15">
        <v>0</v>
      </c>
      <c r="C54" s="15">
        <v>10</v>
      </c>
      <c r="D54" s="15">
        <v>126</v>
      </c>
      <c r="E54" s="15">
        <v>80</v>
      </c>
      <c r="F54" s="15">
        <v>247</v>
      </c>
      <c r="G54" s="15">
        <v>192</v>
      </c>
      <c r="H54" s="15">
        <v>55</v>
      </c>
      <c r="I54" s="15">
        <v>230</v>
      </c>
      <c r="J54" s="15">
        <v>297</v>
      </c>
      <c r="K54" s="15">
        <v>290</v>
      </c>
      <c r="L54" s="15">
        <v>367</v>
      </c>
      <c r="M54" s="19">
        <v>27</v>
      </c>
      <c r="N54" s="21">
        <f>+IF(COUNT(B54:M54)&lt;12," ",SUM(B54:M54))</f>
        <v>1921</v>
      </c>
      <c r="Q54" s="14">
        <v>2021</v>
      </c>
      <c r="R54" s="11">
        <v>0</v>
      </c>
      <c r="S54" s="11">
        <v>10</v>
      </c>
      <c r="T54" s="11">
        <v>74</v>
      </c>
      <c r="U54" s="11">
        <v>40</v>
      </c>
      <c r="V54" s="11">
        <v>64</v>
      </c>
      <c r="W54" s="11">
        <v>80</v>
      </c>
      <c r="X54" s="11">
        <v>23</v>
      </c>
      <c r="Y54" s="11">
        <v>50</v>
      </c>
      <c r="Z54" s="11">
        <v>115</v>
      </c>
      <c r="AA54" s="11">
        <v>100</v>
      </c>
      <c r="AB54" s="11">
        <v>90</v>
      </c>
      <c r="AC54" s="18">
        <v>20</v>
      </c>
      <c r="AD54" s="21">
        <f>+IF(COUNT(R54:AC54)&lt;12," ",MAX(R54:AC54))</f>
        <v>115</v>
      </c>
    </row>
    <row r="55" spans="1:30" x14ac:dyDescent="0.3">
      <c r="A55" s="14">
        <v>2022</v>
      </c>
      <c r="B55" s="15">
        <v>5</v>
      </c>
      <c r="C55" s="15">
        <v>18</v>
      </c>
      <c r="D55" s="15">
        <v>138</v>
      </c>
      <c r="E55" s="15">
        <v>347</v>
      </c>
      <c r="F55" s="15">
        <v>197</v>
      </c>
      <c r="G55" s="15">
        <v>534</v>
      </c>
      <c r="H55" s="15">
        <v>154</v>
      </c>
      <c r="I55" s="15">
        <v>183</v>
      </c>
      <c r="J55" s="15">
        <v>281</v>
      </c>
      <c r="K55" s="15">
        <v>189</v>
      </c>
      <c r="L55" s="15">
        <v>175</v>
      </c>
      <c r="M55" s="19">
        <v>0</v>
      </c>
      <c r="N55" s="21">
        <f>+IF(COUNT(B55:M55)&lt;12," ",SUM(B55:M55))</f>
        <v>2221</v>
      </c>
      <c r="Q55" s="14">
        <v>2022</v>
      </c>
      <c r="R55" s="11">
        <v>5</v>
      </c>
      <c r="S55" s="11">
        <v>13</v>
      </c>
      <c r="T55" s="11">
        <v>40</v>
      </c>
      <c r="U55" s="11">
        <v>70</v>
      </c>
      <c r="V55" s="11">
        <v>36</v>
      </c>
      <c r="W55" s="11">
        <v>126</v>
      </c>
      <c r="X55" s="11">
        <v>75</v>
      </c>
      <c r="Y55" s="11">
        <v>30</v>
      </c>
      <c r="Z55" s="11">
        <v>48</v>
      </c>
      <c r="AA55" s="11">
        <v>34</v>
      </c>
      <c r="AB55" s="11">
        <v>66</v>
      </c>
      <c r="AC55" s="18">
        <v>0</v>
      </c>
      <c r="AD55" s="21">
        <f>+IF(COUNT(R55:AC55)&lt;12," ",MAX(R55:AC55))</f>
        <v>126</v>
      </c>
    </row>
    <row r="56" spans="1:30" customFormat="1" x14ac:dyDescent="0.3">
      <c r="A56" s="53" t="s">
        <v>16</v>
      </c>
      <c r="B56" s="7">
        <f>+AVERAGE(B3:B55)</f>
        <v>14.132075471698114</v>
      </c>
      <c r="C56" s="7">
        <f>+AVERAGE(C3:C55)</f>
        <v>29.056603773584907</v>
      </c>
      <c r="D56" s="7">
        <f t="shared" ref="D56:L56" si="6">+AVERAGE(D3:D55)</f>
        <v>68.037735849056602</v>
      </c>
      <c r="E56" s="7">
        <f t="shared" si="6"/>
        <v>148.56603773584905</v>
      </c>
      <c r="F56" s="7">
        <f t="shared" si="6"/>
        <v>204.38461538461539</v>
      </c>
      <c r="G56" s="7">
        <f t="shared" si="6"/>
        <v>147.90566037735849</v>
      </c>
      <c r="H56" s="7">
        <f t="shared" si="6"/>
        <v>107.66037735849056</v>
      </c>
      <c r="I56" s="7">
        <f t="shared" si="6"/>
        <v>212.41960784313724</v>
      </c>
      <c r="J56" s="7">
        <f t="shared" si="6"/>
        <v>221.87450980392157</v>
      </c>
      <c r="K56" s="7">
        <f t="shared" si="6"/>
        <v>262.66037735849056</v>
      </c>
      <c r="L56" s="7">
        <f t="shared" si="6"/>
        <v>188.36538461538461</v>
      </c>
      <c r="M56" s="7">
        <f>+AVERAGE(M3:M55)</f>
        <v>49.622641509433961</v>
      </c>
      <c r="N56" s="22">
        <f>+AVERAGE(N3:N55)</f>
        <v>1668.375</v>
      </c>
      <c r="O56" s="12"/>
      <c r="P56" s="12"/>
      <c r="Q56" s="53" t="s">
        <v>16</v>
      </c>
      <c r="R56" s="7">
        <f>+AVERAGE(R3:R55)</f>
        <v>10.283018867924529</v>
      </c>
      <c r="S56" s="7">
        <f>+AVERAGE(S3:S55)</f>
        <v>20.20754716981132</v>
      </c>
      <c r="T56" s="7">
        <f t="shared" ref="T56:AB56" si="7">+AVERAGE(T3:T55)</f>
        <v>34.679245283018865</v>
      </c>
      <c r="U56" s="7">
        <f t="shared" si="7"/>
        <v>54.735849056603776</v>
      </c>
      <c r="V56" s="7">
        <f t="shared" si="7"/>
        <v>64.622641509433961</v>
      </c>
      <c r="W56" s="7">
        <f t="shared" si="7"/>
        <v>59.830188679245282</v>
      </c>
      <c r="X56" s="7">
        <f t="shared" si="7"/>
        <v>42.377358490566039</v>
      </c>
      <c r="Y56" s="7">
        <f t="shared" si="7"/>
        <v>63.843137254901961</v>
      </c>
      <c r="Z56" s="7">
        <f t="shared" si="7"/>
        <v>60.21153846153846</v>
      </c>
      <c r="AA56" s="7">
        <f t="shared" si="7"/>
        <v>72.547169811320757</v>
      </c>
      <c r="AB56" s="7">
        <f t="shared" si="7"/>
        <v>59.192307692307693</v>
      </c>
      <c r="AC56" s="7">
        <f>+AVERAGE(AC3:AC55)</f>
        <v>26.471698113207548</v>
      </c>
      <c r="AD56" s="22">
        <f>+AVERAGE(AD3:AD55)</f>
        <v>106.73469387755102</v>
      </c>
    </row>
    <row r="57" spans="1:30" customFormat="1" x14ac:dyDescent="0.3">
      <c r="A57" s="53" t="s">
        <v>17</v>
      </c>
      <c r="B57" s="7">
        <f>+MAX(B3:B55)</f>
        <v>109</v>
      </c>
      <c r="C57" s="7">
        <f t="shared" ref="C57:M57" si="8">+MAX(C3:C55)</f>
        <v>150</v>
      </c>
      <c r="D57" s="7">
        <f t="shared" si="8"/>
        <v>171</v>
      </c>
      <c r="E57" s="7">
        <f t="shared" si="8"/>
        <v>347</v>
      </c>
      <c r="F57" s="7">
        <f t="shared" si="8"/>
        <v>483</v>
      </c>
      <c r="G57" s="7">
        <f t="shared" si="8"/>
        <v>534</v>
      </c>
      <c r="H57" s="7">
        <f t="shared" si="8"/>
        <v>420</v>
      </c>
      <c r="I57" s="7">
        <f t="shared" si="8"/>
        <v>497</v>
      </c>
      <c r="J57" s="7">
        <f t="shared" si="8"/>
        <v>500</v>
      </c>
      <c r="K57" s="7">
        <f t="shared" si="8"/>
        <v>558</v>
      </c>
      <c r="L57" s="7">
        <f t="shared" si="8"/>
        <v>735</v>
      </c>
      <c r="M57" s="7">
        <f t="shared" si="8"/>
        <v>300</v>
      </c>
      <c r="N57" s="22">
        <f>+MAX(N3:N55)</f>
        <v>3886</v>
      </c>
      <c r="O57" s="12"/>
      <c r="P57" s="12"/>
      <c r="Q57" s="53" t="s">
        <v>17</v>
      </c>
      <c r="R57" s="7">
        <f>+MAX(R3:R55)</f>
        <v>80</v>
      </c>
      <c r="S57" s="7">
        <f t="shared" ref="S57:AC57" si="9">+MAX(S3:S55)</f>
        <v>93</v>
      </c>
      <c r="T57" s="7">
        <f t="shared" si="9"/>
        <v>125</v>
      </c>
      <c r="U57" s="7">
        <f t="shared" si="9"/>
        <v>123</v>
      </c>
      <c r="V57" s="7">
        <f t="shared" si="9"/>
        <v>140</v>
      </c>
      <c r="W57" s="7">
        <f t="shared" si="9"/>
        <v>142</v>
      </c>
      <c r="X57" s="7">
        <f t="shared" si="9"/>
        <v>135</v>
      </c>
      <c r="Y57" s="7">
        <f t="shared" si="9"/>
        <v>140</v>
      </c>
      <c r="Z57" s="7">
        <f t="shared" si="9"/>
        <v>135</v>
      </c>
      <c r="AA57" s="7">
        <f t="shared" si="9"/>
        <v>150</v>
      </c>
      <c r="AB57" s="7">
        <f t="shared" si="9"/>
        <v>170</v>
      </c>
      <c r="AC57" s="7">
        <f t="shared" si="9"/>
        <v>98</v>
      </c>
      <c r="AD57" s="22">
        <f>+MAX(AD3:AD55)</f>
        <v>170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19</v>
      </c>
      <c r="F58" s="7">
        <f t="shared" si="10"/>
        <v>43</v>
      </c>
      <c r="G58" s="7">
        <f t="shared" si="10"/>
        <v>0</v>
      </c>
      <c r="H58" s="7">
        <f t="shared" si="10"/>
        <v>0</v>
      </c>
      <c r="I58" s="7">
        <f t="shared" si="10"/>
        <v>0</v>
      </c>
      <c r="J58" s="7">
        <f t="shared" si="10"/>
        <v>60</v>
      </c>
      <c r="K58" s="7">
        <f t="shared" si="10"/>
        <v>114</v>
      </c>
      <c r="L58" s="7">
        <f t="shared" si="10"/>
        <v>0</v>
      </c>
      <c r="M58" s="7">
        <f>+MIN(M3:M55)</f>
        <v>0</v>
      </c>
      <c r="N58" s="22">
        <f>+MIN(N3:N55)</f>
        <v>526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11</v>
      </c>
      <c r="V58" s="7">
        <f t="shared" si="11"/>
        <v>18</v>
      </c>
      <c r="W58" s="7">
        <f t="shared" si="11"/>
        <v>0</v>
      </c>
      <c r="X58" s="7">
        <f t="shared" si="11"/>
        <v>0</v>
      </c>
      <c r="Y58" s="7">
        <f t="shared" si="11"/>
        <v>0</v>
      </c>
      <c r="Z58" s="7">
        <f t="shared" si="11"/>
        <v>22</v>
      </c>
      <c r="AA58" s="7">
        <f t="shared" si="11"/>
        <v>30</v>
      </c>
      <c r="AB58" s="7">
        <f t="shared" si="11"/>
        <v>0</v>
      </c>
      <c r="AC58" s="7">
        <f>+MIN(AC3:AC55)</f>
        <v>0</v>
      </c>
      <c r="AD58" s="22">
        <f>+MIN(AD3:AD55)</f>
        <v>36</v>
      </c>
    </row>
    <row r="59" spans="1:30" customFormat="1" x14ac:dyDescent="0.3">
      <c r="A59" s="53" t="s">
        <v>19</v>
      </c>
      <c r="B59" s="7">
        <f>+_xlfn.STDEV.S(B3:B55)</f>
        <v>25.879185083954617</v>
      </c>
      <c r="C59" s="7">
        <f t="shared" ref="C59:M59" si="12">+_xlfn.STDEV.S(C3:C55)</f>
        <v>34.434673432423864</v>
      </c>
      <c r="D59" s="7">
        <f t="shared" si="12"/>
        <v>50.812234392966872</v>
      </c>
      <c r="E59" s="7">
        <f t="shared" si="12"/>
        <v>76.845626829668731</v>
      </c>
      <c r="F59" s="7">
        <f t="shared" si="12"/>
        <v>104.47725220956441</v>
      </c>
      <c r="G59" s="7">
        <f t="shared" si="12"/>
        <v>105.47881014886781</v>
      </c>
      <c r="H59" s="7">
        <f t="shared" si="12"/>
        <v>83.88177197154117</v>
      </c>
      <c r="I59" s="7">
        <f t="shared" si="12"/>
        <v>122.56836299732136</v>
      </c>
      <c r="J59" s="7">
        <f t="shared" si="12"/>
        <v>110.81030248697498</v>
      </c>
      <c r="K59" s="7">
        <f t="shared" si="12"/>
        <v>108.46090103673775</v>
      </c>
      <c r="L59" s="7">
        <f t="shared" si="12"/>
        <v>127.25811794224411</v>
      </c>
      <c r="M59" s="7">
        <f t="shared" si="12"/>
        <v>62.450665579718063</v>
      </c>
      <c r="N59" s="22">
        <f>+_xlfn.STDEV.S(N3:N55)</f>
        <v>610.78374433216959</v>
      </c>
      <c r="O59" s="12"/>
      <c r="P59" s="12"/>
      <c r="Q59" s="53" t="s">
        <v>19</v>
      </c>
      <c r="R59" s="7">
        <f>+_xlfn.STDEV.S(R3:R55)</f>
        <v>18.223376110507676</v>
      </c>
      <c r="S59" s="7">
        <f t="shared" ref="S59:AC59" si="13">+_xlfn.STDEV.S(S3:S55)</f>
        <v>23.190149177353831</v>
      </c>
      <c r="T59" s="7">
        <f t="shared" si="13"/>
        <v>26.172338293074631</v>
      </c>
      <c r="U59" s="7">
        <f t="shared" si="13"/>
        <v>25.784723371822182</v>
      </c>
      <c r="V59" s="7">
        <f t="shared" si="13"/>
        <v>31.163481102513327</v>
      </c>
      <c r="W59" s="7">
        <f t="shared" si="13"/>
        <v>35.575345746228741</v>
      </c>
      <c r="X59" s="7">
        <f t="shared" si="13"/>
        <v>28.465381413957726</v>
      </c>
      <c r="Y59" s="7">
        <f t="shared" si="13"/>
        <v>31.871223728636217</v>
      </c>
      <c r="Z59" s="7">
        <f t="shared" si="13"/>
        <v>24.602197047164527</v>
      </c>
      <c r="AA59" s="7">
        <f t="shared" si="13"/>
        <v>28.392554575055982</v>
      </c>
      <c r="AB59" s="7">
        <f t="shared" si="13"/>
        <v>34.692508351899356</v>
      </c>
      <c r="AC59" s="7">
        <f t="shared" si="13"/>
        <v>24.791130372330361</v>
      </c>
      <c r="AD59" s="22">
        <f>+_xlfn.STDEV.S(AD3:AD55)</f>
        <v>27.940245398442194</v>
      </c>
    </row>
    <row r="60" spans="1:30" customFormat="1" ht="15" thickBot="1" x14ac:dyDescent="0.35">
      <c r="A60" s="54" t="s">
        <v>20</v>
      </c>
      <c r="B60" s="55">
        <f>+COUNT(B3:B55)</f>
        <v>53</v>
      </c>
      <c r="C60" s="55">
        <f t="shared" ref="C60:M60" si="14">+COUNT(C3:C55)</f>
        <v>53</v>
      </c>
      <c r="D60" s="55">
        <f t="shared" si="14"/>
        <v>53</v>
      </c>
      <c r="E60" s="55">
        <f t="shared" si="14"/>
        <v>53</v>
      </c>
      <c r="F60" s="55">
        <f t="shared" si="14"/>
        <v>52</v>
      </c>
      <c r="G60" s="55">
        <f t="shared" si="14"/>
        <v>53</v>
      </c>
      <c r="H60" s="55">
        <f t="shared" si="14"/>
        <v>53</v>
      </c>
      <c r="I60" s="55">
        <f t="shared" si="14"/>
        <v>51</v>
      </c>
      <c r="J60" s="55">
        <f t="shared" si="14"/>
        <v>51</v>
      </c>
      <c r="K60" s="55">
        <f t="shared" si="14"/>
        <v>53</v>
      </c>
      <c r="L60" s="55">
        <f t="shared" si="14"/>
        <v>52</v>
      </c>
      <c r="M60" s="55">
        <f t="shared" si="14"/>
        <v>53</v>
      </c>
      <c r="N60" s="23">
        <f>+COUNT(N3:N55)</f>
        <v>48</v>
      </c>
      <c r="O60" s="12"/>
      <c r="P60" s="12"/>
      <c r="Q60" s="54" t="s">
        <v>20</v>
      </c>
      <c r="R60" s="55">
        <f>+COUNT(R3:R55)</f>
        <v>53</v>
      </c>
      <c r="S60" s="55">
        <f t="shared" ref="S60:AC60" si="15">+COUNT(S3:S55)</f>
        <v>53</v>
      </c>
      <c r="T60" s="55">
        <f t="shared" si="15"/>
        <v>53</v>
      </c>
      <c r="U60" s="55">
        <f t="shared" si="15"/>
        <v>53</v>
      </c>
      <c r="V60" s="55">
        <f t="shared" si="15"/>
        <v>53</v>
      </c>
      <c r="W60" s="55">
        <f t="shared" si="15"/>
        <v>53</v>
      </c>
      <c r="X60" s="55">
        <f t="shared" si="15"/>
        <v>53</v>
      </c>
      <c r="Y60" s="55">
        <f t="shared" si="15"/>
        <v>51</v>
      </c>
      <c r="Z60" s="55">
        <f t="shared" si="15"/>
        <v>52</v>
      </c>
      <c r="AA60" s="55">
        <f t="shared" si="15"/>
        <v>53</v>
      </c>
      <c r="AB60" s="55">
        <f t="shared" si="15"/>
        <v>52</v>
      </c>
      <c r="AC60" s="55">
        <f t="shared" si="15"/>
        <v>53</v>
      </c>
      <c r="AD60" s="23">
        <f>+COUNT(AD3:AD55)</f>
        <v>49</v>
      </c>
    </row>
  </sheetData>
  <mergeCells count="2">
    <mergeCell ref="B1:N1"/>
    <mergeCell ref="R1:AD1"/>
  </mergeCells>
  <conditionalFormatting sqref="A3:A60">
    <cfRule type="cellIs" dxfId="150" priority="7" operator="equal">
      <formula>"SR"</formula>
    </cfRule>
  </conditionalFormatting>
  <conditionalFormatting sqref="B3:M55">
    <cfRule type="cellIs" dxfId="149" priority="11" operator="equal">
      <formula>$B$3</formula>
    </cfRule>
  </conditionalFormatting>
  <conditionalFormatting sqref="B2:N2">
    <cfRule type="cellIs" dxfId="148" priority="16" operator="equal">
      <formula>"SR"</formula>
    </cfRule>
  </conditionalFormatting>
  <conditionalFormatting sqref="N3:N55">
    <cfRule type="cellIs" dxfId="147" priority="6" operator="equal">
      <formula>0</formula>
    </cfRule>
  </conditionalFormatting>
  <conditionalFormatting sqref="Q3:Q60">
    <cfRule type="cellIs" dxfId="146" priority="1" operator="equal">
      <formula>"SR"</formula>
    </cfRule>
  </conditionalFormatting>
  <conditionalFormatting sqref="R3:AC55">
    <cfRule type="cellIs" dxfId="145" priority="10" operator="equal">
      <formula>$B$3</formula>
    </cfRule>
  </conditionalFormatting>
  <conditionalFormatting sqref="R2:AD2">
    <cfRule type="cellIs" dxfId="144" priority="14" operator="equal">
      <formula>"SR"</formula>
    </cfRule>
  </conditionalFormatting>
  <conditionalFormatting sqref="AD3:AD55">
    <cfRule type="cellIs" dxfId="143" priority="5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1917-61DD-4132-BD51-F285B4079807}">
  <dimension ref="A1:AD60"/>
  <sheetViews>
    <sheetView zoomScale="55" zoomScaleNormal="55" workbookViewId="0">
      <selection activeCell="AD10" activeCellId="1" sqref="AD3:AD5 AD10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>+" "</f>
        <v xml:space="preserve"> </v>
      </c>
    </row>
    <row r="5" spans="1:30" x14ac:dyDescent="0.3">
      <c r="A5" s="10">
        <f t="shared" ref="A5:A44" si="1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2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>+" "</f>
        <v xml:space="preserve"> </v>
      </c>
    </row>
    <row r="6" spans="1:30" x14ac:dyDescent="0.3">
      <c r="A6" s="10">
        <f t="shared" si="1"/>
        <v>1973</v>
      </c>
      <c r="B6" s="11" t="s">
        <v>21</v>
      </c>
      <c r="C6" s="11" t="s">
        <v>21</v>
      </c>
      <c r="D6" s="11" t="s">
        <v>21</v>
      </c>
      <c r="E6" s="11">
        <v>74.800000000000011</v>
      </c>
      <c r="F6" s="11">
        <v>130.30000000000001</v>
      </c>
      <c r="G6" s="11">
        <v>88.499999999999986</v>
      </c>
      <c r="H6" s="11">
        <v>230.99999999999997</v>
      </c>
      <c r="I6" s="11">
        <v>246.6</v>
      </c>
      <c r="J6" s="11">
        <v>289.89999999999998</v>
      </c>
      <c r="K6" s="11" t="s">
        <v>21</v>
      </c>
      <c r="L6" s="11">
        <v>263.29999999999995</v>
      </c>
      <c r="M6" s="18">
        <v>0</v>
      </c>
      <c r="N6" s="21" t="str">
        <f t="shared" si="0"/>
        <v xml:space="preserve"> </v>
      </c>
      <c r="Q6" s="10">
        <f t="shared" si="2"/>
        <v>1973</v>
      </c>
      <c r="R6" s="11" t="s">
        <v>21</v>
      </c>
      <c r="S6" s="11" t="s">
        <v>21</v>
      </c>
      <c r="T6" s="11" t="s">
        <v>21</v>
      </c>
      <c r="U6" s="11">
        <v>56.2</v>
      </c>
      <c r="V6" s="11">
        <v>31</v>
      </c>
      <c r="W6" s="11">
        <v>26.7</v>
      </c>
      <c r="X6" s="11">
        <v>71.099999999999994</v>
      </c>
      <c r="Y6" s="11">
        <v>66.599999999999994</v>
      </c>
      <c r="Z6" s="11">
        <v>85.9</v>
      </c>
      <c r="AA6" s="11" t="s">
        <v>21</v>
      </c>
      <c r="AB6" s="11">
        <v>71.400000000000006</v>
      </c>
      <c r="AC6" s="11">
        <v>0</v>
      </c>
      <c r="AD6" s="21">
        <v>85.9</v>
      </c>
    </row>
    <row r="7" spans="1:30" x14ac:dyDescent="0.3">
      <c r="A7" s="10">
        <f t="shared" si="1"/>
        <v>1974</v>
      </c>
      <c r="B7" s="11">
        <v>0</v>
      </c>
      <c r="C7" s="11">
        <v>36.200000000000003</v>
      </c>
      <c r="D7" s="11">
        <v>148.9</v>
      </c>
      <c r="E7" s="11">
        <v>15.9</v>
      </c>
      <c r="F7" s="11">
        <v>251.6</v>
      </c>
      <c r="G7" s="11">
        <v>162.39999999999998</v>
      </c>
      <c r="H7" s="11">
        <v>32.9</v>
      </c>
      <c r="I7" s="11">
        <v>32</v>
      </c>
      <c r="J7" s="11">
        <v>192.1</v>
      </c>
      <c r="K7" s="11">
        <v>286.5</v>
      </c>
      <c r="L7" s="11">
        <v>140.69999999999999</v>
      </c>
      <c r="M7" s="18">
        <v>6.5</v>
      </c>
      <c r="N7" s="21">
        <f t="shared" si="0"/>
        <v>1305.7</v>
      </c>
      <c r="Q7" s="10">
        <f t="shared" si="2"/>
        <v>1974</v>
      </c>
      <c r="R7" s="11">
        <v>0</v>
      </c>
      <c r="S7" s="11">
        <v>36.200000000000003</v>
      </c>
      <c r="T7" s="11">
        <v>71.400000000000006</v>
      </c>
      <c r="U7" s="11">
        <v>3.7</v>
      </c>
      <c r="V7" s="11">
        <v>69.2</v>
      </c>
      <c r="W7" s="11">
        <v>91.5</v>
      </c>
      <c r="X7" s="11">
        <v>18.600000000000001</v>
      </c>
      <c r="Y7" s="11">
        <v>7.8</v>
      </c>
      <c r="Z7" s="11">
        <v>69.8</v>
      </c>
      <c r="AA7" s="11">
        <v>79.2</v>
      </c>
      <c r="AB7" s="11">
        <v>56</v>
      </c>
      <c r="AC7" s="11">
        <v>6.3</v>
      </c>
      <c r="AD7" s="21">
        <v>91.5</v>
      </c>
    </row>
    <row r="8" spans="1:30" x14ac:dyDescent="0.3">
      <c r="A8" s="10">
        <f t="shared" si="1"/>
        <v>1975</v>
      </c>
      <c r="B8" s="11">
        <v>0</v>
      </c>
      <c r="C8" s="11">
        <v>5.8</v>
      </c>
      <c r="D8" s="11">
        <v>116.69999999999999</v>
      </c>
      <c r="E8" s="11">
        <v>19.5</v>
      </c>
      <c r="F8" s="11">
        <v>165.39999999999998</v>
      </c>
      <c r="G8" s="11">
        <v>91.3</v>
      </c>
      <c r="H8" s="11">
        <v>289.8</v>
      </c>
      <c r="I8" s="11" t="s">
        <v>21</v>
      </c>
      <c r="J8" s="11" t="s">
        <v>21</v>
      </c>
      <c r="K8" s="11">
        <v>517.20000000000005</v>
      </c>
      <c r="L8" s="11">
        <v>352.5</v>
      </c>
      <c r="M8" s="18">
        <v>77.099999999999994</v>
      </c>
      <c r="N8" s="21" t="str">
        <f t="shared" si="0"/>
        <v xml:space="preserve"> </v>
      </c>
      <c r="Q8" s="10">
        <f t="shared" si="2"/>
        <v>1975</v>
      </c>
      <c r="R8" s="11">
        <v>0</v>
      </c>
      <c r="S8" s="11">
        <v>5.3</v>
      </c>
      <c r="T8" s="11">
        <v>84.3</v>
      </c>
      <c r="U8" s="11">
        <v>6</v>
      </c>
      <c r="V8" s="11">
        <v>40</v>
      </c>
      <c r="W8" s="11">
        <v>18.3</v>
      </c>
      <c r="X8" s="11">
        <v>53.2</v>
      </c>
      <c r="Y8" s="11" t="s">
        <v>21</v>
      </c>
      <c r="Z8" s="11" t="s">
        <v>21</v>
      </c>
      <c r="AA8" s="11">
        <v>128</v>
      </c>
      <c r="AB8" s="11">
        <v>136.5</v>
      </c>
      <c r="AC8" s="11">
        <v>43.4</v>
      </c>
      <c r="AD8" s="21">
        <v>136.5</v>
      </c>
    </row>
    <row r="9" spans="1:30" x14ac:dyDescent="0.3">
      <c r="A9" s="10">
        <f t="shared" si="1"/>
        <v>1976</v>
      </c>
      <c r="B9" s="11">
        <v>1.6</v>
      </c>
      <c r="C9" s="11">
        <v>2.9</v>
      </c>
      <c r="D9" s="11">
        <v>2.2999999999999998</v>
      </c>
      <c r="E9" s="11">
        <v>179.1</v>
      </c>
      <c r="F9" s="11">
        <v>47.900000000000006</v>
      </c>
      <c r="G9" s="11">
        <v>122.5</v>
      </c>
      <c r="H9" s="11">
        <v>117.2</v>
      </c>
      <c r="I9" s="11">
        <v>48.7</v>
      </c>
      <c r="J9" s="11">
        <v>153.99999999999997</v>
      </c>
      <c r="K9" s="11">
        <v>349.10000000000008</v>
      </c>
      <c r="L9" s="11">
        <v>66.599999999999994</v>
      </c>
      <c r="M9" s="18">
        <v>21.400000000000002</v>
      </c>
      <c r="N9" s="21">
        <f t="shared" si="0"/>
        <v>1113.3000000000002</v>
      </c>
      <c r="Q9" s="10">
        <f t="shared" si="2"/>
        <v>1976</v>
      </c>
      <c r="R9" s="11">
        <v>1.3</v>
      </c>
      <c r="S9" s="11">
        <v>2.9</v>
      </c>
      <c r="T9" s="11">
        <v>2.2999999999999998</v>
      </c>
      <c r="U9" s="11">
        <v>58.5</v>
      </c>
      <c r="V9" s="11">
        <v>9.6999999999999993</v>
      </c>
      <c r="W9" s="11">
        <v>53.1</v>
      </c>
      <c r="X9" s="11">
        <v>103.1</v>
      </c>
      <c r="Y9" s="11">
        <v>12.5</v>
      </c>
      <c r="Z9" s="11">
        <v>39.799999999999997</v>
      </c>
      <c r="AA9" s="11">
        <v>61.9</v>
      </c>
      <c r="AB9" s="11">
        <v>42.8</v>
      </c>
      <c r="AC9" s="11">
        <v>21</v>
      </c>
      <c r="AD9" s="21">
        <v>103.1</v>
      </c>
    </row>
    <row r="10" spans="1:30" x14ac:dyDescent="0.3">
      <c r="A10" s="10">
        <f t="shared" si="1"/>
        <v>1977</v>
      </c>
      <c r="B10" s="11" t="s">
        <v>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2"/>
        <v>1977</v>
      </c>
      <c r="R10" s="11" t="s">
        <v>21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>+" "</f>
        <v xml:space="preserve"> </v>
      </c>
    </row>
    <row r="11" spans="1:30" x14ac:dyDescent="0.3">
      <c r="A11" s="10">
        <f t="shared" si="1"/>
        <v>1978</v>
      </c>
      <c r="B11" s="11">
        <v>2.3000000000000003</v>
      </c>
      <c r="C11" s="11">
        <v>63.5</v>
      </c>
      <c r="D11" s="11">
        <v>107.5</v>
      </c>
      <c r="E11" s="11">
        <v>203.99999999999997</v>
      </c>
      <c r="F11" s="11">
        <v>328.2</v>
      </c>
      <c r="G11" s="11">
        <v>92.4</v>
      </c>
      <c r="H11" s="11" t="s">
        <v>21</v>
      </c>
      <c r="I11" s="11" t="s">
        <v>21</v>
      </c>
      <c r="J11" s="11" t="s">
        <v>21</v>
      </c>
      <c r="K11" s="11" t="s">
        <v>21</v>
      </c>
      <c r="L11" s="11" t="s">
        <v>21</v>
      </c>
      <c r="M11" s="18" t="s">
        <v>21</v>
      </c>
      <c r="N11" s="21" t="str">
        <f t="shared" si="0"/>
        <v xml:space="preserve"> </v>
      </c>
      <c r="Q11" s="10">
        <f t="shared" si="2"/>
        <v>1978</v>
      </c>
      <c r="R11" s="11">
        <v>1.5</v>
      </c>
      <c r="S11" s="11">
        <v>36</v>
      </c>
      <c r="T11" s="11">
        <v>63.2</v>
      </c>
      <c r="U11" s="11">
        <v>98.8</v>
      </c>
      <c r="V11" s="11">
        <v>79.400000000000006</v>
      </c>
      <c r="W11" s="11">
        <v>46.2</v>
      </c>
      <c r="X11" s="11" t="s">
        <v>21</v>
      </c>
      <c r="Y11" s="11" t="s">
        <v>21</v>
      </c>
      <c r="Z11" s="11" t="s">
        <v>21</v>
      </c>
      <c r="AA11" s="11" t="s">
        <v>21</v>
      </c>
      <c r="AB11" s="11" t="s">
        <v>21</v>
      </c>
      <c r="AC11" s="11" t="s">
        <v>21</v>
      </c>
      <c r="AD11" s="21">
        <v>98.8</v>
      </c>
    </row>
    <row r="12" spans="1:30" x14ac:dyDescent="0.3">
      <c r="A12" s="10">
        <f t="shared" si="1"/>
        <v>1979</v>
      </c>
      <c r="B12" s="11">
        <v>1</v>
      </c>
      <c r="C12" s="11">
        <v>15.4</v>
      </c>
      <c r="D12" s="11">
        <v>21.9</v>
      </c>
      <c r="E12" s="11">
        <v>98.09999999999998</v>
      </c>
      <c r="F12" s="11">
        <v>217.6</v>
      </c>
      <c r="G12" s="11">
        <v>192.8</v>
      </c>
      <c r="H12" s="11">
        <v>72.599999999999994</v>
      </c>
      <c r="I12" s="11">
        <v>319.50000000000006</v>
      </c>
      <c r="J12" s="11">
        <v>287.79999999999995</v>
      </c>
      <c r="K12" s="11">
        <v>285.70000000000005</v>
      </c>
      <c r="L12" s="11">
        <v>237.4</v>
      </c>
      <c r="M12" s="18">
        <v>61.300000000000004</v>
      </c>
      <c r="N12" s="21">
        <f t="shared" si="0"/>
        <v>1811.1000000000001</v>
      </c>
      <c r="Q12" s="10">
        <f t="shared" si="2"/>
        <v>1979</v>
      </c>
      <c r="R12" s="11">
        <v>1</v>
      </c>
      <c r="S12" s="11">
        <v>13.4</v>
      </c>
      <c r="T12" s="11">
        <v>11.4</v>
      </c>
      <c r="U12" s="11">
        <v>17.8</v>
      </c>
      <c r="V12" s="11">
        <v>78.400000000000006</v>
      </c>
      <c r="W12" s="11">
        <v>48.6</v>
      </c>
      <c r="X12" s="11">
        <v>18</v>
      </c>
      <c r="Y12" s="11">
        <v>67.2</v>
      </c>
      <c r="Z12" s="11">
        <v>63.6</v>
      </c>
      <c r="AA12" s="11">
        <v>45.3</v>
      </c>
      <c r="AB12" s="11">
        <v>58.8</v>
      </c>
      <c r="AC12" s="11">
        <v>43.8</v>
      </c>
      <c r="AD12" s="21">
        <v>78.400000000000006</v>
      </c>
    </row>
    <row r="13" spans="1:30" x14ac:dyDescent="0.3">
      <c r="A13" s="10">
        <f t="shared" si="1"/>
        <v>1980</v>
      </c>
      <c r="B13" s="11">
        <v>0</v>
      </c>
      <c r="C13" s="11">
        <v>14.700000000000001</v>
      </c>
      <c r="D13" s="11">
        <v>14.6</v>
      </c>
      <c r="E13" s="11" t="s">
        <v>21</v>
      </c>
      <c r="F13" s="11">
        <v>107.1</v>
      </c>
      <c r="G13" s="11">
        <v>131.19999999999999</v>
      </c>
      <c r="H13" s="11">
        <v>51.3</v>
      </c>
      <c r="I13" s="11">
        <v>119.69999999999997</v>
      </c>
      <c r="J13" s="11">
        <v>115.00000000000001</v>
      </c>
      <c r="K13" s="11">
        <v>77.900000000000006</v>
      </c>
      <c r="L13" s="11">
        <v>221.6</v>
      </c>
      <c r="M13" s="18">
        <v>94.5</v>
      </c>
      <c r="N13" s="21" t="str">
        <f t="shared" si="0"/>
        <v xml:space="preserve"> </v>
      </c>
      <c r="Q13" s="10">
        <f t="shared" si="2"/>
        <v>1980</v>
      </c>
      <c r="R13" s="11">
        <v>0</v>
      </c>
      <c r="S13" s="11">
        <v>10.4</v>
      </c>
      <c r="T13" s="11">
        <v>14.6</v>
      </c>
      <c r="U13" s="11" t="s">
        <v>21</v>
      </c>
      <c r="V13" s="11">
        <v>35.700000000000003</v>
      </c>
      <c r="W13" s="11">
        <v>63.3</v>
      </c>
      <c r="X13" s="11">
        <v>20.100000000000001</v>
      </c>
      <c r="Y13" s="11">
        <v>30.2</v>
      </c>
      <c r="Z13" s="11">
        <v>49.1</v>
      </c>
      <c r="AA13" s="11">
        <v>48.8</v>
      </c>
      <c r="AB13" s="11">
        <v>134.19999999999999</v>
      </c>
      <c r="AC13" s="11">
        <v>31.8</v>
      </c>
      <c r="AD13" s="21">
        <v>134.19999999999999</v>
      </c>
    </row>
    <row r="14" spans="1:30" x14ac:dyDescent="0.3">
      <c r="A14" s="10">
        <f t="shared" si="1"/>
        <v>1981</v>
      </c>
      <c r="B14" s="11" t="s">
        <v>21</v>
      </c>
      <c r="C14" s="11" t="s">
        <v>21</v>
      </c>
      <c r="D14" s="11" t="s">
        <v>21</v>
      </c>
      <c r="E14" s="11" t="s">
        <v>21</v>
      </c>
      <c r="F14" s="11">
        <v>382.5</v>
      </c>
      <c r="G14" s="11">
        <v>323.40000000000003</v>
      </c>
      <c r="H14" s="11">
        <v>75.8</v>
      </c>
      <c r="I14" s="11">
        <v>215.09999999999994</v>
      </c>
      <c r="J14" s="11">
        <v>160.60000000000002</v>
      </c>
      <c r="K14" s="11">
        <v>340.6</v>
      </c>
      <c r="L14" s="11">
        <v>119.39999999999999</v>
      </c>
      <c r="M14" s="18">
        <v>51.2</v>
      </c>
      <c r="N14" s="21" t="str">
        <f t="shared" si="0"/>
        <v xml:space="preserve"> </v>
      </c>
      <c r="Q14" s="10">
        <f t="shared" si="2"/>
        <v>1981</v>
      </c>
      <c r="R14" s="11" t="s">
        <v>21</v>
      </c>
      <c r="S14" s="11" t="s">
        <v>21</v>
      </c>
      <c r="T14" s="11" t="s">
        <v>21</v>
      </c>
      <c r="U14" s="11" t="s">
        <v>21</v>
      </c>
      <c r="V14" s="11">
        <v>84.5</v>
      </c>
      <c r="W14" s="11">
        <v>96</v>
      </c>
      <c r="X14" s="11">
        <v>21</v>
      </c>
      <c r="Y14" s="11">
        <v>42.8</v>
      </c>
      <c r="Z14" s="11">
        <v>50.1</v>
      </c>
      <c r="AA14" s="11">
        <v>42.4</v>
      </c>
      <c r="AB14" s="11">
        <v>31.8</v>
      </c>
      <c r="AC14" s="11">
        <v>31</v>
      </c>
      <c r="AD14" s="21">
        <v>96</v>
      </c>
    </row>
    <row r="15" spans="1:30" x14ac:dyDescent="0.3">
      <c r="A15" s="10">
        <f t="shared" si="1"/>
        <v>1982</v>
      </c>
      <c r="B15" s="11">
        <v>48.699999999999996</v>
      </c>
      <c r="C15" s="11">
        <v>45.800000000000004</v>
      </c>
      <c r="D15" s="11">
        <v>35.799999999999997</v>
      </c>
      <c r="E15" s="11">
        <v>263.60000000000002</v>
      </c>
      <c r="F15" s="11">
        <v>519.5</v>
      </c>
      <c r="G15" s="11">
        <v>144.5</v>
      </c>
      <c r="H15" s="11">
        <v>48.70000000000001</v>
      </c>
      <c r="I15" s="11">
        <v>71.099999999999994</v>
      </c>
      <c r="J15" s="11">
        <v>161.49999999999997</v>
      </c>
      <c r="K15" s="11">
        <v>150.4</v>
      </c>
      <c r="L15" s="11">
        <v>80.399999999999991</v>
      </c>
      <c r="M15" s="18">
        <v>0</v>
      </c>
      <c r="N15" s="21">
        <f t="shared" si="0"/>
        <v>1570.0000000000002</v>
      </c>
      <c r="Q15" s="10">
        <f t="shared" si="2"/>
        <v>1982</v>
      </c>
      <c r="R15" s="11">
        <v>47.5</v>
      </c>
      <c r="S15" s="11">
        <v>27.5</v>
      </c>
      <c r="T15" s="11">
        <v>17.8</v>
      </c>
      <c r="U15" s="11">
        <v>56.4</v>
      </c>
      <c r="V15" s="11">
        <v>87.3</v>
      </c>
      <c r="W15" s="11">
        <v>51.3</v>
      </c>
      <c r="X15" s="11">
        <v>28.7</v>
      </c>
      <c r="Y15" s="11">
        <v>39.299999999999997</v>
      </c>
      <c r="Z15" s="11">
        <v>33.6</v>
      </c>
      <c r="AA15" s="11">
        <v>38.200000000000003</v>
      </c>
      <c r="AB15" s="11">
        <v>31.5</v>
      </c>
      <c r="AC15" s="11">
        <v>0</v>
      </c>
      <c r="AD15" s="21">
        <v>87.3</v>
      </c>
    </row>
    <row r="16" spans="1:30" x14ac:dyDescent="0.3">
      <c r="A16" s="10">
        <f t="shared" si="1"/>
        <v>1983</v>
      </c>
      <c r="B16" s="11">
        <v>64</v>
      </c>
      <c r="C16" s="11">
        <v>1.9</v>
      </c>
      <c r="D16" s="11">
        <v>83.600000000000009</v>
      </c>
      <c r="E16" s="11">
        <v>206.3</v>
      </c>
      <c r="F16" s="11">
        <v>63.1</v>
      </c>
      <c r="G16" s="11">
        <v>144.5</v>
      </c>
      <c r="H16" s="11">
        <v>160.9</v>
      </c>
      <c r="I16" s="11">
        <v>90.800000000000026</v>
      </c>
      <c r="J16" s="11">
        <v>210.5</v>
      </c>
      <c r="K16" s="11">
        <v>303.49999999999994</v>
      </c>
      <c r="L16" s="11">
        <v>8.8999999999999986</v>
      </c>
      <c r="M16" s="18">
        <v>59.800000000000004</v>
      </c>
      <c r="N16" s="21">
        <f t="shared" si="0"/>
        <v>1397.8000000000002</v>
      </c>
      <c r="Q16" s="10">
        <f t="shared" si="2"/>
        <v>1983</v>
      </c>
      <c r="R16" s="11">
        <v>50.7</v>
      </c>
      <c r="S16" s="11">
        <v>1.9</v>
      </c>
      <c r="T16" s="11">
        <v>27.2</v>
      </c>
      <c r="U16" s="11">
        <v>70.099999999999994</v>
      </c>
      <c r="V16" s="11">
        <v>22</v>
      </c>
      <c r="W16" s="11">
        <v>46.2</v>
      </c>
      <c r="X16" s="11">
        <v>67.7</v>
      </c>
      <c r="Y16" s="11">
        <v>20.5</v>
      </c>
      <c r="Z16" s="11">
        <v>73.2</v>
      </c>
      <c r="AA16" s="11">
        <v>140.80000000000001</v>
      </c>
      <c r="AB16" s="11">
        <v>3.3</v>
      </c>
      <c r="AC16" s="11">
        <v>38.5</v>
      </c>
      <c r="AD16" s="21">
        <v>140.80000000000001</v>
      </c>
    </row>
    <row r="17" spans="1:30" x14ac:dyDescent="0.3">
      <c r="A17" s="10">
        <f t="shared" si="1"/>
        <v>1984</v>
      </c>
      <c r="B17" s="11">
        <v>48.6</v>
      </c>
      <c r="C17" s="11">
        <v>92.6</v>
      </c>
      <c r="D17" s="11">
        <v>45.6</v>
      </c>
      <c r="E17" s="11">
        <v>110.89999999999999</v>
      </c>
      <c r="F17" s="11">
        <v>245.7</v>
      </c>
      <c r="G17" s="11">
        <v>92.5</v>
      </c>
      <c r="H17" s="11">
        <v>169.1</v>
      </c>
      <c r="I17" s="11">
        <v>194.20000000000002</v>
      </c>
      <c r="J17" s="11">
        <v>335.79999999999995</v>
      </c>
      <c r="K17" s="11">
        <v>385.50000000000006</v>
      </c>
      <c r="L17" s="11">
        <v>106.30000000000001</v>
      </c>
      <c r="M17" s="18">
        <v>0</v>
      </c>
      <c r="N17" s="21">
        <f t="shared" si="0"/>
        <v>1826.8</v>
      </c>
      <c r="Q17" s="10">
        <f t="shared" si="2"/>
        <v>1984</v>
      </c>
      <c r="R17" s="11">
        <v>39.200000000000003</v>
      </c>
      <c r="S17" s="11">
        <v>25.6</v>
      </c>
      <c r="T17" s="11">
        <v>34.200000000000003</v>
      </c>
      <c r="U17" s="11">
        <v>52.6</v>
      </c>
      <c r="V17" s="11">
        <v>54.4</v>
      </c>
      <c r="W17" s="11">
        <v>18.899999999999999</v>
      </c>
      <c r="X17" s="11">
        <v>61.4</v>
      </c>
      <c r="Y17" s="11">
        <v>42.6</v>
      </c>
      <c r="Z17" s="11">
        <v>66.400000000000006</v>
      </c>
      <c r="AA17" s="11">
        <v>100.4</v>
      </c>
      <c r="AB17" s="11">
        <v>27.6</v>
      </c>
      <c r="AC17" s="11">
        <v>0</v>
      </c>
      <c r="AD17" s="21">
        <v>100.4</v>
      </c>
    </row>
    <row r="18" spans="1:30" x14ac:dyDescent="0.3">
      <c r="A18" s="10">
        <f t="shared" si="1"/>
        <v>1985</v>
      </c>
      <c r="B18" s="11">
        <v>0</v>
      </c>
      <c r="C18" s="11" t="s">
        <v>21</v>
      </c>
      <c r="D18" s="11" t="s">
        <v>21</v>
      </c>
      <c r="E18" s="11" t="s">
        <v>21</v>
      </c>
      <c r="F18" s="11" t="s">
        <v>21</v>
      </c>
      <c r="G18" s="11">
        <v>139.70000000000002</v>
      </c>
      <c r="H18" s="11">
        <v>73.099999999999994</v>
      </c>
      <c r="I18" s="11">
        <v>240.89999999999998</v>
      </c>
      <c r="J18" s="11">
        <v>245.3</v>
      </c>
      <c r="K18" s="11">
        <v>383.20000000000005</v>
      </c>
      <c r="L18" s="11">
        <v>49.800000000000004</v>
      </c>
      <c r="M18" s="18">
        <v>128.6</v>
      </c>
      <c r="N18" s="21" t="str">
        <f t="shared" si="0"/>
        <v xml:space="preserve"> </v>
      </c>
      <c r="Q18" s="10">
        <f t="shared" si="2"/>
        <v>1985</v>
      </c>
      <c r="R18" s="11">
        <v>0</v>
      </c>
      <c r="S18" s="11" t="s">
        <v>21</v>
      </c>
      <c r="T18" s="11" t="s">
        <v>21</v>
      </c>
      <c r="U18" s="11" t="s">
        <v>21</v>
      </c>
      <c r="V18" s="11" t="s">
        <v>21</v>
      </c>
      <c r="W18" s="11">
        <v>78.400000000000006</v>
      </c>
      <c r="X18" s="11">
        <v>19.8</v>
      </c>
      <c r="Y18" s="11">
        <v>69.2</v>
      </c>
      <c r="Z18" s="11">
        <v>77</v>
      </c>
      <c r="AA18" s="11">
        <v>69.400000000000006</v>
      </c>
      <c r="AB18" s="11">
        <v>32.700000000000003</v>
      </c>
      <c r="AC18" s="11">
        <v>100.2</v>
      </c>
      <c r="AD18" s="21">
        <v>100.2</v>
      </c>
    </row>
    <row r="19" spans="1:30" x14ac:dyDescent="0.3">
      <c r="A19" s="10">
        <f t="shared" si="1"/>
        <v>1986</v>
      </c>
      <c r="B19" s="11">
        <v>62.199999999999996</v>
      </c>
      <c r="C19" s="11">
        <v>52.800000000000004</v>
      </c>
      <c r="D19" s="11">
        <v>114.80000000000001</v>
      </c>
      <c r="E19" s="11">
        <v>427.49999999999994</v>
      </c>
      <c r="F19" s="11">
        <v>169.5</v>
      </c>
      <c r="G19" s="11">
        <v>65.3</v>
      </c>
      <c r="H19" s="11">
        <v>73.199999999999989</v>
      </c>
      <c r="I19" s="11">
        <v>79.900000000000006</v>
      </c>
      <c r="J19" s="11">
        <v>119.39999999999998</v>
      </c>
      <c r="K19" s="11">
        <v>282.30000000000007</v>
      </c>
      <c r="L19" s="11">
        <v>127.79999999999998</v>
      </c>
      <c r="M19" s="18">
        <v>52.800000000000004</v>
      </c>
      <c r="N19" s="21">
        <f t="shared" si="0"/>
        <v>1627.5</v>
      </c>
      <c r="Q19" s="10">
        <f t="shared" si="2"/>
        <v>1986</v>
      </c>
      <c r="R19" s="11">
        <v>61.4</v>
      </c>
      <c r="S19" s="11">
        <v>44.2</v>
      </c>
      <c r="T19" s="11">
        <v>61.2</v>
      </c>
      <c r="U19" s="11">
        <v>194.4</v>
      </c>
      <c r="V19" s="11">
        <v>60.7</v>
      </c>
      <c r="W19" s="11">
        <v>17.7</v>
      </c>
      <c r="X19" s="11">
        <v>32.799999999999997</v>
      </c>
      <c r="Y19" s="11">
        <v>19.600000000000001</v>
      </c>
      <c r="Z19" s="11">
        <v>46.8</v>
      </c>
      <c r="AA19" s="11">
        <v>70.7</v>
      </c>
      <c r="AB19" s="11">
        <v>100.7</v>
      </c>
      <c r="AC19" s="11">
        <v>51.6</v>
      </c>
      <c r="AD19" s="21">
        <v>194.4</v>
      </c>
    </row>
    <row r="20" spans="1:30" x14ac:dyDescent="0.3">
      <c r="A20" s="10">
        <f t="shared" si="1"/>
        <v>1987</v>
      </c>
      <c r="B20" s="11">
        <v>18</v>
      </c>
      <c r="C20" s="11">
        <v>1.5</v>
      </c>
      <c r="D20" s="11">
        <v>112.89999999999999</v>
      </c>
      <c r="E20" s="11">
        <v>170.3</v>
      </c>
      <c r="F20" s="11">
        <v>195.2</v>
      </c>
      <c r="G20" s="11">
        <v>51.300000000000004</v>
      </c>
      <c r="H20" s="11">
        <v>141.9</v>
      </c>
      <c r="I20" s="11">
        <v>80.199999999999989</v>
      </c>
      <c r="J20" s="11">
        <v>221.00000000000003</v>
      </c>
      <c r="K20" s="11">
        <v>359.8</v>
      </c>
      <c r="L20" s="11">
        <v>109.3</v>
      </c>
      <c r="M20" s="18">
        <v>53.7</v>
      </c>
      <c r="N20" s="21">
        <f t="shared" si="0"/>
        <v>1515.1</v>
      </c>
      <c r="Q20" s="10">
        <f t="shared" si="2"/>
        <v>1987</v>
      </c>
      <c r="R20" s="11">
        <v>18</v>
      </c>
      <c r="S20" s="11">
        <v>1</v>
      </c>
      <c r="T20" s="11">
        <v>40.5</v>
      </c>
      <c r="U20" s="11">
        <v>53.6</v>
      </c>
      <c r="V20" s="11">
        <v>85</v>
      </c>
      <c r="W20" s="11">
        <v>19.7</v>
      </c>
      <c r="X20" s="11">
        <v>69.5</v>
      </c>
      <c r="Y20" s="11">
        <v>35.4</v>
      </c>
      <c r="Z20" s="11">
        <v>57.2</v>
      </c>
      <c r="AA20" s="11">
        <v>106.5</v>
      </c>
      <c r="AB20" s="11">
        <v>23.7</v>
      </c>
      <c r="AC20" s="11">
        <v>26.8</v>
      </c>
      <c r="AD20" s="21">
        <v>106.5</v>
      </c>
    </row>
    <row r="21" spans="1:30" x14ac:dyDescent="0.3">
      <c r="A21" s="10">
        <f t="shared" si="1"/>
        <v>1988</v>
      </c>
      <c r="B21" s="11">
        <v>0</v>
      </c>
      <c r="C21" s="11">
        <v>17.2</v>
      </c>
      <c r="D21" s="11">
        <v>7.6000000000000005</v>
      </c>
      <c r="E21" s="11">
        <v>151</v>
      </c>
      <c r="F21" s="11">
        <v>140.69999999999999</v>
      </c>
      <c r="G21" s="11">
        <v>212.90000000000006</v>
      </c>
      <c r="H21" s="11">
        <v>84.600000000000009</v>
      </c>
      <c r="I21" s="11">
        <v>299.7</v>
      </c>
      <c r="J21" s="11">
        <v>225.8</v>
      </c>
      <c r="K21" s="11">
        <v>341.2</v>
      </c>
      <c r="L21" s="11">
        <v>207.29999999999998</v>
      </c>
      <c r="M21" s="18">
        <v>20.7</v>
      </c>
      <c r="N21" s="21">
        <f t="shared" si="0"/>
        <v>1708.7</v>
      </c>
      <c r="Q21" s="10">
        <f t="shared" si="2"/>
        <v>1988</v>
      </c>
      <c r="R21" s="11">
        <v>0</v>
      </c>
      <c r="S21" s="11">
        <v>5.8</v>
      </c>
      <c r="T21" s="11">
        <v>6.4</v>
      </c>
      <c r="U21" s="11">
        <v>55</v>
      </c>
      <c r="V21" s="11">
        <v>31.6</v>
      </c>
      <c r="W21" s="11">
        <v>40.200000000000003</v>
      </c>
      <c r="X21" s="11">
        <v>39.200000000000003</v>
      </c>
      <c r="Y21" s="11">
        <v>85.6</v>
      </c>
      <c r="Z21" s="11">
        <v>76.5</v>
      </c>
      <c r="AA21" s="11">
        <v>59.4</v>
      </c>
      <c r="AB21" s="11">
        <v>70.599999999999994</v>
      </c>
      <c r="AC21" s="11">
        <v>14</v>
      </c>
      <c r="AD21" s="21">
        <v>85.6</v>
      </c>
    </row>
    <row r="22" spans="1:30" x14ac:dyDescent="0.3">
      <c r="A22" s="10">
        <f t="shared" si="1"/>
        <v>1989</v>
      </c>
      <c r="B22" s="11">
        <v>0</v>
      </c>
      <c r="C22" s="11">
        <v>70.900000000000006</v>
      </c>
      <c r="D22" s="11">
        <v>74.699999999999989</v>
      </c>
      <c r="E22" s="11">
        <v>36.800000000000004</v>
      </c>
      <c r="F22" s="11">
        <v>132.1</v>
      </c>
      <c r="G22" s="11">
        <v>134.20000000000002</v>
      </c>
      <c r="H22" s="11">
        <v>118.30000000000001</v>
      </c>
      <c r="I22" s="11">
        <v>331.40000000000003</v>
      </c>
      <c r="J22" s="11">
        <v>295.69999999999993</v>
      </c>
      <c r="K22" s="11">
        <v>298.00000000000006</v>
      </c>
      <c r="L22" s="11">
        <v>143.60000000000002</v>
      </c>
      <c r="M22" s="18">
        <v>71.2</v>
      </c>
      <c r="N22" s="21">
        <f t="shared" si="0"/>
        <v>1706.8999999999999</v>
      </c>
      <c r="Q22" s="10">
        <f t="shared" si="2"/>
        <v>1989</v>
      </c>
      <c r="R22" s="11">
        <v>0</v>
      </c>
      <c r="S22" s="11">
        <v>45.8</v>
      </c>
      <c r="T22" s="11">
        <v>35.4</v>
      </c>
      <c r="U22" s="11">
        <v>27.6</v>
      </c>
      <c r="V22" s="11">
        <v>46.8</v>
      </c>
      <c r="W22" s="11">
        <v>52.1</v>
      </c>
      <c r="X22" s="11">
        <v>68</v>
      </c>
      <c r="Y22" s="11">
        <v>77.8</v>
      </c>
      <c r="Z22" s="11">
        <v>111.4</v>
      </c>
      <c r="AA22" s="11">
        <v>70</v>
      </c>
      <c r="AB22" s="11">
        <v>48.2</v>
      </c>
      <c r="AC22" s="11">
        <v>39.200000000000003</v>
      </c>
      <c r="AD22" s="21">
        <v>111.4</v>
      </c>
    </row>
    <row r="23" spans="1:30" x14ac:dyDescent="0.3">
      <c r="A23" s="10">
        <f t="shared" si="1"/>
        <v>1990</v>
      </c>
      <c r="B23" s="11">
        <v>0</v>
      </c>
      <c r="C23" s="11">
        <v>30.4</v>
      </c>
      <c r="D23" s="11">
        <v>33.4</v>
      </c>
      <c r="E23" s="11">
        <v>98.5</v>
      </c>
      <c r="F23" s="11">
        <v>199</v>
      </c>
      <c r="G23" s="11">
        <v>53.2</v>
      </c>
      <c r="H23" s="11">
        <v>66.800000000000011</v>
      </c>
      <c r="I23" s="11">
        <v>84.600000000000009</v>
      </c>
      <c r="J23" s="11" t="s">
        <v>21</v>
      </c>
      <c r="K23" s="11">
        <v>316.10000000000002</v>
      </c>
      <c r="L23" s="11">
        <v>248.5</v>
      </c>
      <c r="M23" s="18">
        <v>62.900000000000006</v>
      </c>
      <c r="N23" s="21" t="str">
        <f t="shared" si="0"/>
        <v xml:space="preserve"> </v>
      </c>
      <c r="Q23" s="10">
        <f t="shared" si="2"/>
        <v>1990</v>
      </c>
      <c r="R23" s="11">
        <v>0</v>
      </c>
      <c r="S23" s="11">
        <v>20.5</v>
      </c>
      <c r="T23" s="11">
        <v>33.4</v>
      </c>
      <c r="U23" s="11">
        <v>33.4</v>
      </c>
      <c r="V23" s="11">
        <v>66.7</v>
      </c>
      <c r="W23" s="11">
        <v>15.4</v>
      </c>
      <c r="X23" s="11">
        <v>26.8</v>
      </c>
      <c r="Y23" s="11">
        <v>34.4</v>
      </c>
      <c r="Z23" s="11" t="s">
        <v>21</v>
      </c>
      <c r="AA23" s="11">
        <v>88.2</v>
      </c>
      <c r="AB23" s="11">
        <v>50.4</v>
      </c>
      <c r="AC23" s="11">
        <v>38.4</v>
      </c>
      <c r="AD23" s="21">
        <v>88.2</v>
      </c>
    </row>
    <row r="24" spans="1:30" x14ac:dyDescent="0.3">
      <c r="A24" s="10">
        <f t="shared" si="1"/>
        <v>1991</v>
      </c>
      <c r="B24" s="11">
        <v>0</v>
      </c>
      <c r="C24" s="11" t="s">
        <v>21</v>
      </c>
      <c r="D24" s="11" t="s">
        <v>21</v>
      </c>
      <c r="E24" s="11">
        <v>103.19999999999999</v>
      </c>
      <c r="F24" s="11">
        <v>87.9</v>
      </c>
      <c r="G24" s="11">
        <v>160.10000000000002</v>
      </c>
      <c r="H24" s="11">
        <v>50.300000000000004</v>
      </c>
      <c r="I24" s="11">
        <v>96.1</v>
      </c>
      <c r="J24" s="11">
        <v>91.7</v>
      </c>
      <c r="K24" s="11">
        <v>183.2</v>
      </c>
      <c r="L24" s="11">
        <v>109.70000000000002</v>
      </c>
      <c r="M24" s="18">
        <v>0</v>
      </c>
      <c r="N24" s="21" t="str">
        <f t="shared" si="0"/>
        <v xml:space="preserve"> </v>
      </c>
      <c r="Q24" s="10">
        <f t="shared" si="2"/>
        <v>1991</v>
      </c>
      <c r="R24" s="11">
        <v>0</v>
      </c>
      <c r="S24" s="11" t="s">
        <v>21</v>
      </c>
      <c r="T24" s="11" t="s">
        <v>21</v>
      </c>
      <c r="U24" s="11">
        <v>26.6</v>
      </c>
      <c r="V24" s="11">
        <v>23.4</v>
      </c>
      <c r="W24" s="11">
        <v>50.2</v>
      </c>
      <c r="X24" s="11">
        <v>20.8</v>
      </c>
      <c r="Y24" s="11">
        <v>23.9</v>
      </c>
      <c r="Z24" s="11">
        <v>42.9</v>
      </c>
      <c r="AA24" s="11">
        <v>55.4</v>
      </c>
      <c r="AB24" s="11">
        <v>64.900000000000006</v>
      </c>
      <c r="AC24" s="11">
        <v>0</v>
      </c>
      <c r="AD24" s="21">
        <v>64.900000000000006</v>
      </c>
    </row>
    <row r="25" spans="1:30" x14ac:dyDescent="0.3">
      <c r="A25" s="10">
        <f t="shared" si="1"/>
        <v>1992</v>
      </c>
      <c r="B25" s="11">
        <v>2</v>
      </c>
      <c r="C25" s="11">
        <v>5.6999999999999993</v>
      </c>
      <c r="D25" s="11">
        <v>17.100000000000001</v>
      </c>
      <c r="E25" s="11">
        <v>63.2</v>
      </c>
      <c r="F25" s="11">
        <v>196.2</v>
      </c>
      <c r="G25" s="11">
        <v>30.700000000000003</v>
      </c>
      <c r="H25" s="11">
        <v>198</v>
      </c>
      <c r="I25" s="11">
        <v>146.09999999999994</v>
      </c>
      <c r="J25" s="11">
        <v>294.5</v>
      </c>
      <c r="K25" s="11">
        <v>217.20000000000002</v>
      </c>
      <c r="L25" s="11">
        <v>347.89999999999992</v>
      </c>
      <c r="M25" s="18">
        <v>2</v>
      </c>
      <c r="N25" s="21">
        <f t="shared" si="0"/>
        <v>1520.5999999999997</v>
      </c>
      <c r="Q25" s="10">
        <f t="shared" si="2"/>
        <v>1992</v>
      </c>
      <c r="R25" s="11">
        <v>1.6</v>
      </c>
      <c r="S25" s="11">
        <v>4.5999999999999996</v>
      </c>
      <c r="T25" s="11">
        <v>10</v>
      </c>
      <c r="U25" s="11">
        <v>18.899999999999999</v>
      </c>
      <c r="V25" s="11">
        <v>71</v>
      </c>
      <c r="W25" s="11">
        <v>12.1</v>
      </c>
      <c r="X25" s="11">
        <v>55</v>
      </c>
      <c r="Y25" s="11">
        <v>88.6</v>
      </c>
      <c r="Z25" s="11">
        <v>96.2</v>
      </c>
      <c r="AA25" s="11">
        <v>67.400000000000006</v>
      </c>
      <c r="AB25" s="11">
        <v>110.5</v>
      </c>
      <c r="AC25" s="11">
        <v>2</v>
      </c>
      <c r="AD25" s="21">
        <v>110.5</v>
      </c>
    </row>
    <row r="26" spans="1:30" x14ac:dyDescent="0.3">
      <c r="A26" s="10">
        <f t="shared" si="1"/>
        <v>1993</v>
      </c>
      <c r="B26" s="11">
        <v>37.700000000000003</v>
      </c>
      <c r="C26" s="11">
        <v>41.500000000000007</v>
      </c>
      <c r="D26" s="11">
        <v>84.8</v>
      </c>
      <c r="E26" s="11">
        <v>352.59999999999997</v>
      </c>
      <c r="F26" s="11">
        <v>206.60000000000002</v>
      </c>
      <c r="G26" s="11">
        <v>55.400000000000006</v>
      </c>
      <c r="H26" s="11">
        <v>91.7</v>
      </c>
      <c r="I26" s="11">
        <v>115.5</v>
      </c>
      <c r="J26" s="11">
        <v>127.89999999999999</v>
      </c>
      <c r="K26" s="11">
        <v>160</v>
      </c>
      <c r="L26" s="11">
        <v>175.8</v>
      </c>
      <c r="M26" s="18">
        <v>131.9</v>
      </c>
      <c r="N26" s="21">
        <f t="shared" si="0"/>
        <v>1581.4</v>
      </c>
      <c r="Q26" s="10">
        <f t="shared" si="2"/>
        <v>1993</v>
      </c>
      <c r="R26" s="11">
        <v>25.7</v>
      </c>
      <c r="S26" s="11">
        <v>9.9</v>
      </c>
      <c r="T26" s="11">
        <v>24.6</v>
      </c>
      <c r="U26" s="11">
        <v>93.9</v>
      </c>
      <c r="V26" s="11">
        <v>56.8</v>
      </c>
      <c r="W26" s="11">
        <v>40.6</v>
      </c>
      <c r="X26" s="11">
        <v>42.2</v>
      </c>
      <c r="Y26" s="11">
        <v>48</v>
      </c>
      <c r="Z26" s="11">
        <v>30.3</v>
      </c>
      <c r="AA26" s="11">
        <v>49</v>
      </c>
      <c r="AB26" s="11">
        <v>61.6</v>
      </c>
      <c r="AC26" s="11">
        <v>57</v>
      </c>
      <c r="AD26" s="21">
        <v>93.9</v>
      </c>
    </row>
    <row r="27" spans="1:30" x14ac:dyDescent="0.3">
      <c r="A27" s="10">
        <f t="shared" si="1"/>
        <v>1994</v>
      </c>
      <c r="B27" s="11">
        <v>3.2</v>
      </c>
      <c r="C27" s="11">
        <v>7.6</v>
      </c>
      <c r="D27" s="11">
        <v>114.19999999999999</v>
      </c>
      <c r="E27" s="11">
        <v>117.69999999999999</v>
      </c>
      <c r="F27" s="11">
        <v>133.30000000000001</v>
      </c>
      <c r="G27" s="11">
        <v>186.3</v>
      </c>
      <c r="H27" s="11">
        <v>42.6</v>
      </c>
      <c r="I27" s="11">
        <v>72.600000000000009</v>
      </c>
      <c r="J27" s="11">
        <v>166.49999999999997</v>
      </c>
      <c r="K27" s="11">
        <v>240.09999999999997</v>
      </c>
      <c r="L27" s="11">
        <v>124.6</v>
      </c>
      <c r="M27" s="18">
        <v>37.5</v>
      </c>
      <c r="N27" s="21">
        <f t="shared" si="0"/>
        <v>1246.1999999999998</v>
      </c>
      <c r="Q27" s="10">
        <f t="shared" si="2"/>
        <v>1994</v>
      </c>
      <c r="R27" s="11">
        <v>2.2000000000000002</v>
      </c>
      <c r="S27" s="11">
        <v>7.6</v>
      </c>
      <c r="T27" s="11">
        <v>47.8</v>
      </c>
      <c r="U27" s="11">
        <v>50.9</v>
      </c>
      <c r="V27" s="11">
        <v>27.3</v>
      </c>
      <c r="W27" s="11">
        <v>79.2</v>
      </c>
      <c r="X27" s="11">
        <v>20.100000000000001</v>
      </c>
      <c r="Y27" s="11">
        <v>26.3</v>
      </c>
      <c r="Z27" s="11">
        <v>42.3</v>
      </c>
      <c r="AA27" s="11">
        <v>77.2</v>
      </c>
      <c r="AB27" s="11">
        <v>25.6</v>
      </c>
      <c r="AC27" s="11">
        <v>34</v>
      </c>
      <c r="AD27" s="21">
        <v>79.2</v>
      </c>
    </row>
    <row r="28" spans="1:30" x14ac:dyDescent="0.3">
      <c r="A28" s="10">
        <f t="shared" si="1"/>
        <v>1995</v>
      </c>
      <c r="B28" s="11">
        <v>12.299999999999999</v>
      </c>
      <c r="C28" s="11">
        <v>59.2</v>
      </c>
      <c r="D28" s="11">
        <v>66.7</v>
      </c>
      <c r="E28" s="11">
        <v>97.6</v>
      </c>
      <c r="F28" s="11">
        <v>315.09999999999997</v>
      </c>
      <c r="G28" s="11">
        <v>139</v>
      </c>
      <c r="H28" s="11">
        <v>271.69999999999993</v>
      </c>
      <c r="I28" s="11">
        <v>550.80000000000007</v>
      </c>
      <c r="J28" s="11">
        <v>101.8</v>
      </c>
      <c r="K28" s="11">
        <v>314.70000000000005</v>
      </c>
      <c r="L28" s="11" t="s">
        <v>21</v>
      </c>
      <c r="M28" s="18" t="s">
        <v>21</v>
      </c>
      <c r="N28" s="21" t="str">
        <f t="shared" si="0"/>
        <v xml:space="preserve"> </v>
      </c>
      <c r="Q28" s="10">
        <f t="shared" si="2"/>
        <v>1995</v>
      </c>
      <c r="R28" s="11">
        <v>7</v>
      </c>
      <c r="S28" s="11">
        <v>59.2</v>
      </c>
      <c r="T28" s="11">
        <v>21.1</v>
      </c>
      <c r="U28" s="11">
        <v>54.7</v>
      </c>
      <c r="V28" s="11">
        <v>87.4</v>
      </c>
      <c r="W28" s="11">
        <v>24.5</v>
      </c>
      <c r="X28" s="11">
        <v>145.80000000000001</v>
      </c>
      <c r="Y28" s="11">
        <v>129</v>
      </c>
      <c r="Z28" s="11">
        <v>52.4</v>
      </c>
      <c r="AA28" s="11">
        <v>93.4</v>
      </c>
      <c r="AB28" s="11" t="s">
        <v>21</v>
      </c>
      <c r="AC28" s="11" t="s">
        <v>21</v>
      </c>
      <c r="AD28" s="21">
        <v>145.80000000000001</v>
      </c>
    </row>
    <row r="29" spans="1:30" x14ac:dyDescent="0.3">
      <c r="A29" s="10">
        <f t="shared" si="1"/>
        <v>1996</v>
      </c>
      <c r="B29" s="11">
        <v>25</v>
      </c>
      <c r="C29" s="11">
        <v>25.900000000000002</v>
      </c>
      <c r="D29" s="11">
        <v>165.2</v>
      </c>
      <c r="E29" s="11">
        <v>54.5</v>
      </c>
      <c r="F29" s="11">
        <v>186.50000000000003</v>
      </c>
      <c r="G29" s="11">
        <v>205.9</v>
      </c>
      <c r="H29" s="11">
        <v>231.19999999999996</v>
      </c>
      <c r="I29" s="11">
        <v>133.60000000000002</v>
      </c>
      <c r="J29" s="11">
        <v>84.3</v>
      </c>
      <c r="K29" s="11">
        <v>276.59999999999997</v>
      </c>
      <c r="L29" s="11">
        <v>193.89999999999998</v>
      </c>
      <c r="M29" s="18">
        <v>25.700000000000003</v>
      </c>
      <c r="N29" s="21">
        <f t="shared" si="0"/>
        <v>1608.3</v>
      </c>
      <c r="Q29" s="10">
        <f t="shared" si="2"/>
        <v>1996</v>
      </c>
      <c r="R29" s="11">
        <v>25</v>
      </c>
      <c r="S29" s="11">
        <v>20.6</v>
      </c>
      <c r="T29" s="11">
        <v>121.1</v>
      </c>
      <c r="U29" s="11">
        <v>37.5</v>
      </c>
      <c r="V29" s="11">
        <v>51.4</v>
      </c>
      <c r="W29" s="11">
        <v>51</v>
      </c>
      <c r="X29" s="11">
        <v>73.2</v>
      </c>
      <c r="Y29" s="11">
        <v>36.700000000000003</v>
      </c>
      <c r="Z29" s="11">
        <v>29.3</v>
      </c>
      <c r="AA29" s="11">
        <v>114.6</v>
      </c>
      <c r="AB29" s="11">
        <v>129.1</v>
      </c>
      <c r="AC29" s="11">
        <v>18.600000000000001</v>
      </c>
      <c r="AD29" s="21">
        <v>129.1</v>
      </c>
    </row>
    <row r="30" spans="1:30" x14ac:dyDescent="0.3">
      <c r="A30" s="10">
        <f t="shared" si="1"/>
        <v>1997</v>
      </c>
      <c r="B30" s="11">
        <v>14.399999999999999</v>
      </c>
      <c r="C30" s="11">
        <v>14.1</v>
      </c>
      <c r="D30" s="11">
        <v>15.1</v>
      </c>
      <c r="E30" s="11">
        <v>155.39999999999998</v>
      </c>
      <c r="F30" s="11">
        <v>34.999999999999993</v>
      </c>
      <c r="G30" s="11">
        <v>133.80000000000001</v>
      </c>
      <c r="H30" s="11">
        <v>23</v>
      </c>
      <c r="I30" s="11">
        <v>57</v>
      </c>
      <c r="J30" s="11">
        <v>175.8</v>
      </c>
      <c r="K30" s="11">
        <v>47.4</v>
      </c>
      <c r="L30" s="11">
        <v>212.79999999999998</v>
      </c>
      <c r="M30" s="18">
        <v>27.8</v>
      </c>
      <c r="N30" s="21">
        <f t="shared" si="0"/>
        <v>911.5999999999998</v>
      </c>
      <c r="Q30" s="10">
        <f t="shared" si="2"/>
        <v>1997</v>
      </c>
      <c r="R30" s="11">
        <v>8.6</v>
      </c>
      <c r="S30" s="11">
        <v>14.1</v>
      </c>
      <c r="T30" s="11">
        <v>7</v>
      </c>
      <c r="U30" s="11">
        <v>37.6</v>
      </c>
      <c r="V30" s="11">
        <v>14.6</v>
      </c>
      <c r="W30" s="11">
        <v>30</v>
      </c>
      <c r="X30" s="11">
        <v>9.5</v>
      </c>
      <c r="Y30" s="11">
        <v>13.6</v>
      </c>
      <c r="Z30" s="11">
        <v>42.7</v>
      </c>
      <c r="AA30" s="11">
        <v>24.1</v>
      </c>
      <c r="AB30" s="11">
        <v>51.9</v>
      </c>
      <c r="AC30" s="11">
        <v>17.600000000000001</v>
      </c>
      <c r="AD30" s="21">
        <v>51.9</v>
      </c>
    </row>
    <row r="31" spans="1:30" x14ac:dyDescent="0.3">
      <c r="A31" s="10">
        <f t="shared" si="1"/>
        <v>1998</v>
      </c>
      <c r="B31" s="11">
        <v>4.3</v>
      </c>
      <c r="C31" s="11">
        <v>94.3</v>
      </c>
      <c r="D31" s="11">
        <v>142.1</v>
      </c>
      <c r="E31" s="11">
        <v>138.89999999999998</v>
      </c>
      <c r="F31" s="11">
        <v>266.2</v>
      </c>
      <c r="G31" s="11">
        <v>116.5</v>
      </c>
      <c r="H31" s="11">
        <v>247.8</v>
      </c>
      <c r="I31" s="11">
        <v>133.39999999999998</v>
      </c>
      <c r="J31" s="11">
        <v>303.20000000000005</v>
      </c>
      <c r="K31" s="11">
        <v>223</v>
      </c>
      <c r="L31" s="11">
        <v>98.700000000000017</v>
      </c>
      <c r="M31" s="18">
        <v>188.9</v>
      </c>
      <c r="N31" s="21">
        <f t="shared" si="0"/>
        <v>1957.3000000000002</v>
      </c>
      <c r="Q31" s="10">
        <f t="shared" si="2"/>
        <v>1998</v>
      </c>
      <c r="R31" s="11">
        <v>4.3</v>
      </c>
      <c r="S31" s="11">
        <v>70.8</v>
      </c>
      <c r="T31" s="11">
        <v>63.8</v>
      </c>
      <c r="U31" s="11">
        <v>79.599999999999994</v>
      </c>
      <c r="V31" s="11">
        <v>91</v>
      </c>
      <c r="W31" s="11">
        <v>38.200000000000003</v>
      </c>
      <c r="X31" s="11">
        <v>86.5</v>
      </c>
      <c r="Y31" s="11">
        <v>24.5</v>
      </c>
      <c r="Z31" s="11">
        <v>72.2</v>
      </c>
      <c r="AA31" s="11">
        <v>73.599999999999994</v>
      </c>
      <c r="AB31" s="11">
        <v>30.5</v>
      </c>
      <c r="AC31" s="11">
        <v>68.400000000000006</v>
      </c>
      <c r="AD31" s="21">
        <v>91</v>
      </c>
    </row>
    <row r="32" spans="1:30" x14ac:dyDescent="0.3">
      <c r="A32" s="10">
        <f t="shared" si="1"/>
        <v>1999</v>
      </c>
      <c r="B32" s="11">
        <v>12</v>
      </c>
      <c r="C32" s="11">
        <v>146.80000000000001</v>
      </c>
      <c r="D32" s="11">
        <v>87.1</v>
      </c>
      <c r="E32" s="11">
        <v>159.79999999999995</v>
      </c>
      <c r="F32" s="11">
        <v>117.2</v>
      </c>
      <c r="G32" s="11">
        <v>334.40000000000003</v>
      </c>
      <c r="H32" s="11">
        <v>127.6</v>
      </c>
      <c r="I32" s="11">
        <v>268.7</v>
      </c>
      <c r="J32" s="11">
        <v>288.69999999999993</v>
      </c>
      <c r="K32" s="11">
        <v>192.5</v>
      </c>
      <c r="L32" s="11">
        <v>266.5</v>
      </c>
      <c r="M32" s="18">
        <v>29.7</v>
      </c>
      <c r="N32" s="21">
        <f t="shared" si="0"/>
        <v>2030.9999999999998</v>
      </c>
      <c r="Q32" s="10">
        <f t="shared" si="2"/>
        <v>1999</v>
      </c>
      <c r="R32" s="11">
        <v>7.5</v>
      </c>
      <c r="S32" s="11">
        <v>39</v>
      </c>
      <c r="T32" s="11">
        <v>65.8</v>
      </c>
      <c r="U32" s="11">
        <v>48.7</v>
      </c>
      <c r="V32" s="11">
        <v>46</v>
      </c>
      <c r="W32" s="11">
        <v>64.3</v>
      </c>
      <c r="X32" s="11">
        <v>61</v>
      </c>
      <c r="Y32" s="11">
        <v>76.3</v>
      </c>
      <c r="Z32" s="11">
        <v>69.400000000000006</v>
      </c>
      <c r="AA32" s="11">
        <v>44</v>
      </c>
      <c r="AB32" s="11">
        <v>51.5</v>
      </c>
      <c r="AC32" s="11">
        <v>24.4</v>
      </c>
      <c r="AD32" s="21">
        <v>76.3</v>
      </c>
    </row>
    <row r="33" spans="1:30" x14ac:dyDescent="0.3">
      <c r="A33" s="10">
        <f t="shared" si="1"/>
        <v>2000</v>
      </c>
      <c r="B33" s="11">
        <v>33.800000000000004</v>
      </c>
      <c r="C33" s="11">
        <v>3.4000000000000004</v>
      </c>
      <c r="D33" s="11">
        <v>5.0999999999999996</v>
      </c>
      <c r="E33" s="11">
        <v>122.5</v>
      </c>
      <c r="F33" s="11">
        <v>227.7</v>
      </c>
      <c r="G33" s="11">
        <v>126.4</v>
      </c>
      <c r="H33" s="11">
        <v>71.800000000000011</v>
      </c>
      <c r="I33" s="11">
        <v>90.7</v>
      </c>
      <c r="J33" s="11">
        <v>329.9</v>
      </c>
      <c r="K33" s="11">
        <v>230.20000000000005</v>
      </c>
      <c r="L33" s="11">
        <v>256.60000000000002</v>
      </c>
      <c r="M33" s="18">
        <v>84.5</v>
      </c>
      <c r="N33" s="21">
        <f t="shared" si="0"/>
        <v>1582.6</v>
      </c>
      <c r="Q33" s="10">
        <f t="shared" si="2"/>
        <v>2000</v>
      </c>
      <c r="R33" s="11">
        <v>27</v>
      </c>
      <c r="S33" s="11">
        <v>2.7</v>
      </c>
      <c r="T33" s="11">
        <v>3.3</v>
      </c>
      <c r="U33" s="11">
        <v>55.8</v>
      </c>
      <c r="V33" s="11">
        <v>69</v>
      </c>
      <c r="W33" s="11">
        <v>63.8</v>
      </c>
      <c r="X33" s="11">
        <v>18.600000000000001</v>
      </c>
      <c r="Y33" s="11">
        <v>36.799999999999997</v>
      </c>
      <c r="Z33" s="11">
        <v>64</v>
      </c>
      <c r="AA33" s="11">
        <v>59.8</v>
      </c>
      <c r="AB33" s="11">
        <v>66.2</v>
      </c>
      <c r="AC33" s="11">
        <v>30.8</v>
      </c>
      <c r="AD33" s="21">
        <v>69</v>
      </c>
    </row>
    <row r="34" spans="1:30" x14ac:dyDescent="0.3">
      <c r="A34" s="10">
        <f t="shared" si="1"/>
        <v>2001</v>
      </c>
      <c r="B34" s="11">
        <v>0</v>
      </c>
      <c r="C34" s="11">
        <v>0</v>
      </c>
      <c r="D34" s="11">
        <v>114.7</v>
      </c>
      <c r="E34" s="11">
        <v>31.600000000000005</v>
      </c>
      <c r="F34" s="11">
        <v>286.3</v>
      </c>
      <c r="G34" s="11">
        <v>23.7</v>
      </c>
      <c r="H34" s="11">
        <v>98.700000000000017</v>
      </c>
      <c r="I34" s="11">
        <v>72.300000000000011</v>
      </c>
      <c r="J34" s="11">
        <v>202.89999999999998</v>
      </c>
      <c r="K34" s="11">
        <v>318.2</v>
      </c>
      <c r="L34" s="11">
        <v>155.60000000000002</v>
      </c>
      <c r="M34" s="18">
        <v>144.70000000000002</v>
      </c>
      <c r="N34" s="21">
        <f t="shared" si="0"/>
        <v>1448.7</v>
      </c>
      <c r="Q34" s="10">
        <f t="shared" si="2"/>
        <v>2001</v>
      </c>
      <c r="R34" s="11">
        <v>0</v>
      </c>
      <c r="S34" s="11">
        <v>0</v>
      </c>
      <c r="T34" s="11">
        <v>88.4</v>
      </c>
      <c r="U34" s="11">
        <v>24.6</v>
      </c>
      <c r="V34" s="11">
        <v>76.099999999999994</v>
      </c>
      <c r="W34" s="11">
        <v>16.5</v>
      </c>
      <c r="X34" s="11">
        <v>43.5</v>
      </c>
      <c r="Y34" s="11">
        <v>17.5</v>
      </c>
      <c r="Z34" s="11">
        <v>63.2</v>
      </c>
      <c r="AA34" s="11">
        <v>67.8</v>
      </c>
      <c r="AB34" s="11">
        <v>72.7</v>
      </c>
      <c r="AC34" s="11">
        <v>49.5</v>
      </c>
      <c r="AD34" s="21">
        <v>88.4</v>
      </c>
    </row>
    <row r="35" spans="1:30" x14ac:dyDescent="0.3">
      <c r="A35" s="10">
        <f t="shared" si="1"/>
        <v>2002</v>
      </c>
      <c r="B35" s="11">
        <v>0</v>
      </c>
      <c r="C35" s="11">
        <v>0</v>
      </c>
      <c r="D35" s="11">
        <v>42.2</v>
      </c>
      <c r="E35" s="11">
        <v>105.09999999999998</v>
      </c>
      <c r="F35" s="11">
        <v>181.49999999999997</v>
      </c>
      <c r="G35" s="11">
        <v>145.5</v>
      </c>
      <c r="H35" s="11">
        <v>43.5</v>
      </c>
      <c r="I35" s="11">
        <v>72.399999999999991</v>
      </c>
      <c r="J35" s="11">
        <v>147.19999999999996</v>
      </c>
      <c r="K35" s="11">
        <v>153.9</v>
      </c>
      <c r="L35" s="11">
        <v>63.099999999999994</v>
      </c>
      <c r="M35" s="18">
        <v>78.2</v>
      </c>
      <c r="N35" s="21">
        <f t="shared" si="0"/>
        <v>1032.5999999999999</v>
      </c>
      <c r="Q35" s="10">
        <f t="shared" si="2"/>
        <v>2002</v>
      </c>
      <c r="R35" s="11">
        <v>0</v>
      </c>
      <c r="S35" s="11">
        <v>0</v>
      </c>
      <c r="T35" s="11">
        <v>31.3</v>
      </c>
      <c r="U35" s="11">
        <v>37.9</v>
      </c>
      <c r="V35" s="11">
        <v>98.7</v>
      </c>
      <c r="W35" s="11">
        <v>76.5</v>
      </c>
      <c r="X35" s="11">
        <v>21.8</v>
      </c>
      <c r="Y35" s="11">
        <v>31.5</v>
      </c>
      <c r="Z35" s="11">
        <v>39.200000000000003</v>
      </c>
      <c r="AA35" s="11">
        <v>41</v>
      </c>
      <c r="AB35" s="11">
        <v>52.4</v>
      </c>
      <c r="AC35" s="11">
        <v>44</v>
      </c>
      <c r="AD35" s="21">
        <v>98.7</v>
      </c>
    </row>
    <row r="36" spans="1:30" x14ac:dyDescent="0.3">
      <c r="A36" s="10">
        <f t="shared" si="1"/>
        <v>2003</v>
      </c>
      <c r="B36" s="11">
        <v>0</v>
      </c>
      <c r="C36" s="11">
        <v>0</v>
      </c>
      <c r="D36" s="11">
        <v>77.8</v>
      </c>
      <c r="E36" s="11">
        <v>197.8</v>
      </c>
      <c r="F36" s="11">
        <v>174.6</v>
      </c>
      <c r="G36" s="11">
        <v>225.89999999999998</v>
      </c>
      <c r="H36" s="11">
        <v>130.20000000000002</v>
      </c>
      <c r="I36" s="11">
        <v>121.40000000000002</v>
      </c>
      <c r="J36" s="11">
        <v>92.09999999999998</v>
      </c>
      <c r="K36" s="11">
        <v>327.09999999999997</v>
      </c>
      <c r="L36" s="11">
        <v>262.10000000000002</v>
      </c>
      <c r="M36" s="18">
        <v>174.4</v>
      </c>
      <c r="N36" s="21">
        <f t="shared" si="0"/>
        <v>1783.4</v>
      </c>
      <c r="Q36" s="10">
        <f t="shared" si="2"/>
        <v>2003</v>
      </c>
      <c r="R36" s="11">
        <v>0</v>
      </c>
      <c r="S36" s="11">
        <v>0</v>
      </c>
      <c r="T36" s="11">
        <v>63.3</v>
      </c>
      <c r="U36" s="11">
        <v>52.6</v>
      </c>
      <c r="V36" s="11">
        <v>44.4</v>
      </c>
      <c r="W36" s="11">
        <v>38.200000000000003</v>
      </c>
      <c r="X36" s="11">
        <v>42.2</v>
      </c>
      <c r="Y36" s="11">
        <v>42</v>
      </c>
      <c r="Z36" s="11">
        <v>35.5</v>
      </c>
      <c r="AA36" s="11">
        <v>75.3</v>
      </c>
      <c r="AB36" s="11">
        <v>62.4</v>
      </c>
      <c r="AC36" s="11">
        <v>62</v>
      </c>
      <c r="AD36" s="21">
        <v>75.3</v>
      </c>
    </row>
    <row r="37" spans="1:30" x14ac:dyDescent="0.3">
      <c r="A37" s="10">
        <f t="shared" si="1"/>
        <v>2004</v>
      </c>
      <c r="B37" s="11">
        <v>34.299999999999997</v>
      </c>
      <c r="C37" s="11">
        <v>48</v>
      </c>
      <c r="D37" s="11">
        <v>36.6</v>
      </c>
      <c r="E37" s="11">
        <v>106.5</v>
      </c>
      <c r="F37" s="11">
        <v>130.5</v>
      </c>
      <c r="G37" s="11">
        <v>43.900000000000006</v>
      </c>
      <c r="H37" s="11">
        <v>161.29999999999998</v>
      </c>
      <c r="I37" s="11">
        <v>66.099999999999994</v>
      </c>
      <c r="J37" s="11">
        <v>215.89999999999998</v>
      </c>
      <c r="K37" s="11">
        <v>287.89999999999998</v>
      </c>
      <c r="L37" s="11">
        <v>160.80000000000001</v>
      </c>
      <c r="M37" s="18">
        <v>13.5</v>
      </c>
      <c r="N37" s="21">
        <f t="shared" si="0"/>
        <v>1305.3</v>
      </c>
      <c r="Q37" s="10">
        <f t="shared" si="2"/>
        <v>2004</v>
      </c>
      <c r="R37" s="11">
        <v>18.5</v>
      </c>
      <c r="S37" s="11">
        <v>30.4</v>
      </c>
      <c r="T37" s="11">
        <v>30.6</v>
      </c>
      <c r="U37" s="11">
        <v>62.2</v>
      </c>
      <c r="V37" s="11">
        <v>36</v>
      </c>
      <c r="W37" s="11">
        <v>28.4</v>
      </c>
      <c r="X37" s="11">
        <v>75.5</v>
      </c>
      <c r="Y37" s="11">
        <v>19.600000000000001</v>
      </c>
      <c r="Z37" s="11">
        <v>66</v>
      </c>
      <c r="AA37" s="11">
        <v>70.599999999999994</v>
      </c>
      <c r="AB37" s="11">
        <v>67.7</v>
      </c>
      <c r="AC37" s="11">
        <v>13.5</v>
      </c>
      <c r="AD37" s="21">
        <v>75.5</v>
      </c>
    </row>
    <row r="38" spans="1:30" x14ac:dyDescent="0.3">
      <c r="A38" s="10">
        <f t="shared" si="1"/>
        <v>2005</v>
      </c>
      <c r="B38" s="11">
        <v>11.9</v>
      </c>
      <c r="C38" s="11">
        <v>61.7</v>
      </c>
      <c r="D38" s="11">
        <v>93.6</v>
      </c>
      <c r="E38" s="11">
        <v>238.9</v>
      </c>
      <c r="F38" s="11" t="s">
        <v>21</v>
      </c>
      <c r="G38" s="11">
        <v>262.40000000000003</v>
      </c>
      <c r="H38" s="11">
        <v>63</v>
      </c>
      <c r="I38" s="11">
        <v>98.1</v>
      </c>
      <c r="J38" s="11">
        <v>181.8</v>
      </c>
      <c r="K38" s="11">
        <v>303.89999999999998</v>
      </c>
      <c r="L38" s="11">
        <v>317.70000000000005</v>
      </c>
      <c r="M38" s="18">
        <v>0</v>
      </c>
      <c r="N38" s="21" t="str">
        <f t="shared" si="0"/>
        <v xml:space="preserve"> </v>
      </c>
      <c r="Q38" s="10">
        <f t="shared" si="2"/>
        <v>2005</v>
      </c>
      <c r="R38" s="11">
        <v>8.8000000000000007</v>
      </c>
      <c r="S38" s="11">
        <v>46</v>
      </c>
      <c r="T38" s="11">
        <v>49.6</v>
      </c>
      <c r="U38" s="11">
        <v>97.5</v>
      </c>
      <c r="V38" s="11">
        <v>49.2</v>
      </c>
      <c r="W38" s="11">
        <v>66.3</v>
      </c>
      <c r="X38" s="11">
        <v>15.5</v>
      </c>
      <c r="Y38" s="11">
        <v>19.7</v>
      </c>
      <c r="Z38" s="11">
        <v>74.8</v>
      </c>
      <c r="AA38" s="11">
        <v>64.7</v>
      </c>
      <c r="AB38" s="11">
        <v>106</v>
      </c>
      <c r="AC38" s="11">
        <v>0</v>
      </c>
      <c r="AD38" s="21">
        <v>106</v>
      </c>
    </row>
    <row r="39" spans="1:30" x14ac:dyDescent="0.3">
      <c r="A39" s="10">
        <f t="shared" si="1"/>
        <v>2006</v>
      </c>
      <c r="B39" s="11">
        <v>44.20000000000001</v>
      </c>
      <c r="C39" s="11">
        <v>152.29999999999998</v>
      </c>
      <c r="D39" s="11">
        <v>36.200000000000003</v>
      </c>
      <c r="E39" s="11">
        <v>200.10000000000002</v>
      </c>
      <c r="F39" s="11">
        <v>412.2</v>
      </c>
      <c r="G39" s="11">
        <v>295.70000000000005</v>
      </c>
      <c r="H39" s="11">
        <v>28.7</v>
      </c>
      <c r="I39" s="11">
        <v>141.9</v>
      </c>
      <c r="J39" s="11">
        <v>123.29999999999998</v>
      </c>
      <c r="K39" s="11">
        <v>194.10000000000002</v>
      </c>
      <c r="L39" s="11">
        <v>176.8</v>
      </c>
      <c r="M39" s="18">
        <v>37.799999999999997</v>
      </c>
      <c r="N39" s="21">
        <f t="shared" si="0"/>
        <v>1843.3000000000002</v>
      </c>
      <c r="Q39" s="10">
        <f t="shared" si="2"/>
        <v>2006</v>
      </c>
      <c r="R39" s="11">
        <v>39.700000000000003</v>
      </c>
      <c r="S39" s="11">
        <v>67.599999999999994</v>
      </c>
      <c r="T39" s="11">
        <v>26.6</v>
      </c>
      <c r="U39" s="11">
        <v>71.7</v>
      </c>
      <c r="V39" s="11">
        <v>115.5</v>
      </c>
      <c r="W39" s="11">
        <v>110.7</v>
      </c>
      <c r="X39" s="11">
        <v>15.3</v>
      </c>
      <c r="Y39" s="11">
        <v>47.7</v>
      </c>
      <c r="Z39" s="11">
        <v>70.599999999999994</v>
      </c>
      <c r="AA39" s="11">
        <v>40.799999999999997</v>
      </c>
      <c r="AB39" s="11">
        <v>72.7</v>
      </c>
      <c r="AC39" s="11">
        <v>36</v>
      </c>
      <c r="AD39" s="21">
        <v>115.5</v>
      </c>
    </row>
    <row r="40" spans="1:30" x14ac:dyDescent="0.3">
      <c r="A40" s="10">
        <f t="shared" si="1"/>
        <v>2007</v>
      </c>
      <c r="B40" s="11">
        <v>0</v>
      </c>
      <c r="C40" s="11">
        <v>0.5</v>
      </c>
      <c r="D40" s="11">
        <v>182.50000000000003</v>
      </c>
      <c r="E40" s="11">
        <v>219.90000000000003</v>
      </c>
      <c r="F40" s="11">
        <v>289.20000000000005</v>
      </c>
      <c r="G40" s="11">
        <v>77.100000000000009</v>
      </c>
      <c r="H40" s="11">
        <v>58.9</v>
      </c>
      <c r="I40" s="11">
        <v>261.89999999999998</v>
      </c>
      <c r="J40" s="11">
        <v>175.79999999999998</v>
      </c>
      <c r="K40" s="11">
        <v>344.7</v>
      </c>
      <c r="L40" s="11">
        <v>92.899999999999991</v>
      </c>
      <c r="M40" s="18">
        <v>101.89999999999999</v>
      </c>
      <c r="N40" s="21">
        <f t="shared" si="0"/>
        <v>1805.3000000000002</v>
      </c>
      <c r="Q40" s="10">
        <f t="shared" si="2"/>
        <v>2007</v>
      </c>
      <c r="R40" s="11">
        <v>0</v>
      </c>
      <c r="S40" s="11">
        <v>0.5</v>
      </c>
      <c r="T40" s="11">
        <v>136.5</v>
      </c>
      <c r="U40" s="11">
        <v>62.3</v>
      </c>
      <c r="V40" s="11">
        <v>49.7</v>
      </c>
      <c r="W40" s="11">
        <v>19.600000000000001</v>
      </c>
      <c r="X40" s="11">
        <v>23.1</v>
      </c>
      <c r="Y40" s="11">
        <v>91.5</v>
      </c>
      <c r="Z40" s="11">
        <v>51</v>
      </c>
      <c r="AA40" s="11">
        <v>108.6</v>
      </c>
      <c r="AB40" s="11">
        <v>22.4</v>
      </c>
      <c r="AC40" s="11">
        <v>53</v>
      </c>
      <c r="AD40" s="21">
        <v>136.5</v>
      </c>
    </row>
    <row r="41" spans="1:30" x14ac:dyDescent="0.3">
      <c r="A41" s="10">
        <f t="shared" si="1"/>
        <v>2008</v>
      </c>
      <c r="B41" s="11">
        <v>0</v>
      </c>
      <c r="C41" s="11">
        <v>20.2</v>
      </c>
      <c r="D41" s="11">
        <v>60.900000000000006</v>
      </c>
      <c r="E41" s="11">
        <v>60.400000000000006</v>
      </c>
      <c r="F41" s="11">
        <v>276.8</v>
      </c>
      <c r="G41" s="11">
        <v>150.50000000000006</v>
      </c>
      <c r="H41" s="11">
        <v>130.60000000000002</v>
      </c>
      <c r="I41" s="11">
        <v>175.3</v>
      </c>
      <c r="J41" s="11">
        <v>227.00000000000003</v>
      </c>
      <c r="K41" s="11">
        <v>167.39999999999998</v>
      </c>
      <c r="L41" s="11">
        <v>481.7</v>
      </c>
      <c r="M41" s="18">
        <v>19.700000000000003</v>
      </c>
      <c r="N41" s="21">
        <f t="shared" si="0"/>
        <v>1770.5</v>
      </c>
      <c r="Q41" s="10">
        <f t="shared" si="2"/>
        <v>2008</v>
      </c>
      <c r="R41" s="11">
        <v>0</v>
      </c>
      <c r="S41" s="11">
        <v>14.9</v>
      </c>
      <c r="T41" s="11">
        <v>23.9</v>
      </c>
      <c r="U41" s="11">
        <v>20.3</v>
      </c>
      <c r="V41" s="11">
        <v>82</v>
      </c>
      <c r="W41" s="11">
        <v>47</v>
      </c>
      <c r="X41" s="11">
        <v>43</v>
      </c>
      <c r="Y41" s="11">
        <v>62.4</v>
      </c>
      <c r="Z41" s="11">
        <v>52</v>
      </c>
      <c r="AA41" s="11">
        <v>35.799999999999997</v>
      </c>
      <c r="AB41" s="11">
        <v>152.6</v>
      </c>
      <c r="AC41" s="11">
        <v>9.9</v>
      </c>
      <c r="AD41" s="21">
        <v>152.6</v>
      </c>
    </row>
    <row r="42" spans="1:30" x14ac:dyDescent="0.3">
      <c r="A42" s="10">
        <f t="shared" si="1"/>
        <v>2009</v>
      </c>
      <c r="B42" s="11">
        <v>178.4</v>
      </c>
      <c r="C42" s="11">
        <v>0</v>
      </c>
      <c r="D42" s="11">
        <v>60.899999999999991</v>
      </c>
      <c r="E42" s="11">
        <v>79.2</v>
      </c>
      <c r="F42" s="11">
        <v>123.9</v>
      </c>
      <c r="G42" s="11">
        <v>97.200000000000017</v>
      </c>
      <c r="H42" s="11">
        <v>94.499999999999986</v>
      </c>
      <c r="I42" s="11">
        <v>87.7</v>
      </c>
      <c r="J42" s="11">
        <v>63</v>
      </c>
      <c r="K42" s="11">
        <v>165.3</v>
      </c>
      <c r="L42" s="11">
        <v>46.5</v>
      </c>
      <c r="M42" s="18">
        <v>47.199999999999996</v>
      </c>
      <c r="N42" s="21">
        <f t="shared" si="0"/>
        <v>1043.8000000000002</v>
      </c>
      <c r="Q42" s="10">
        <f t="shared" si="2"/>
        <v>2009</v>
      </c>
      <c r="R42" s="11">
        <v>97</v>
      </c>
      <c r="S42" s="11">
        <v>0</v>
      </c>
      <c r="T42" s="11">
        <v>17.5</v>
      </c>
      <c r="U42" s="11">
        <v>24.3</v>
      </c>
      <c r="V42" s="11">
        <v>60</v>
      </c>
      <c r="W42" s="11">
        <v>43.4</v>
      </c>
      <c r="X42" s="11">
        <v>52.6</v>
      </c>
      <c r="Y42" s="11">
        <v>34.6</v>
      </c>
      <c r="Z42" s="11">
        <v>27.5</v>
      </c>
      <c r="AA42" s="11">
        <v>67.900000000000006</v>
      </c>
      <c r="AB42" s="11">
        <v>31.2</v>
      </c>
      <c r="AC42" s="11">
        <v>38.799999999999997</v>
      </c>
      <c r="AD42" s="21">
        <v>97</v>
      </c>
    </row>
    <row r="43" spans="1:30" x14ac:dyDescent="0.3">
      <c r="A43" s="10">
        <f t="shared" si="1"/>
        <v>2010</v>
      </c>
      <c r="B43" s="11">
        <v>3.8</v>
      </c>
      <c r="C43" s="11">
        <v>10.3</v>
      </c>
      <c r="D43" s="11">
        <v>286.3</v>
      </c>
      <c r="E43" s="11">
        <v>78.8</v>
      </c>
      <c r="F43" s="11">
        <v>198.20000000000002</v>
      </c>
      <c r="G43" s="11">
        <v>305.29999999999995</v>
      </c>
      <c r="H43" s="11">
        <v>172.6</v>
      </c>
      <c r="I43" s="11">
        <v>166.30000000000004</v>
      </c>
      <c r="J43" s="11">
        <v>235.20000000000002</v>
      </c>
      <c r="K43" s="11">
        <v>258.10000000000002</v>
      </c>
      <c r="L43" s="11">
        <v>253.69999999999996</v>
      </c>
      <c r="M43" s="18">
        <v>208.6</v>
      </c>
      <c r="N43" s="21">
        <f t="shared" si="0"/>
        <v>2177.2000000000003</v>
      </c>
      <c r="Q43" s="10">
        <f t="shared" si="2"/>
        <v>2010</v>
      </c>
      <c r="R43" s="11">
        <v>3.8</v>
      </c>
      <c r="S43" s="11">
        <v>3.4</v>
      </c>
      <c r="T43" s="11">
        <v>62</v>
      </c>
      <c r="U43" s="11">
        <v>27.7</v>
      </c>
      <c r="V43" s="11">
        <v>48</v>
      </c>
      <c r="W43" s="11">
        <v>134</v>
      </c>
      <c r="X43" s="11">
        <v>49.5</v>
      </c>
      <c r="Y43" s="11">
        <v>32.4</v>
      </c>
      <c r="Z43" s="11">
        <v>66.5</v>
      </c>
      <c r="AA43" s="11">
        <v>55</v>
      </c>
      <c r="AB43" s="11">
        <v>88.7</v>
      </c>
      <c r="AC43" s="11">
        <v>49.5</v>
      </c>
      <c r="AD43" s="21">
        <v>134</v>
      </c>
    </row>
    <row r="44" spans="1:30" x14ac:dyDescent="0.3">
      <c r="A44" s="10">
        <f t="shared" si="1"/>
        <v>2011</v>
      </c>
      <c r="B44" s="11">
        <v>0.1</v>
      </c>
      <c r="C44" s="11">
        <v>21.7</v>
      </c>
      <c r="D44" s="11">
        <v>60.7</v>
      </c>
      <c r="E44" s="11">
        <v>196.19999999999993</v>
      </c>
      <c r="F44" s="11">
        <v>283.8</v>
      </c>
      <c r="G44" s="11">
        <v>69.900000000000006</v>
      </c>
      <c r="H44" s="11">
        <v>303.39999999999998</v>
      </c>
      <c r="I44" s="11">
        <v>120.49999999999999</v>
      </c>
      <c r="J44" s="11">
        <v>230.29999999999998</v>
      </c>
      <c r="K44" s="11">
        <v>504.40000000000003</v>
      </c>
      <c r="L44" s="11">
        <v>296.29999999999995</v>
      </c>
      <c r="M44" s="18">
        <v>90.800000000000026</v>
      </c>
      <c r="N44" s="21">
        <f t="shared" si="0"/>
        <v>2178.1000000000004</v>
      </c>
      <c r="Q44" s="10">
        <f t="shared" si="2"/>
        <v>2011</v>
      </c>
      <c r="R44" s="11">
        <v>0.1</v>
      </c>
      <c r="S44" s="11">
        <v>9.1</v>
      </c>
      <c r="T44" s="11">
        <v>26.5</v>
      </c>
      <c r="U44" s="11">
        <v>50</v>
      </c>
      <c r="V44" s="11">
        <v>83</v>
      </c>
      <c r="W44" s="11">
        <v>14.1</v>
      </c>
      <c r="X44" s="11">
        <v>67</v>
      </c>
      <c r="Y44" s="11">
        <v>27</v>
      </c>
      <c r="Z44" s="11">
        <v>59.5</v>
      </c>
      <c r="AA44" s="11">
        <v>124</v>
      </c>
      <c r="AB44" s="11">
        <v>65.5</v>
      </c>
      <c r="AC44" s="11">
        <v>25.5</v>
      </c>
      <c r="AD44" s="21">
        <v>124</v>
      </c>
    </row>
    <row r="45" spans="1:30" x14ac:dyDescent="0.3">
      <c r="A45" s="10">
        <f>+A44+1</f>
        <v>2012</v>
      </c>
      <c r="B45" s="11">
        <v>0</v>
      </c>
      <c r="C45" s="11">
        <v>10.799999999999999</v>
      </c>
      <c r="D45" s="11">
        <v>11.6</v>
      </c>
      <c r="E45" s="11">
        <v>210.4</v>
      </c>
      <c r="F45" s="11">
        <v>240.29999999999998</v>
      </c>
      <c r="G45" s="11">
        <v>190.8</v>
      </c>
      <c r="H45" s="11">
        <v>110.90000000000002</v>
      </c>
      <c r="I45" s="11">
        <v>114.69999999999999</v>
      </c>
      <c r="J45" s="11">
        <v>51.399999999999991</v>
      </c>
      <c r="K45" s="11">
        <v>432.09999999999997</v>
      </c>
      <c r="L45" s="11">
        <v>50.499999999999993</v>
      </c>
      <c r="M45" s="18">
        <v>41.4</v>
      </c>
      <c r="N45" s="21">
        <f t="shared" si="0"/>
        <v>1464.9</v>
      </c>
      <c r="Q45" s="10">
        <f>+Q44+1</f>
        <v>2012</v>
      </c>
      <c r="R45" s="11">
        <v>0</v>
      </c>
      <c r="S45" s="11">
        <v>10.1</v>
      </c>
      <c r="T45" s="11">
        <v>5.5</v>
      </c>
      <c r="U45" s="11">
        <v>86</v>
      </c>
      <c r="V45" s="11">
        <v>56.5</v>
      </c>
      <c r="W45" s="11">
        <v>93</v>
      </c>
      <c r="X45" s="11">
        <v>40.299999999999997</v>
      </c>
      <c r="Y45" s="11">
        <v>17</v>
      </c>
      <c r="Z45" s="11">
        <v>19.2</v>
      </c>
      <c r="AA45" s="11">
        <v>69</v>
      </c>
      <c r="AB45" s="11">
        <v>15.8</v>
      </c>
      <c r="AC45" s="11">
        <v>31.2</v>
      </c>
      <c r="AD45" s="21">
        <v>93</v>
      </c>
    </row>
    <row r="46" spans="1:30" x14ac:dyDescent="0.3">
      <c r="A46" s="10">
        <f t="shared" ref="A46:A50" si="3">+A45+1</f>
        <v>2013</v>
      </c>
      <c r="B46" s="11">
        <v>0</v>
      </c>
      <c r="C46" s="11">
        <v>28</v>
      </c>
      <c r="D46" s="11">
        <v>65.599999999999994</v>
      </c>
      <c r="E46" s="11">
        <v>114.5</v>
      </c>
      <c r="F46" s="11">
        <v>285.5</v>
      </c>
      <c r="G46" s="11">
        <v>133</v>
      </c>
      <c r="H46" s="11">
        <v>84.3</v>
      </c>
      <c r="I46" s="11">
        <v>132.79999999999998</v>
      </c>
      <c r="J46" s="11">
        <v>264.09999999999997</v>
      </c>
      <c r="K46" s="11">
        <v>211.39999999999998</v>
      </c>
      <c r="L46" s="11">
        <v>191.7</v>
      </c>
      <c r="M46" s="18">
        <v>0.9</v>
      </c>
      <c r="N46" s="21">
        <f t="shared" si="0"/>
        <v>1511.8</v>
      </c>
      <c r="Q46" s="10">
        <f t="shared" ref="Q46:Q50" si="4">+Q45+1</f>
        <v>2013</v>
      </c>
      <c r="R46" s="11">
        <v>0</v>
      </c>
      <c r="S46" s="11">
        <v>21.5</v>
      </c>
      <c r="T46" s="11">
        <v>32.4</v>
      </c>
      <c r="U46" s="11">
        <v>53</v>
      </c>
      <c r="V46" s="11">
        <v>72.099999999999994</v>
      </c>
      <c r="W46" s="11">
        <v>96</v>
      </c>
      <c r="X46" s="11">
        <v>56.5</v>
      </c>
      <c r="Y46" s="11">
        <v>32.5</v>
      </c>
      <c r="Z46" s="11">
        <v>71</v>
      </c>
      <c r="AA46" s="11">
        <v>66.8</v>
      </c>
      <c r="AB46" s="11">
        <v>79.5</v>
      </c>
      <c r="AC46" s="11">
        <v>0.5</v>
      </c>
      <c r="AD46" s="21">
        <v>96</v>
      </c>
    </row>
    <row r="47" spans="1:30" x14ac:dyDescent="0.3">
      <c r="A47" s="10">
        <f t="shared" si="3"/>
        <v>2014</v>
      </c>
      <c r="B47" s="11">
        <v>82.6</v>
      </c>
      <c r="C47" s="11">
        <v>4</v>
      </c>
      <c r="D47" s="11">
        <v>85.4</v>
      </c>
      <c r="E47" s="11">
        <v>51.4</v>
      </c>
      <c r="F47" s="11">
        <v>197.5</v>
      </c>
      <c r="G47" s="11">
        <v>27.6</v>
      </c>
      <c r="H47" s="11">
        <v>26.4</v>
      </c>
      <c r="I47" s="11">
        <v>110.3</v>
      </c>
      <c r="J47" s="11">
        <v>138.00000000000003</v>
      </c>
      <c r="K47" s="11">
        <v>336.4</v>
      </c>
      <c r="L47" s="11">
        <v>316.7</v>
      </c>
      <c r="M47" s="18">
        <v>141.70000000000002</v>
      </c>
      <c r="N47" s="21">
        <f t="shared" si="0"/>
        <v>1518</v>
      </c>
      <c r="Q47" s="10">
        <f t="shared" si="4"/>
        <v>2014</v>
      </c>
      <c r="R47" s="11">
        <v>66</v>
      </c>
      <c r="S47" s="11">
        <v>4</v>
      </c>
      <c r="T47" s="11">
        <v>55</v>
      </c>
      <c r="U47" s="11">
        <v>17.2</v>
      </c>
      <c r="V47" s="11">
        <v>52.5</v>
      </c>
      <c r="W47" s="11">
        <v>7.9</v>
      </c>
      <c r="X47" s="11">
        <v>8.8000000000000007</v>
      </c>
      <c r="Y47" s="11">
        <v>25.5</v>
      </c>
      <c r="Z47" s="11">
        <v>39.6</v>
      </c>
      <c r="AA47" s="11">
        <v>53</v>
      </c>
      <c r="AB47" s="11">
        <v>85</v>
      </c>
      <c r="AC47" s="11">
        <v>73.2</v>
      </c>
      <c r="AD47" s="21">
        <v>85</v>
      </c>
    </row>
    <row r="48" spans="1:30" x14ac:dyDescent="0.3">
      <c r="A48" s="10">
        <f t="shared" si="3"/>
        <v>2015</v>
      </c>
      <c r="B48" s="11">
        <v>63</v>
      </c>
      <c r="C48" s="11">
        <v>40.799999999999997</v>
      </c>
      <c r="D48" s="11">
        <v>6.4999999999999991</v>
      </c>
      <c r="E48" s="11">
        <v>72.600000000000009</v>
      </c>
      <c r="F48" s="11">
        <v>161.30000000000001</v>
      </c>
      <c r="G48" s="11">
        <v>43.7</v>
      </c>
      <c r="H48" s="11">
        <v>68.800000000000011</v>
      </c>
      <c r="I48" s="11">
        <v>96.59999999999998</v>
      </c>
      <c r="J48" s="11">
        <v>222.00000000000003</v>
      </c>
      <c r="K48" s="11">
        <v>277.3</v>
      </c>
      <c r="L48" s="11">
        <v>216.6</v>
      </c>
      <c r="M48" s="18">
        <v>26.2</v>
      </c>
      <c r="N48" s="21">
        <f t="shared" si="0"/>
        <v>1295.4000000000001</v>
      </c>
      <c r="Q48" s="10">
        <f t="shared" si="4"/>
        <v>2015</v>
      </c>
      <c r="R48" s="11">
        <v>62.5</v>
      </c>
      <c r="S48" s="11">
        <v>29.3</v>
      </c>
      <c r="T48" s="11">
        <v>4.8</v>
      </c>
      <c r="U48" s="11">
        <v>25.5</v>
      </c>
      <c r="V48" s="11">
        <v>74</v>
      </c>
      <c r="W48" s="11">
        <v>23</v>
      </c>
      <c r="X48" s="11">
        <v>21.3</v>
      </c>
      <c r="Y48" s="11">
        <v>30</v>
      </c>
      <c r="Z48" s="11">
        <v>90</v>
      </c>
      <c r="AA48" s="11">
        <v>112</v>
      </c>
      <c r="AB48" s="11">
        <v>88</v>
      </c>
      <c r="AC48" s="11">
        <v>26.2</v>
      </c>
      <c r="AD48" s="21">
        <v>112</v>
      </c>
    </row>
    <row r="49" spans="1:30" x14ac:dyDescent="0.3">
      <c r="A49" s="10">
        <f t="shared" si="3"/>
        <v>2016</v>
      </c>
      <c r="B49" s="11">
        <v>11.5</v>
      </c>
      <c r="C49" s="11">
        <v>2.1</v>
      </c>
      <c r="D49" s="11">
        <v>14.5</v>
      </c>
      <c r="E49" s="11">
        <v>176.5</v>
      </c>
      <c r="F49" s="11">
        <v>135.39999999999998</v>
      </c>
      <c r="G49" s="11">
        <v>36.900000000000006</v>
      </c>
      <c r="H49" s="11">
        <v>69</v>
      </c>
      <c r="I49" s="11">
        <v>186.60000000000005</v>
      </c>
      <c r="J49" s="11">
        <v>173.79999999999995</v>
      </c>
      <c r="K49" s="11">
        <v>302</v>
      </c>
      <c r="L49" s="11">
        <v>181.5</v>
      </c>
      <c r="M49" s="18">
        <v>38.700000000000003</v>
      </c>
      <c r="N49" s="21">
        <f t="shared" si="0"/>
        <v>1328.5</v>
      </c>
      <c r="Q49" s="10">
        <f t="shared" si="4"/>
        <v>2016</v>
      </c>
      <c r="R49" s="11">
        <v>11.5</v>
      </c>
      <c r="S49" s="11">
        <v>1.5</v>
      </c>
      <c r="T49" s="11">
        <v>9.3000000000000007</v>
      </c>
      <c r="U49" s="11">
        <v>57.8</v>
      </c>
      <c r="V49" s="11">
        <v>30</v>
      </c>
      <c r="W49" s="11">
        <v>7.7</v>
      </c>
      <c r="X49" s="11">
        <v>43</v>
      </c>
      <c r="Y49" s="11">
        <v>55</v>
      </c>
      <c r="Z49" s="11">
        <v>53</v>
      </c>
      <c r="AA49" s="11">
        <v>49</v>
      </c>
      <c r="AB49" s="11">
        <v>82</v>
      </c>
      <c r="AC49" s="11">
        <v>24.6</v>
      </c>
      <c r="AD49" s="21">
        <v>82</v>
      </c>
    </row>
    <row r="50" spans="1:30" x14ac:dyDescent="0.3">
      <c r="A50" s="10">
        <f t="shared" si="3"/>
        <v>2017</v>
      </c>
      <c r="B50" s="11">
        <v>11.1</v>
      </c>
      <c r="C50" s="11">
        <v>60.5</v>
      </c>
      <c r="D50" s="11">
        <v>67.400000000000006</v>
      </c>
      <c r="E50" s="11">
        <v>161.5</v>
      </c>
      <c r="F50" s="11">
        <v>290.60000000000002</v>
      </c>
      <c r="G50" s="11">
        <v>207.6</v>
      </c>
      <c r="H50" s="11">
        <v>222.4</v>
      </c>
      <c r="I50" s="11">
        <v>235.40000000000003</v>
      </c>
      <c r="J50" s="11">
        <v>186.60000000000002</v>
      </c>
      <c r="K50" s="11">
        <v>241.19999999999996</v>
      </c>
      <c r="L50" s="11">
        <v>304.8</v>
      </c>
      <c r="M50" s="18">
        <v>89.5</v>
      </c>
      <c r="N50" s="21">
        <f t="shared" si="0"/>
        <v>2078.6</v>
      </c>
      <c r="Q50" s="10">
        <f t="shared" si="4"/>
        <v>2017</v>
      </c>
      <c r="R50" s="11">
        <v>10.6</v>
      </c>
      <c r="S50" s="11">
        <v>49.5</v>
      </c>
      <c r="T50" s="11">
        <v>24.5</v>
      </c>
      <c r="U50" s="11">
        <v>43</v>
      </c>
      <c r="V50" s="11">
        <v>86.6</v>
      </c>
      <c r="W50" s="11">
        <v>53</v>
      </c>
      <c r="X50" s="11">
        <v>60</v>
      </c>
      <c r="Y50" s="11">
        <v>52.6</v>
      </c>
      <c r="Z50" s="11">
        <v>61.5</v>
      </c>
      <c r="AA50" s="11">
        <v>74</v>
      </c>
      <c r="AB50" s="11">
        <v>117</v>
      </c>
      <c r="AC50" s="11">
        <v>40.5</v>
      </c>
      <c r="AD50" s="21">
        <v>117</v>
      </c>
    </row>
    <row r="51" spans="1:30" x14ac:dyDescent="0.3">
      <c r="A51" s="10">
        <f>+A50+1</f>
        <v>2018</v>
      </c>
      <c r="B51" s="11">
        <v>36.699999999999996</v>
      </c>
      <c r="C51" s="11">
        <v>5.0999999999999996</v>
      </c>
      <c r="D51" s="11">
        <v>37.900000000000006</v>
      </c>
      <c r="E51" s="11" t="s">
        <v>21</v>
      </c>
      <c r="F51" s="11">
        <v>188.59999999999997</v>
      </c>
      <c r="G51" s="11">
        <v>24.699999999999996</v>
      </c>
      <c r="H51" s="11">
        <v>91.800000000000011</v>
      </c>
      <c r="I51" s="11">
        <v>118.4</v>
      </c>
      <c r="J51" s="11">
        <v>125.30000000000001</v>
      </c>
      <c r="K51" s="11">
        <v>401.6</v>
      </c>
      <c r="L51" s="11">
        <v>47.199999999999996</v>
      </c>
      <c r="M51" s="18">
        <v>0</v>
      </c>
      <c r="N51" s="21" t="str">
        <f t="shared" si="0"/>
        <v xml:space="preserve"> </v>
      </c>
      <c r="Q51" s="10">
        <f>+Q50+1</f>
        <v>2018</v>
      </c>
      <c r="R51" s="11">
        <v>25</v>
      </c>
      <c r="S51" s="11">
        <v>4.8</v>
      </c>
      <c r="T51" s="11">
        <v>22.5</v>
      </c>
      <c r="U51" s="11">
        <v>34.4</v>
      </c>
      <c r="V51" s="11">
        <v>29</v>
      </c>
      <c r="W51" s="11">
        <v>7.3</v>
      </c>
      <c r="X51" s="11">
        <v>30.5</v>
      </c>
      <c r="Y51" s="11">
        <v>82</v>
      </c>
      <c r="Z51" s="11">
        <v>43</v>
      </c>
      <c r="AA51" s="11">
        <v>70</v>
      </c>
      <c r="AB51" s="11">
        <v>32</v>
      </c>
      <c r="AC51" s="11">
        <v>0</v>
      </c>
      <c r="AD51" s="21">
        <v>82</v>
      </c>
    </row>
    <row r="52" spans="1:30" x14ac:dyDescent="0.3">
      <c r="A52" s="10">
        <f t="shared" ref="A52:A53" si="5">+A51+1</f>
        <v>2019</v>
      </c>
      <c r="B52" s="11">
        <v>23</v>
      </c>
      <c r="C52" s="11">
        <v>3.7</v>
      </c>
      <c r="D52" s="11">
        <v>129.4</v>
      </c>
      <c r="E52" s="11">
        <v>85</v>
      </c>
      <c r="F52" s="11">
        <v>265</v>
      </c>
      <c r="G52" s="11">
        <v>47.8</v>
      </c>
      <c r="H52" s="11">
        <v>43.7</v>
      </c>
      <c r="I52" s="11">
        <v>121.8</v>
      </c>
      <c r="J52" s="11">
        <v>286.2</v>
      </c>
      <c r="K52" s="11">
        <v>190.09999999999997</v>
      </c>
      <c r="L52" s="11">
        <v>207.70000000000002</v>
      </c>
      <c r="M52" s="18">
        <v>4.9000000000000004</v>
      </c>
      <c r="N52" s="21">
        <f t="shared" si="0"/>
        <v>1408.3</v>
      </c>
      <c r="Q52" s="10">
        <f t="shared" ref="Q52:Q53" si="6">+Q51+1</f>
        <v>2019</v>
      </c>
      <c r="R52" s="11">
        <v>18.8</v>
      </c>
      <c r="S52" s="11">
        <v>3.1</v>
      </c>
      <c r="T52" s="11">
        <v>62</v>
      </c>
      <c r="U52" s="11">
        <v>42</v>
      </c>
      <c r="V52" s="11">
        <v>111</v>
      </c>
      <c r="W52" s="11">
        <v>25.5</v>
      </c>
      <c r="X52" s="11">
        <v>15</v>
      </c>
      <c r="Y52" s="11">
        <v>49.5</v>
      </c>
      <c r="Z52" s="11">
        <v>55.5</v>
      </c>
      <c r="AA52" s="11">
        <v>64</v>
      </c>
      <c r="AB52" s="11">
        <v>53.5</v>
      </c>
      <c r="AC52" s="11">
        <v>4.9000000000000004</v>
      </c>
      <c r="AD52" s="21">
        <v>111</v>
      </c>
    </row>
    <row r="53" spans="1:30" x14ac:dyDescent="0.3">
      <c r="A53" s="14">
        <f t="shared" si="5"/>
        <v>2020</v>
      </c>
      <c r="B53" s="11">
        <v>79</v>
      </c>
      <c r="C53" s="11">
        <v>13.7</v>
      </c>
      <c r="D53" s="11">
        <v>2.5</v>
      </c>
      <c r="E53" s="11">
        <v>53.5</v>
      </c>
      <c r="F53" s="11">
        <v>171</v>
      </c>
      <c r="G53" s="11">
        <v>150.1</v>
      </c>
      <c r="H53" s="11">
        <v>204.7</v>
      </c>
      <c r="I53" s="11">
        <v>193.6</v>
      </c>
      <c r="J53" s="11">
        <v>134.60000000000002</v>
      </c>
      <c r="K53" s="11">
        <v>188.40000000000003</v>
      </c>
      <c r="L53" s="11">
        <v>145.20000000000005</v>
      </c>
      <c r="M53" s="18">
        <v>113.4</v>
      </c>
      <c r="N53" s="21">
        <f>+IF(COUNT(B53:M53)&lt;12," ",SUM(B53:M53))</f>
        <v>1449.7000000000003</v>
      </c>
      <c r="Q53" s="10">
        <f t="shared" si="6"/>
        <v>2020</v>
      </c>
      <c r="R53" s="11">
        <v>64</v>
      </c>
      <c r="S53" s="11">
        <v>10.6</v>
      </c>
      <c r="T53" s="11">
        <v>2.5</v>
      </c>
      <c r="U53" s="11">
        <v>22.7</v>
      </c>
      <c r="V53" s="11">
        <v>36.700000000000003</v>
      </c>
      <c r="W53" s="11">
        <v>70.7</v>
      </c>
      <c r="X53" s="11">
        <v>89.2</v>
      </c>
      <c r="Y53" s="11">
        <v>45.2</v>
      </c>
      <c r="Z53" s="11">
        <v>45.3</v>
      </c>
      <c r="AA53" s="11">
        <v>39.1</v>
      </c>
      <c r="AB53" s="11">
        <v>28.2</v>
      </c>
      <c r="AC53" s="11">
        <v>48.9</v>
      </c>
      <c r="AD53" s="21">
        <f>+IF(COUNT(R53:AC53)&lt;12," ",MAX(R53:AC53))</f>
        <v>89.2</v>
      </c>
    </row>
    <row r="54" spans="1:30" x14ac:dyDescent="0.3">
      <c r="A54" s="14">
        <v>2021</v>
      </c>
      <c r="B54" s="11">
        <v>0</v>
      </c>
      <c r="C54" s="11">
        <v>26.5</v>
      </c>
      <c r="D54" s="11">
        <v>34.1</v>
      </c>
      <c r="E54" s="11">
        <v>142.70000000000002</v>
      </c>
      <c r="F54" s="11">
        <v>265</v>
      </c>
      <c r="G54" s="11">
        <v>221.89999999999995</v>
      </c>
      <c r="H54" s="11">
        <v>170.60000000000002</v>
      </c>
      <c r="I54" s="11">
        <v>422.6</v>
      </c>
      <c r="J54" s="11">
        <v>199.5</v>
      </c>
      <c r="K54" s="11">
        <v>152.29999999999998</v>
      </c>
      <c r="L54" s="11">
        <v>183.5</v>
      </c>
      <c r="M54" s="11">
        <v>37.200000000000003</v>
      </c>
      <c r="N54" s="21">
        <f>+IF(COUNT(B54:M54)&lt;12," ",SUM(B54:M54))</f>
        <v>1855.9</v>
      </c>
      <c r="Q54" s="14">
        <v>2021</v>
      </c>
      <c r="R54" s="11">
        <v>0</v>
      </c>
      <c r="S54" s="11">
        <v>26.5</v>
      </c>
      <c r="T54" s="11">
        <v>12.8</v>
      </c>
      <c r="U54" s="11">
        <v>24.9</v>
      </c>
      <c r="V54" s="11">
        <v>69.2</v>
      </c>
      <c r="W54" s="11">
        <v>78.7</v>
      </c>
      <c r="X54" s="11">
        <v>102.7</v>
      </c>
      <c r="Y54" s="11">
        <v>135.80000000000001</v>
      </c>
      <c r="Z54" s="11">
        <v>72.5</v>
      </c>
      <c r="AA54" s="11">
        <v>22.2</v>
      </c>
      <c r="AB54" s="11">
        <v>81.2</v>
      </c>
      <c r="AC54" s="11">
        <v>30</v>
      </c>
      <c r="AD54" s="21">
        <f>+IF(COUNT(R54:AC54)&lt;12," ",MAX(R54:AC54))</f>
        <v>135.80000000000001</v>
      </c>
    </row>
    <row r="55" spans="1:30" x14ac:dyDescent="0.3">
      <c r="A55" s="14">
        <v>2022</v>
      </c>
      <c r="B55" s="11" t="s">
        <v>21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 t="s">
        <v>21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21.10217391304348</v>
      </c>
      <c r="C56" s="7">
        <f>+AVERAGE(C3:C55)</f>
        <v>30.90909090909091</v>
      </c>
      <c r="D56" s="7">
        <f t="shared" ref="D56:L56" si="7">+AVERAGE(D3:D55)</f>
        <v>71.022727272727266</v>
      </c>
      <c r="E56" s="7">
        <f t="shared" si="7"/>
        <v>136.46136363636359</v>
      </c>
      <c r="F56" s="7">
        <f t="shared" si="7"/>
        <v>209.22391304347823</v>
      </c>
      <c r="G56" s="7">
        <f t="shared" si="7"/>
        <v>135.67291666666665</v>
      </c>
      <c r="H56" s="7">
        <f t="shared" si="7"/>
        <v>117.8914893617021</v>
      </c>
      <c r="I56" s="7">
        <f t="shared" si="7"/>
        <v>157.29565217391306</v>
      </c>
      <c r="J56" s="7">
        <f t="shared" si="7"/>
        <v>192.32666666666668</v>
      </c>
      <c r="K56" s="7">
        <f t="shared" si="7"/>
        <v>272.1673913043478</v>
      </c>
      <c r="L56" s="7">
        <f t="shared" si="7"/>
        <v>183.09782608695656</v>
      </c>
      <c r="M56" s="7">
        <f>+AVERAGE(M3:M55)</f>
        <v>58.704347826086959</v>
      </c>
      <c r="N56" s="22">
        <f>+AVERAGE(N3:N55)</f>
        <v>1576.2486486486489</v>
      </c>
      <c r="O56" s="12"/>
      <c r="P56" s="12"/>
      <c r="Q56" s="53" t="s">
        <v>16</v>
      </c>
      <c r="R56" s="7">
        <f>+AVERAGE(R3:R55)</f>
        <v>16.430434782608696</v>
      </c>
      <c r="S56" s="7">
        <f>+AVERAGE(S3:S55)</f>
        <v>19.040909090909093</v>
      </c>
      <c r="T56" s="7">
        <f t="shared" ref="T56:AB56" si="8">+AVERAGE(T3:T55)</f>
        <v>37.620454545454535</v>
      </c>
      <c r="U56" s="7">
        <f t="shared" si="8"/>
        <v>49.464444444444439</v>
      </c>
      <c r="V56" s="7">
        <f t="shared" si="8"/>
        <v>59.159574468085097</v>
      </c>
      <c r="W56" s="7">
        <f t="shared" si="8"/>
        <v>47.8125</v>
      </c>
      <c r="X56" s="7">
        <f t="shared" si="8"/>
        <v>46.127659574468076</v>
      </c>
      <c r="Y56" s="7">
        <f t="shared" si="8"/>
        <v>45.786956521739128</v>
      </c>
      <c r="Z56" s="7">
        <f t="shared" si="8"/>
        <v>57.744444444444447</v>
      </c>
      <c r="AA56" s="7">
        <f t="shared" si="8"/>
        <v>69.093478260869574</v>
      </c>
      <c r="AB56" s="7">
        <f t="shared" si="8"/>
        <v>64.532608695652172</v>
      </c>
      <c r="AC56" s="7">
        <f>+AVERAGE(AC3:AC55)</f>
        <v>30.44565217391305</v>
      </c>
      <c r="AD56" s="22">
        <f>+AVERAGE(AD3:AD55)</f>
        <v>103.27708333333334</v>
      </c>
    </row>
    <row r="57" spans="1:30" customFormat="1" x14ac:dyDescent="0.3">
      <c r="A57" s="53" t="s">
        <v>17</v>
      </c>
      <c r="B57" s="7">
        <f>+MAX(B3:B55)</f>
        <v>178.4</v>
      </c>
      <c r="C57" s="7">
        <f t="shared" ref="C57:M57" si="9">+MAX(C3:C55)</f>
        <v>152.29999999999998</v>
      </c>
      <c r="D57" s="7">
        <f t="shared" si="9"/>
        <v>286.3</v>
      </c>
      <c r="E57" s="7">
        <f t="shared" si="9"/>
        <v>427.49999999999994</v>
      </c>
      <c r="F57" s="7">
        <f t="shared" si="9"/>
        <v>519.5</v>
      </c>
      <c r="G57" s="7">
        <f t="shared" si="9"/>
        <v>334.40000000000003</v>
      </c>
      <c r="H57" s="7">
        <f t="shared" si="9"/>
        <v>303.39999999999998</v>
      </c>
      <c r="I57" s="7">
        <f t="shared" si="9"/>
        <v>550.80000000000007</v>
      </c>
      <c r="J57" s="7">
        <f t="shared" si="9"/>
        <v>335.79999999999995</v>
      </c>
      <c r="K57" s="7">
        <f t="shared" si="9"/>
        <v>517.20000000000005</v>
      </c>
      <c r="L57" s="7">
        <f t="shared" si="9"/>
        <v>481.7</v>
      </c>
      <c r="M57" s="7">
        <f t="shared" si="9"/>
        <v>208.6</v>
      </c>
      <c r="N57" s="22">
        <f>+MAX(N3:N55)</f>
        <v>2178.1000000000004</v>
      </c>
      <c r="O57" s="12"/>
      <c r="P57" s="12"/>
      <c r="Q57" s="53" t="s">
        <v>17</v>
      </c>
      <c r="R57" s="7">
        <f>+MAX(R3:R55)</f>
        <v>97</v>
      </c>
      <c r="S57" s="7">
        <f t="shared" ref="S57:AC57" si="10">+MAX(S3:S55)</f>
        <v>70.8</v>
      </c>
      <c r="T57" s="7">
        <f t="shared" si="10"/>
        <v>136.5</v>
      </c>
      <c r="U57" s="7">
        <f t="shared" si="10"/>
        <v>194.4</v>
      </c>
      <c r="V57" s="7">
        <f t="shared" si="10"/>
        <v>115.5</v>
      </c>
      <c r="W57" s="7">
        <f t="shared" si="10"/>
        <v>134</v>
      </c>
      <c r="X57" s="7">
        <f t="shared" si="10"/>
        <v>145.80000000000001</v>
      </c>
      <c r="Y57" s="7">
        <f t="shared" si="10"/>
        <v>135.80000000000001</v>
      </c>
      <c r="Z57" s="7">
        <f t="shared" si="10"/>
        <v>111.4</v>
      </c>
      <c r="AA57" s="7">
        <f t="shared" si="10"/>
        <v>140.80000000000001</v>
      </c>
      <c r="AB57" s="7">
        <f t="shared" si="10"/>
        <v>152.6</v>
      </c>
      <c r="AC57" s="7">
        <f t="shared" si="10"/>
        <v>100.2</v>
      </c>
      <c r="AD57" s="22">
        <f>+MAX(AD3:AD55)</f>
        <v>194.4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1">+MIN(C3:C55)</f>
        <v>0</v>
      </c>
      <c r="D58" s="7">
        <f t="shared" si="11"/>
        <v>2.2999999999999998</v>
      </c>
      <c r="E58" s="7">
        <f t="shared" si="11"/>
        <v>15.9</v>
      </c>
      <c r="F58" s="7">
        <f t="shared" si="11"/>
        <v>34.999999999999993</v>
      </c>
      <c r="G58" s="7">
        <f t="shared" si="11"/>
        <v>23.7</v>
      </c>
      <c r="H58" s="7">
        <f t="shared" si="11"/>
        <v>23</v>
      </c>
      <c r="I58" s="7">
        <f t="shared" si="11"/>
        <v>32</v>
      </c>
      <c r="J58" s="7">
        <f t="shared" si="11"/>
        <v>51.399999999999991</v>
      </c>
      <c r="K58" s="7">
        <f t="shared" si="11"/>
        <v>47.4</v>
      </c>
      <c r="L58" s="7">
        <f t="shared" si="11"/>
        <v>8.8999999999999986</v>
      </c>
      <c r="M58" s="7">
        <f>+MIN(M3:M55)</f>
        <v>0</v>
      </c>
      <c r="N58" s="22">
        <f>+MIN(N3:N55)</f>
        <v>911.5999999999998</v>
      </c>
      <c r="O58" s="12"/>
      <c r="P58" s="12"/>
      <c r="Q58" s="53" t="s">
        <v>18</v>
      </c>
      <c r="R58" s="7">
        <f>+MIN(R3:R55)</f>
        <v>0</v>
      </c>
      <c r="S58" s="7">
        <f t="shared" ref="S58:AB58" si="12">+MIN(S3:S55)</f>
        <v>0</v>
      </c>
      <c r="T58" s="7">
        <f t="shared" si="12"/>
        <v>2.2999999999999998</v>
      </c>
      <c r="U58" s="7">
        <f t="shared" si="12"/>
        <v>3.7</v>
      </c>
      <c r="V58" s="7">
        <f t="shared" si="12"/>
        <v>9.6999999999999993</v>
      </c>
      <c r="W58" s="7">
        <f t="shared" si="12"/>
        <v>7.3</v>
      </c>
      <c r="X58" s="7">
        <f t="shared" si="12"/>
        <v>8.8000000000000007</v>
      </c>
      <c r="Y58" s="7">
        <f t="shared" si="12"/>
        <v>7.8</v>
      </c>
      <c r="Z58" s="7">
        <f t="shared" si="12"/>
        <v>19.2</v>
      </c>
      <c r="AA58" s="7">
        <f t="shared" si="12"/>
        <v>22.2</v>
      </c>
      <c r="AB58" s="7">
        <f t="shared" si="12"/>
        <v>3.3</v>
      </c>
      <c r="AC58" s="7">
        <f>+MIN(AC3:AC55)</f>
        <v>0</v>
      </c>
      <c r="AD58" s="22">
        <f>+MIN(AD3:AD55)</f>
        <v>51.9</v>
      </c>
    </row>
    <row r="59" spans="1:30" customFormat="1" x14ac:dyDescent="0.3">
      <c r="A59" s="53" t="s">
        <v>19</v>
      </c>
      <c r="B59" s="7">
        <f>+_xlfn.STDEV.S(B3:B55)</f>
        <v>33.515644699356841</v>
      </c>
      <c r="C59" s="7">
        <f t="shared" ref="C59:M59" si="13">+_xlfn.STDEV.S(C3:C55)</f>
        <v>36.606841514475967</v>
      </c>
      <c r="D59" s="7">
        <f t="shared" si="13"/>
        <v>57.884812900121112</v>
      </c>
      <c r="E59" s="7">
        <f t="shared" si="13"/>
        <v>84.225028639116843</v>
      </c>
      <c r="F59" s="7">
        <f t="shared" si="13"/>
        <v>94.933024776611461</v>
      </c>
      <c r="G59" s="7">
        <f t="shared" si="13"/>
        <v>81.575016355742889</v>
      </c>
      <c r="H59" s="7">
        <f t="shared" si="13"/>
        <v>75.122036452542048</v>
      </c>
      <c r="I59" s="7">
        <f t="shared" si="13"/>
        <v>103.84654267293051</v>
      </c>
      <c r="J59" s="7">
        <f t="shared" si="13"/>
        <v>73.970345409494911</v>
      </c>
      <c r="K59" s="7">
        <f t="shared" si="13"/>
        <v>98.964013783569811</v>
      </c>
      <c r="L59" s="7">
        <f t="shared" si="13"/>
        <v>98.965312641754281</v>
      </c>
      <c r="M59" s="7">
        <f t="shared" si="13"/>
        <v>54.264528854376316</v>
      </c>
      <c r="N59" s="22">
        <f>+_xlfn.STDEV.S(N3:N55)</f>
        <v>312.54801553043183</v>
      </c>
      <c r="O59" s="12"/>
      <c r="P59" s="12"/>
      <c r="Q59" s="53" t="s">
        <v>19</v>
      </c>
      <c r="R59" s="7">
        <f>+_xlfn.STDEV.S(R3:R55)</f>
        <v>23.694480084471781</v>
      </c>
      <c r="S59" s="7">
        <f t="shared" ref="S59:AC59" si="14">+_xlfn.STDEV.S(S3:S55)</f>
        <v>19.535481353487906</v>
      </c>
      <c r="T59" s="7">
        <f t="shared" si="14"/>
        <v>30.93592462407943</v>
      </c>
      <c r="U59" s="7">
        <f t="shared" si="14"/>
        <v>31.994162504173087</v>
      </c>
      <c r="V59" s="7">
        <f t="shared" si="14"/>
        <v>25.327521202237115</v>
      </c>
      <c r="W59" s="7">
        <f t="shared" si="14"/>
        <v>29.898207624353283</v>
      </c>
      <c r="X59" s="7">
        <f t="shared" si="14"/>
        <v>29.171246281582185</v>
      </c>
      <c r="Y59" s="7">
        <f t="shared" si="14"/>
        <v>28.793885220424091</v>
      </c>
      <c r="Z59" s="7">
        <f t="shared" si="14"/>
        <v>19.254911481531568</v>
      </c>
      <c r="AA59" s="7">
        <f t="shared" si="14"/>
        <v>27.296189413940887</v>
      </c>
      <c r="AB59" s="7">
        <f t="shared" si="14"/>
        <v>34.759203765000315</v>
      </c>
      <c r="AC59" s="7">
        <f t="shared" si="14"/>
        <v>22.516075309498216</v>
      </c>
      <c r="AD59" s="22">
        <f>+_xlfn.STDEV.S(AD3:AD55)</f>
        <v>26.511484782158238</v>
      </c>
    </row>
    <row r="60" spans="1:30" customFormat="1" ht="15" thickBot="1" x14ac:dyDescent="0.35">
      <c r="A60" s="54" t="s">
        <v>20</v>
      </c>
      <c r="B60" s="55">
        <f>+COUNT(B3:B55)</f>
        <v>46</v>
      </c>
      <c r="C60" s="55">
        <f t="shared" ref="C60:M60" si="15">+COUNT(C3:C55)</f>
        <v>44</v>
      </c>
      <c r="D60" s="55">
        <f t="shared" si="15"/>
        <v>44</v>
      </c>
      <c r="E60" s="55">
        <f t="shared" si="15"/>
        <v>44</v>
      </c>
      <c r="F60" s="55">
        <f t="shared" si="15"/>
        <v>46</v>
      </c>
      <c r="G60" s="55">
        <f t="shared" si="15"/>
        <v>48</v>
      </c>
      <c r="H60" s="55">
        <f t="shared" si="15"/>
        <v>47</v>
      </c>
      <c r="I60" s="55">
        <f t="shared" si="15"/>
        <v>46</v>
      </c>
      <c r="J60" s="55">
        <f t="shared" si="15"/>
        <v>45</v>
      </c>
      <c r="K60" s="55">
        <f t="shared" si="15"/>
        <v>46</v>
      </c>
      <c r="L60" s="55">
        <f t="shared" si="15"/>
        <v>46</v>
      </c>
      <c r="M60" s="55">
        <f t="shared" si="15"/>
        <v>46</v>
      </c>
      <c r="N60" s="23">
        <f>+COUNT(N3:N55)</f>
        <v>37</v>
      </c>
      <c r="O60" s="12"/>
      <c r="P60" s="12"/>
      <c r="Q60" s="54" t="s">
        <v>20</v>
      </c>
      <c r="R60" s="55">
        <f>+COUNT(R3:R55)</f>
        <v>46</v>
      </c>
      <c r="S60" s="55">
        <f t="shared" ref="S60:AC60" si="16">+COUNT(S3:S55)</f>
        <v>44</v>
      </c>
      <c r="T60" s="55">
        <f t="shared" si="16"/>
        <v>44</v>
      </c>
      <c r="U60" s="55">
        <f t="shared" si="16"/>
        <v>45</v>
      </c>
      <c r="V60" s="55">
        <f t="shared" si="16"/>
        <v>47</v>
      </c>
      <c r="W60" s="55">
        <f t="shared" si="16"/>
        <v>48</v>
      </c>
      <c r="X60" s="55">
        <f t="shared" si="16"/>
        <v>47</v>
      </c>
      <c r="Y60" s="55">
        <f t="shared" si="16"/>
        <v>46</v>
      </c>
      <c r="Z60" s="55">
        <f t="shared" si="16"/>
        <v>45</v>
      </c>
      <c r="AA60" s="55">
        <f t="shared" si="16"/>
        <v>46</v>
      </c>
      <c r="AB60" s="55">
        <f t="shared" si="16"/>
        <v>46</v>
      </c>
      <c r="AC60" s="55">
        <f t="shared" si="16"/>
        <v>46</v>
      </c>
      <c r="AD60" s="23">
        <f>+COUNT(AD3:AD55)</f>
        <v>48</v>
      </c>
    </row>
  </sheetData>
  <mergeCells count="2">
    <mergeCell ref="B1:N1"/>
    <mergeCell ref="R1:AD1"/>
  </mergeCells>
  <conditionalFormatting sqref="A3:A60">
    <cfRule type="cellIs" dxfId="42" priority="11" operator="equal">
      <formula>"SR"</formula>
    </cfRule>
  </conditionalFormatting>
  <conditionalFormatting sqref="B2:N2">
    <cfRule type="cellIs" dxfId="41" priority="23" operator="equal">
      <formula>"SR"</formula>
    </cfRule>
  </conditionalFormatting>
  <conditionalFormatting sqref="B3:AD55">
    <cfRule type="cellIs" dxfId="40" priority="1" operator="equal">
      <formula>0</formula>
    </cfRule>
  </conditionalFormatting>
  <conditionalFormatting sqref="Q3:Q60">
    <cfRule type="cellIs" dxfId="39" priority="6" operator="equal">
      <formula>"SR"</formula>
    </cfRule>
  </conditionalFormatting>
  <conditionalFormatting sqref="R2:AD2">
    <cfRule type="cellIs" dxfId="38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D9C1-6CF3-4D33-B848-76184D3C6C63}">
  <dimension ref="A1:AD60"/>
  <sheetViews>
    <sheetView zoomScale="55" zoomScaleNormal="55" workbookViewId="0">
      <selection activeCell="AK56" sqref="AK56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 t="shared" ref="AD3:AD9" si="1"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si="1"/>
        <v xml:space="preserve"> </v>
      </c>
    </row>
    <row r="5" spans="1:30" x14ac:dyDescent="0.3">
      <c r="A5" s="10">
        <f t="shared" ref="A5:A44" si="2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 t="s">
        <v>21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 t="s">
        <v>21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 t="s">
        <v>21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>
        <v>5</v>
      </c>
      <c r="C10" s="11">
        <v>56.2</v>
      </c>
      <c r="D10" s="11">
        <v>36.099999999999994</v>
      </c>
      <c r="E10" s="11">
        <v>70.399999999999991</v>
      </c>
      <c r="F10" s="11">
        <v>285.7</v>
      </c>
      <c r="G10" s="11">
        <v>130</v>
      </c>
      <c r="H10" s="11">
        <v>69</v>
      </c>
      <c r="I10" s="11">
        <v>115.5</v>
      </c>
      <c r="J10" s="11">
        <v>177.10000000000002</v>
      </c>
      <c r="K10" s="11">
        <v>168.6</v>
      </c>
      <c r="L10" s="11">
        <v>49.2</v>
      </c>
      <c r="M10" s="18">
        <v>11.5</v>
      </c>
      <c r="N10" s="21">
        <f t="shared" si="0"/>
        <v>1174.3</v>
      </c>
      <c r="Q10" s="10">
        <f t="shared" si="3"/>
        <v>1977</v>
      </c>
      <c r="R10" s="11">
        <v>5</v>
      </c>
      <c r="S10" s="11">
        <v>35.700000000000003</v>
      </c>
      <c r="T10" s="11">
        <v>23.5</v>
      </c>
      <c r="U10" s="11">
        <v>42.7</v>
      </c>
      <c r="V10" s="11">
        <v>48.3</v>
      </c>
      <c r="W10" s="11">
        <v>97.7</v>
      </c>
      <c r="X10" s="11">
        <v>27.7</v>
      </c>
      <c r="Y10" s="11">
        <v>42.1</v>
      </c>
      <c r="Z10" s="11">
        <v>61.2</v>
      </c>
      <c r="AA10" s="11">
        <v>49</v>
      </c>
      <c r="AB10" s="11">
        <v>22.8</v>
      </c>
      <c r="AC10" s="11">
        <v>8.6999999999999993</v>
      </c>
      <c r="AD10" s="21">
        <v>97.7</v>
      </c>
    </row>
    <row r="11" spans="1:30" x14ac:dyDescent="0.3">
      <c r="A11" s="10">
        <f t="shared" si="2"/>
        <v>1978</v>
      </c>
      <c r="B11" s="11">
        <v>45.199999999999996</v>
      </c>
      <c r="C11" s="11">
        <v>118.99999999999999</v>
      </c>
      <c r="D11" s="11">
        <v>119.19999999999997</v>
      </c>
      <c r="E11" s="11">
        <v>159.5</v>
      </c>
      <c r="F11" s="11">
        <v>274.2</v>
      </c>
      <c r="G11" s="11">
        <v>135.00000000000003</v>
      </c>
      <c r="H11" s="11">
        <v>122.89999999999999</v>
      </c>
      <c r="I11" s="11">
        <v>182</v>
      </c>
      <c r="J11" s="11">
        <v>136</v>
      </c>
      <c r="K11" s="11">
        <v>151.89999999999998</v>
      </c>
      <c r="L11" s="11">
        <v>129.5</v>
      </c>
      <c r="M11" s="18">
        <v>74.900000000000006</v>
      </c>
      <c r="N11" s="21">
        <f t="shared" si="0"/>
        <v>1649.3000000000002</v>
      </c>
      <c r="Q11" s="10">
        <f t="shared" si="3"/>
        <v>1978</v>
      </c>
      <c r="R11" s="11">
        <v>41.4</v>
      </c>
      <c r="S11" s="11">
        <v>48.9</v>
      </c>
      <c r="T11" s="11">
        <v>40.299999999999997</v>
      </c>
      <c r="U11" s="11">
        <v>61.6</v>
      </c>
      <c r="V11" s="11">
        <v>71.5</v>
      </c>
      <c r="W11" s="11">
        <v>42.4</v>
      </c>
      <c r="X11" s="11">
        <v>45.3</v>
      </c>
      <c r="Y11" s="11">
        <v>47</v>
      </c>
      <c r="Z11" s="11">
        <v>41.5</v>
      </c>
      <c r="AA11" s="11">
        <v>32.5</v>
      </c>
      <c r="AB11" s="11">
        <v>70.5</v>
      </c>
      <c r="AC11" s="11">
        <v>59.5</v>
      </c>
      <c r="AD11" s="21">
        <v>71.5</v>
      </c>
    </row>
    <row r="12" spans="1:30" x14ac:dyDescent="0.3">
      <c r="A12" s="10">
        <f t="shared" si="2"/>
        <v>1979</v>
      </c>
      <c r="B12" s="11">
        <v>1.3</v>
      </c>
      <c r="C12" s="11">
        <v>58.4</v>
      </c>
      <c r="D12" s="11">
        <v>55.199999999999996</v>
      </c>
      <c r="E12" s="11">
        <v>180</v>
      </c>
      <c r="F12" s="11">
        <v>132.60000000000002</v>
      </c>
      <c r="G12" s="11">
        <v>215.99999999999997</v>
      </c>
      <c r="H12" s="11">
        <v>164.6</v>
      </c>
      <c r="I12" s="11">
        <v>158.29999999999998</v>
      </c>
      <c r="J12" s="11">
        <v>215.00000000000003</v>
      </c>
      <c r="K12" s="11">
        <v>395.1</v>
      </c>
      <c r="L12" s="11">
        <v>342.59999999999997</v>
      </c>
      <c r="M12" s="18">
        <v>44.5</v>
      </c>
      <c r="N12" s="21">
        <f t="shared" si="0"/>
        <v>1963.6</v>
      </c>
      <c r="Q12" s="10">
        <f t="shared" si="3"/>
        <v>1979</v>
      </c>
      <c r="R12" s="11">
        <v>0.6</v>
      </c>
      <c r="S12" s="11">
        <v>41.4</v>
      </c>
      <c r="T12" s="11">
        <v>27.5</v>
      </c>
      <c r="U12" s="11">
        <v>39.700000000000003</v>
      </c>
      <c r="V12" s="11">
        <v>39</v>
      </c>
      <c r="W12" s="11">
        <v>77.8</v>
      </c>
      <c r="X12" s="11">
        <v>83.7</v>
      </c>
      <c r="Y12" s="11">
        <v>53.6</v>
      </c>
      <c r="Z12" s="11">
        <v>39.4</v>
      </c>
      <c r="AA12" s="11">
        <v>66</v>
      </c>
      <c r="AB12" s="11">
        <v>110.5</v>
      </c>
      <c r="AC12" s="11">
        <v>26.8</v>
      </c>
      <c r="AD12" s="21">
        <v>110.5</v>
      </c>
    </row>
    <row r="13" spans="1:30" x14ac:dyDescent="0.3">
      <c r="A13" s="10">
        <f t="shared" si="2"/>
        <v>1980</v>
      </c>
      <c r="B13" s="11">
        <v>18.5</v>
      </c>
      <c r="C13" s="11">
        <v>44.9</v>
      </c>
      <c r="D13" s="11">
        <v>0</v>
      </c>
      <c r="E13" s="11">
        <v>78.90000000000002</v>
      </c>
      <c r="F13" s="11">
        <v>95.40000000000002</v>
      </c>
      <c r="G13" s="11">
        <v>101.7</v>
      </c>
      <c r="H13" s="11">
        <v>73.3</v>
      </c>
      <c r="I13" s="11">
        <v>206.6</v>
      </c>
      <c r="J13" s="11">
        <v>80.3</v>
      </c>
      <c r="K13" s="11">
        <v>112.1</v>
      </c>
      <c r="L13" s="11">
        <v>191.5</v>
      </c>
      <c r="M13" s="18">
        <v>48.100000000000009</v>
      </c>
      <c r="N13" s="21">
        <f t="shared" si="0"/>
        <v>1051.3</v>
      </c>
      <c r="Q13" s="10">
        <f t="shared" si="3"/>
        <v>1980</v>
      </c>
      <c r="R13" s="11">
        <v>18.5</v>
      </c>
      <c r="S13" s="11">
        <v>24.3</v>
      </c>
      <c r="T13" s="11">
        <v>0</v>
      </c>
      <c r="U13" s="11">
        <v>51.5</v>
      </c>
      <c r="V13" s="11">
        <v>45.6</v>
      </c>
      <c r="W13" s="11">
        <v>32.4</v>
      </c>
      <c r="X13" s="11">
        <v>21.3</v>
      </c>
      <c r="Y13" s="11">
        <v>57.3</v>
      </c>
      <c r="Z13" s="11">
        <v>20.2</v>
      </c>
      <c r="AA13" s="11">
        <v>38.299999999999997</v>
      </c>
      <c r="AB13" s="11">
        <v>120.7</v>
      </c>
      <c r="AC13" s="11">
        <v>12.8</v>
      </c>
      <c r="AD13" s="21">
        <v>120.7</v>
      </c>
    </row>
    <row r="14" spans="1:30" x14ac:dyDescent="0.3">
      <c r="A14" s="10">
        <f t="shared" si="2"/>
        <v>1981</v>
      </c>
      <c r="B14" s="11">
        <v>17.799999999999997</v>
      </c>
      <c r="C14" s="11">
        <v>34.100000000000009</v>
      </c>
      <c r="D14" s="11">
        <v>37.900000000000006</v>
      </c>
      <c r="E14" s="11">
        <v>264.2</v>
      </c>
      <c r="F14" s="11">
        <v>405</v>
      </c>
      <c r="G14" s="11">
        <v>313.50000000000006</v>
      </c>
      <c r="H14" s="11">
        <v>115.5</v>
      </c>
      <c r="I14" s="11">
        <v>281.80000000000013</v>
      </c>
      <c r="J14" s="11">
        <v>178.8</v>
      </c>
      <c r="K14" s="11">
        <v>299.40000000000003</v>
      </c>
      <c r="L14" s="11">
        <v>135.6</v>
      </c>
      <c r="M14" s="18">
        <v>72.399999999999991</v>
      </c>
      <c r="N14" s="21">
        <f t="shared" si="0"/>
        <v>2156.0000000000005</v>
      </c>
      <c r="Q14" s="10">
        <f t="shared" si="3"/>
        <v>1981</v>
      </c>
      <c r="R14" s="11">
        <v>17.399999999999999</v>
      </c>
      <c r="S14" s="11">
        <v>20.100000000000001</v>
      </c>
      <c r="T14" s="11">
        <v>17.8</v>
      </c>
      <c r="U14" s="11">
        <v>99.8</v>
      </c>
      <c r="V14" s="11">
        <v>58.9</v>
      </c>
      <c r="W14" s="11">
        <v>111.5</v>
      </c>
      <c r="X14" s="11">
        <v>64.7</v>
      </c>
      <c r="Y14" s="11">
        <v>96.4</v>
      </c>
      <c r="Z14" s="11">
        <v>41.2</v>
      </c>
      <c r="AA14" s="11">
        <v>76.099999999999994</v>
      </c>
      <c r="AB14" s="11">
        <v>44.1</v>
      </c>
      <c r="AC14" s="11">
        <v>38.299999999999997</v>
      </c>
      <c r="AD14" s="21">
        <v>111.5</v>
      </c>
    </row>
    <row r="15" spans="1:30" x14ac:dyDescent="0.3">
      <c r="A15" s="10">
        <f t="shared" si="2"/>
        <v>1982</v>
      </c>
      <c r="B15" s="11">
        <v>21.5</v>
      </c>
      <c r="C15" s="11">
        <v>40</v>
      </c>
      <c r="D15" s="11">
        <v>40.799999999999997</v>
      </c>
      <c r="E15" s="11">
        <v>221.4</v>
      </c>
      <c r="F15" s="11">
        <v>352.70000000000005</v>
      </c>
      <c r="G15" s="11">
        <v>23.3</v>
      </c>
      <c r="H15" s="11">
        <v>28.9</v>
      </c>
      <c r="I15" s="11">
        <v>31.7</v>
      </c>
      <c r="J15" s="11">
        <v>224.00000000000003</v>
      </c>
      <c r="K15" s="11">
        <v>127.99999999999999</v>
      </c>
      <c r="L15" s="11">
        <v>56.300000000000004</v>
      </c>
      <c r="M15" s="18">
        <v>3.8</v>
      </c>
      <c r="N15" s="21">
        <f t="shared" si="0"/>
        <v>1172.3999999999999</v>
      </c>
      <c r="Q15" s="10">
        <f t="shared" si="3"/>
        <v>1982</v>
      </c>
      <c r="R15" s="11">
        <v>11</v>
      </c>
      <c r="S15" s="11">
        <v>15.5</v>
      </c>
      <c r="T15" s="11">
        <v>27.5</v>
      </c>
      <c r="U15" s="11">
        <v>56</v>
      </c>
      <c r="V15" s="11">
        <v>87.9</v>
      </c>
      <c r="W15" s="11">
        <v>16.600000000000001</v>
      </c>
      <c r="X15" s="11">
        <v>11</v>
      </c>
      <c r="Y15" s="11">
        <v>21</v>
      </c>
      <c r="Z15" s="11">
        <v>104.9</v>
      </c>
      <c r="AA15" s="11">
        <v>32.5</v>
      </c>
      <c r="AB15" s="11">
        <v>22.5</v>
      </c>
      <c r="AC15" s="11">
        <v>3.8</v>
      </c>
      <c r="AD15" s="21">
        <v>104.9</v>
      </c>
    </row>
    <row r="16" spans="1:30" x14ac:dyDescent="0.3">
      <c r="A16" s="10">
        <f t="shared" si="2"/>
        <v>1983</v>
      </c>
      <c r="B16" s="11">
        <v>0</v>
      </c>
      <c r="C16" s="11">
        <v>4.8</v>
      </c>
      <c r="D16" s="11">
        <v>104.5</v>
      </c>
      <c r="E16" s="11">
        <v>338.8</v>
      </c>
      <c r="F16" s="11">
        <v>173.40000000000003</v>
      </c>
      <c r="G16" s="11" t="s">
        <v>21</v>
      </c>
      <c r="H16" s="11">
        <v>91.300000000000011</v>
      </c>
      <c r="I16" s="11">
        <v>97.7</v>
      </c>
      <c r="J16" s="11" t="s">
        <v>21</v>
      </c>
      <c r="K16" s="11" t="s">
        <v>21</v>
      </c>
      <c r="L16" s="11" t="s">
        <v>21</v>
      </c>
      <c r="M16" s="18">
        <v>1.7000000000000002</v>
      </c>
      <c r="N16" s="21" t="str">
        <f t="shared" si="0"/>
        <v xml:space="preserve"> </v>
      </c>
      <c r="Q16" s="10">
        <f t="shared" si="3"/>
        <v>1983</v>
      </c>
      <c r="R16" s="11">
        <v>0</v>
      </c>
      <c r="S16" s="11">
        <v>3.8</v>
      </c>
      <c r="T16" s="11">
        <v>35.799999999999997</v>
      </c>
      <c r="U16" s="11">
        <v>85.2</v>
      </c>
      <c r="V16" s="11">
        <v>56.2</v>
      </c>
      <c r="W16" s="11">
        <v>90.4</v>
      </c>
      <c r="X16" s="11">
        <v>19.7</v>
      </c>
      <c r="Y16" s="11">
        <v>35.4</v>
      </c>
      <c r="Z16" s="11">
        <v>21</v>
      </c>
      <c r="AA16" s="11">
        <v>68.2</v>
      </c>
      <c r="AB16" s="11">
        <v>9</v>
      </c>
      <c r="AC16" s="11">
        <v>1</v>
      </c>
      <c r="AD16" s="21">
        <v>90.4</v>
      </c>
    </row>
    <row r="17" spans="1:30" x14ac:dyDescent="0.3">
      <c r="A17" s="10">
        <f t="shared" si="2"/>
        <v>1984</v>
      </c>
      <c r="B17" s="11">
        <v>9.6999999999999993</v>
      </c>
      <c r="C17" s="11" t="s">
        <v>21</v>
      </c>
      <c r="D17" s="11" t="s">
        <v>21</v>
      </c>
      <c r="E17" s="11" t="s">
        <v>21</v>
      </c>
      <c r="F17" s="11">
        <v>159.09999999999997</v>
      </c>
      <c r="G17" s="11" t="s">
        <v>21</v>
      </c>
      <c r="H17" s="11">
        <v>138.30000000000001</v>
      </c>
      <c r="I17" s="11" t="s">
        <v>21</v>
      </c>
      <c r="J17" s="11">
        <v>169.10000000000002</v>
      </c>
      <c r="K17" s="11">
        <v>211.9</v>
      </c>
      <c r="L17" s="11" t="s">
        <v>21</v>
      </c>
      <c r="M17" s="18">
        <v>0</v>
      </c>
      <c r="N17" s="21" t="str">
        <f t="shared" si="0"/>
        <v xml:space="preserve"> </v>
      </c>
      <c r="Q17" s="10">
        <f t="shared" si="3"/>
        <v>1984</v>
      </c>
      <c r="R17" s="11">
        <v>9</v>
      </c>
      <c r="S17" s="11">
        <v>118.5</v>
      </c>
      <c r="T17" s="11">
        <v>13.8</v>
      </c>
      <c r="U17" s="11">
        <v>74.5</v>
      </c>
      <c r="V17" s="11">
        <v>33.6</v>
      </c>
      <c r="W17" s="11">
        <v>41.2</v>
      </c>
      <c r="X17" s="11">
        <v>39.200000000000003</v>
      </c>
      <c r="Y17" s="11">
        <v>46.6</v>
      </c>
      <c r="Z17" s="11">
        <v>51.4</v>
      </c>
      <c r="AA17" s="11">
        <v>57</v>
      </c>
      <c r="AB17" s="11">
        <v>77.2</v>
      </c>
      <c r="AC17" s="11">
        <v>0</v>
      </c>
      <c r="AD17" s="21">
        <v>118.5</v>
      </c>
    </row>
    <row r="18" spans="1:30" x14ac:dyDescent="0.3">
      <c r="A18" s="10">
        <f t="shared" si="2"/>
        <v>1985</v>
      </c>
      <c r="B18" s="11" t="s">
        <v>21</v>
      </c>
      <c r="C18" s="11" t="s">
        <v>21</v>
      </c>
      <c r="D18" s="11">
        <v>103</v>
      </c>
      <c r="E18" s="11" t="s">
        <v>21</v>
      </c>
      <c r="F18" s="11">
        <v>200.9</v>
      </c>
      <c r="G18" s="11" t="s">
        <v>21</v>
      </c>
      <c r="H18" s="11">
        <v>47.3</v>
      </c>
      <c r="I18" s="11">
        <v>128.5</v>
      </c>
      <c r="J18" s="11">
        <v>302.8</v>
      </c>
      <c r="K18" s="11">
        <v>245</v>
      </c>
      <c r="L18" s="11">
        <v>89.300000000000011</v>
      </c>
      <c r="M18" s="18">
        <v>59.9</v>
      </c>
      <c r="N18" s="21" t="str">
        <f t="shared" si="0"/>
        <v xml:space="preserve"> </v>
      </c>
      <c r="Q18" s="10">
        <f t="shared" si="3"/>
        <v>1985</v>
      </c>
      <c r="R18" s="11">
        <v>12.8</v>
      </c>
      <c r="S18" s="11">
        <v>9.1999999999999993</v>
      </c>
      <c r="T18" s="11">
        <v>77.400000000000006</v>
      </c>
      <c r="U18" s="11">
        <v>43.2</v>
      </c>
      <c r="V18" s="11">
        <v>87</v>
      </c>
      <c r="W18" s="11">
        <v>34.799999999999997</v>
      </c>
      <c r="X18" s="11">
        <v>18.5</v>
      </c>
      <c r="Y18" s="11">
        <v>49</v>
      </c>
      <c r="Z18" s="11">
        <v>130.30000000000001</v>
      </c>
      <c r="AA18" s="11">
        <v>56</v>
      </c>
      <c r="AB18" s="11">
        <v>38</v>
      </c>
      <c r="AC18" s="11">
        <v>38</v>
      </c>
      <c r="AD18" s="21">
        <v>130.30000000000001</v>
      </c>
    </row>
    <row r="19" spans="1:30" x14ac:dyDescent="0.3">
      <c r="A19" s="10">
        <f t="shared" si="2"/>
        <v>1986</v>
      </c>
      <c r="B19" s="11" t="s">
        <v>21</v>
      </c>
      <c r="C19" s="11" t="s">
        <v>21</v>
      </c>
      <c r="D19" s="11" t="s">
        <v>21</v>
      </c>
      <c r="E19" s="11" t="s">
        <v>21</v>
      </c>
      <c r="F19" s="11" t="s">
        <v>21</v>
      </c>
      <c r="G19" s="11" t="s">
        <v>21</v>
      </c>
      <c r="H19" s="11" t="s">
        <v>21</v>
      </c>
      <c r="I19" s="11" t="s">
        <v>21</v>
      </c>
      <c r="J19" s="11" t="s">
        <v>21</v>
      </c>
      <c r="K19" s="11" t="s">
        <v>21</v>
      </c>
      <c r="L19" s="11" t="s">
        <v>21</v>
      </c>
      <c r="M19" s="18" t="s">
        <v>21</v>
      </c>
      <c r="N19" s="21" t="str">
        <f t="shared" si="0"/>
        <v xml:space="preserve"> </v>
      </c>
      <c r="Q19" s="10">
        <f t="shared" si="3"/>
        <v>1986</v>
      </c>
      <c r="R19" s="11">
        <v>11.2</v>
      </c>
      <c r="S19" s="11">
        <v>81.3</v>
      </c>
      <c r="T19" s="11">
        <v>24.2</v>
      </c>
      <c r="U19" s="11">
        <v>71.099999999999994</v>
      </c>
      <c r="V19" s="11">
        <v>40.4</v>
      </c>
      <c r="W19" s="11">
        <v>55.5</v>
      </c>
      <c r="X19" s="11">
        <v>74.099999999999994</v>
      </c>
      <c r="Y19" s="11">
        <v>62.6</v>
      </c>
      <c r="Z19" s="11">
        <v>43.4</v>
      </c>
      <c r="AA19" s="11">
        <v>47.6</v>
      </c>
      <c r="AB19" s="11">
        <v>68.599999999999994</v>
      </c>
      <c r="AC19" s="11">
        <v>11.6</v>
      </c>
      <c r="AD19" s="21">
        <v>81.3</v>
      </c>
    </row>
    <row r="20" spans="1:30" x14ac:dyDescent="0.3">
      <c r="A20" s="10">
        <f t="shared" si="2"/>
        <v>1987</v>
      </c>
      <c r="B20" s="11" t="s">
        <v>21</v>
      </c>
      <c r="C20" s="11">
        <v>34.300000000000004</v>
      </c>
      <c r="D20" s="11">
        <v>104.89999999999999</v>
      </c>
      <c r="E20" s="11" t="s">
        <v>21</v>
      </c>
      <c r="F20" s="11" t="s">
        <v>21</v>
      </c>
      <c r="G20" s="11" t="s">
        <v>21</v>
      </c>
      <c r="H20" s="11" t="s">
        <v>21</v>
      </c>
      <c r="I20" s="11" t="s">
        <v>21</v>
      </c>
      <c r="J20" s="11" t="s">
        <v>21</v>
      </c>
      <c r="K20" s="11" t="s">
        <v>21</v>
      </c>
      <c r="L20" s="11" t="s">
        <v>21</v>
      </c>
      <c r="M20" s="18">
        <v>26.7</v>
      </c>
      <c r="N20" s="21" t="str">
        <f t="shared" si="0"/>
        <v xml:space="preserve"> </v>
      </c>
      <c r="Q20" s="10">
        <f t="shared" si="3"/>
        <v>1987</v>
      </c>
      <c r="R20" s="11" t="s">
        <v>21</v>
      </c>
      <c r="S20" s="11">
        <v>31.6</v>
      </c>
      <c r="T20" s="11">
        <v>90.1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21</v>
      </c>
      <c r="Z20" s="11" t="s">
        <v>21</v>
      </c>
      <c r="AA20" s="11" t="s">
        <v>21</v>
      </c>
      <c r="AB20" s="11" t="s">
        <v>21</v>
      </c>
      <c r="AC20" s="11">
        <v>15.4</v>
      </c>
      <c r="AD20" s="21" t="str">
        <f>+" "</f>
        <v xml:space="preserve"> </v>
      </c>
    </row>
    <row r="21" spans="1:30" x14ac:dyDescent="0.3">
      <c r="A21" s="10">
        <f t="shared" si="2"/>
        <v>1988</v>
      </c>
      <c r="B21" s="11">
        <v>0</v>
      </c>
      <c r="C21" s="11">
        <v>2.2000000000000002</v>
      </c>
      <c r="D21" s="11">
        <v>41.6</v>
      </c>
      <c r="E21" s="11">
        <v>202.7</v>
      </c>
      <c r="F21" s="11">
        <v>133.70000000000002</v>
      </c>
      <c r="G21" s="11">
        <v>242.00000000000003</v>
      </c>
      <c r="H21" s="11">
        <v>243.39999999999998</v>
      </c>
      <c r="I21" s="11">
        <v>496.9</v>
      </c>
      <c r="J21" s="11">
        <v>140.29999999999998</v>
      </c>
      <c r="K21" s="11">
        <v>195.4</v>
      </c>
      <c r="L21" s="11">
        <v>242.10000000000002</v>
      </c>
      <c r="M21" s="18">
        <v>39.9</v>
      </c>
      <c r="N21" s="21">
        <f t="shared" si="0"/>
        <v>1980.2000000000003</v>
      </c>
      <c r="Q21" s="10">
        <f t="shared" si="3"/>
        <v>1988</v>
      </c>
      <c r="R21" s="11">
        <v>0</v>
      </c>
      <c r="S21" s="11">
        <v>1.3</v>
      </c>
      <c r="T21" s="11">
        <v>40.6</v>
      </c>
      <c r="U21" s="11">
        <v>61.5</v>
      </c>
      <c r="V21" s="11">
        <v>36.1</v>
      </c>
      <c r="W21" s="11">
        <v>68.2</v>
      </c>
      <c r="X21" s="11">
        <v>47.8</v>
      </c>
      <c r="Y21" s="11">
        <v>146.69999999999999</v>
      </c>
      <c r="Z21" s="11">
        <v>38.1</v>
      </c>
      <c r="AA21" s="11">
        <v>38.799999999999997</v>
      </c>
      <c r="AB21" s="11">
        <v>87.7</v>
      </c>
      <c r="AC21" s="11">
        <v>34.4</v>
      </c>
      <c r="AD21" s="21">
        <v>146.69999999999999</v>
      </c>
    </row>
    <row r="22" spans="1:30" x14ac:dyDescent="0.3">
      <c r="A22" s="10">
        <f t="shared" si="2"/>
        <v>1989</v>
      </c>
      <c r="B22" s="11">
        <v>0.8</v>
      </c>
      <c r="C22" s="11" t="s">
        <v>21</v>
      </c>
      <c r="D22" s="11">
        <v>66.699999999999989</v>
      </c>
      <c r="E22" s="11">
        <v>69.2</v>
      </c>
      <c r="F22" s="11">
        <v>206.1</v>
      </c>
      <c r="G22" s="11">
        <v>46.2</v>
      </c>
      <c r="H22" s="11">
        <v>54.5</v>
      </c>
      <c r="I22" s="11">
        <v>89.200000000000017</v>
      </c>
      <c r="J22" s="11">
        <v>228</v>
      </c>
      <c r="K22" s="11">
        <v>111.60000000000001</v>
      </c>
      <c r="L22" s="11">
        <v>183.79999999999998</v>
      </c>
      <c r="M22" s="18">
        <v>116.2</v>
      </c>
      <c r="N22" s="21" t="str">
        <f t="shared" si="0"/>
        <v xml:space="preserve"> </v>
      </c>
      <c r="Q22" s="10">
        <f t="shared" si="3"/>
        <v>1989</v>
      </c>
      <c r="R22" s="11">
        <v>0.8</v>
      </c>
      <c r="S22" s="11">
        <v>41.4</v>
      </c>
      <c r="T22" s="11">
        <v>28.9</v>
      </c>
      <c r="U22" s="11">
        <v>21.2</v>
      </c>
      <c r="V22" s="11">
        <v>70.3</v>
      </c>
      <c r="W22" s="11">
        <v>21</v>
      </c>
      <c r="X22" s="11">
        <v>23</v>
      </c>
      <c r="Y22" s="11">
        <v>27</v>
      </c>
      <c r="Z22" s="11">
        <v>46.1</v>
      </c>
      <c r="AA22" s="11">
        <v>25.3</v>
      </c>
      <c r="AB22" s="11">
        <v>61.5</v>
      </c>
      <c r="AC22" s="11">
        <v>68.5</v>
      </c>
      <c r="AD22" s="21">
        <v>70.3</v>
      </c>
    </row>
    <row r="23" spans="1:30" x14ac:dyDescent="0.3">
      <c r="A23" s="10">
        <f t="shared" si="2"/>
        <v>1990</v>
      </c>
      <c r="B23" s="11">
        <v>25.2</v>
      </c>
      <c r="C23" s="11">
        <v>5.4</v>
      </c>
      <c r="D23" s="11">
        <v>39.4</v>
      </c>
      <c r="E23" s="11">
        <v>267.89999999999998</v>
      </c>
      <c r="F23" s="11">
        <v>127.8</v>
      </c>
      <c r="G23" s="11">
        <v>77.399999999999991</v>
      </c>
      <c r="H23" s="11">
        <v>38.4</v>
      </c>
      <c r="I23" s="11">
        <v>125.99999999999999</v>
      </c>
      <c r="J23" s="11">
        <v>95.3</v>
      </c>
      <c r="K23" s="11">
        <v>238.8</v>
      </c>
      <c r="L23" s="11">
        <v>89.6</v>
      </c>
      <c r="M23" s="18">
        <v>99.7</v>
      </c>
      <c r="N23" s="21">
        <f t="shared" si="0"/>
        <v>1230.8999999999999</v>
      </c>
      <c r="Q23" s="10">
        <f t="shared" si="3"/>
        <v>1990</v>
      </c>
      <c r="R23" s="11">
        <v>25.2</v>
      </c>
      <c r="S23" s="11">
        <v>5.4</v>
      </c>
      <c r="T23" s="11">
        <v>25.7</v>
      </c>
      <c r="U23" s="11">
        <v>69.3</v>
      </c>
      <c r="V23" s="11">
        <v>72.2</v>
      </c>
      <c r="W23" s="11">
        <v>35</v>
      </c>
      <c r="X23" s="11">
        <v>22.9</v>
      </c>
      <c r="Y23" s="11">
        <v>70.3</v>
      </c>
      <c r="Z23" s="11">
        <v>39</v>
      </c>
      <c r="AA23" s="11">
        <v>32.9</v>
      </c>
      <c r="AB23" s="11">
        <v>29.6</v>
      </c>
      <c r="AC23" s="11">
        <v>48</v>
      </c>
      <c r="AD23" s="21">
        <v>72.2</v>
      </c>
    </row>
    <row r="24" spans="1:30" x14ac:dyDescent="0.3">
      <c r="A24" s="10">
        <f t="shared" si="2"/>
        <v>1991</v>
      </c>
      <c r="B24" s="11">
        <v>0</v>
      </c>
      <c r="C24" s="11">
        <v>31.5</v>
      </c>
      <c r="D24" s="11">
        <v>134.89999999999998</v>
      </c>
      <c r="E24" s="11">
        <v>81.3</v>
      </c>
      <c r="F24" s="11">
        <v>136.00000000000003</v>
      </c>
      <c r="G24" s="11">
        <v>88.8</v>
      </c>
      <c r="H24" s="11">
        <v>46.800000000000004</v>
      </c>
      <c r="I24" s="11">
        <v>56.9</v>
      </c>
      <c r="J24" s="11">
        <v>143.89999999999998</v>
      </c>
      <c r="K24" s="11">
        <v>271.7</v>
      </c>
      <c r="L24" s="11">
        <v>50.4</v>
      </c>
      <c r="M24" s="18">
        <v>0</v>
      </c>
      <c r="N24" s="21">
        <f t="shared" si="0"/>
        <v>1042.2</v>
      </c>
      <c r="Q24" s="10">
        <f t="shared" si="3"/>
        <v>1991</v>
      </c>
      <c r="R24" s="11">
        <v>0</v>
      </c>
      <c r="S24" s="11">
        <v>30</v>
      </c>
      <c r="T24" s="11">
        <v>57.6</v>
      </c>
      <c r="U24" s="11">
        <v>28.4</v>
      </c>
      <c r="V24" s="11">
        <v>45.5</v>
      </c>
      <c r="W24" s="11">
        <v>46.1</v>
      </c>
      <c r="X24" s="11">
        <v>30</v>
      </c>
      <c r="Y24" s="11">
        <v>15</v>
      </c>
      <c r="Z24" s="11">
        <v>36</v>
      </c>
      <c r="AA24" s="11">
        <v>71.599999999999994</v>
      </c>
      <c r="AB24" s="11">
        <v>38.5</v>
      </c>
      <c r="AC24" s="11">
        <v>0</v>
      </c>
      <c r="AD24" s="21">
        <v>71.599999999999994</v>
      </c>
    </row>
    <row r="25" spans="1:30" x14ac:dyDescent="0.3">
      <c r="A25" s="10">
        <f t="shared" si="2"/>
        <v>1992</v>
      </c>
      <c r="B25" s="11">
        <v>4.4000000000000004</v>
      </c>
      <c r="C25" s="11">
        <v>3.8000000000000003</v>
      </c>
      <c r="D25" s="11">
        <v>16.2</v>
      </c>
      <c r="E25" s="11">
        <v>77.499999999999986</v>
      </c>
      <c r="F25" s="11">
        <v>152.5</v>
      </c>
      <c r="G25" s="11">
        <v>74.300000000000011</v>
      </c>
      <c r="H25" s="11">
        <v>229.79999999999995</v>
      </c>
      <c r="I25" s="11">
        <v>78.8</v>
      </c>
      <c r="J25" s="11">
        <v>341.7</v>
      </c>
      <c r="K25" s="11">
        <v>72.499999999999986</v>
      </c>
      <c r="L25" s="11">
        <v>173.29999999999998</v>
      </c>
      <c r="M25" s="18">
        <v>11.2</v>
      </c>
      <c r="N25" s="21">
        <f t="shared" si="0"/>
        <v>1236</v>
      </c>
      <c r="Q25" s="10">
        <f t="shared" si="3"/>
        <v>1992</v>
      </c>
      <c r="R25" s="11">
        <v>2.7</v>
      </c>
      <c r="S25" s="11">
        <v>3.2</v>
      </c>
      <c r="T25" s="11">
        <v>14</v>
      </c>
      <c r="U25" s="11">
        <v>26.6</v>
      </c>
      <c r="V25" s="11">
        <v>73.8</v>
      </c>
      <c r="W25" s="11">
        <v>29</v>
      </c>
      <c r="X25" s="11">
        <v>117</v>
      </c>
      <c r="Y25" s="11">
        <v>34.9</v>
      </c>
      <c r="Z25" s="11">
        <v>93.2</v>
      </c>
      <c r="AA25" s="11">
        <v>29.9</v>
      </c>
      <c r="AB25" s="11">
        <v>36.9</v>
      </c>
      <c r="AC25" s="11">
        <v>11.2</v>
      </c>
      <c r="AD25" s="21">
        <v>117</v>
      </c>
    </row>
    <row r="26" spans="1:30" x14ac:dyDescent="0.3">
      <c r="A26" s="10">
        <f t="shared" si="2"/>
        <v>1993</v>
      </c>
      <c r="B26" s="11">
        <v>12</v>
      </c>
      <c r="C26" s="11">
        <v>46.4</v>
      </c>
      <c r="D26" s="11">
        <v>77.599999999999994</v>
      </c>
      <c r="E26" s="11">
        <v>134.30000000000001</v>
      </c>
      <c r="F26" s="11">
        <v>190.7</v>
      </c>
      <c r="G26" s="11">
        <v>269.10000000000002</v>
      </c>
      <c r="H26" s="11" t="s">
        <v>21</v>
      </c>
      <c r="I26" s="11" t="s">
        <v>21</v>
      </c>
      <c r="J26" s="11" t="s">
        <v>21</v>
      </c>
      <c r="K26" s="11" t="s">
        <v>21</v>
      </c>
      <c r="L26" s="11" t="s">
        <v>21</v>
      </c>
      <c r="M26" s="18">
        <v>13.6</v>
      </c>
      <c r="N26" s="21" t="str">
        <f t="shared" si="0"/>
        <v xml:space="preserve"> </v>
      </c>
      <c r="Q26" s="10">
        <f t="shared" si="3"/>
        <v>1993</v>
      </c>
      <c r="R26" s="11">
        <v>10.9</v>
      </c>
      <c r="S26" s="11">
        <v>19</v>
      </c>
      <c r="T26" s="11">
        <v>33</v>
      </c>
      <c r="U26" s="11">
        <v>27.6</v>
      </c>
      <c r="V26" s="11">
        <v>70</v>
      </c>
      <c r="W26" s="11">
        <v>57</v>
      </c>
      <c r="X26" s="11" t="s">
        <v>21</v>
      </c>
      <c r="Y26" s="11" t="s">
        <v>21</v>
      </c>
      <c r="Z26" s="11" t="s">
        <v>21</v>
      </c>
      <c r="AA26" s="11" t="s">
        <v>21</v>
      </c>
      <c r="AB26" s="11" t="s">
        <v>21</v>
      </c>
      <c r="AC26" s="11">
        <v>8.8000000000000007</v>
      </c>
      <c r="AD26" s="21">
        <v>70</v>
      </c>
    </row>
    <row r="27" spans="1:30" x14ac:dyDescent="0.3">
      <c r="A27" s="10">
        <f t="shared" si="2"/>
        <v>1994</v>
      </c>
      <c r="B27" s="11">
        <v>67.799999999999983</v>
      </c>
      <c r="C27" s="11">
        <v>69.099999999999994</v>
      </c>
      <c r="D27" s="11">
        <v>115.10000000000001</v>
      </c>
      <c r="E27" s="11">
        <v>227.10000000000002</v>
      </c>
      <c r="F27" s="11">
        <v>334.7</v>
      </c>
      <c r="G27" s="11">
        <v>80.900000000000006</v>
      </c>
      <c r="H27" s="11">
        <v>61.6</v>
      </c>
      <c r="I27" s="11">
        <v>20.799999999999997</v>
      </c>
      <c r="J27" s="11">
        <v>148.79999999999998</v>
      </c>
      <c r="K27" s="11">
        <v>268.40000000000003</v>
      </c>
      <c r="L27" s="11">
        <v>96.999999999999972</v>
      </c>
      <c r="M27" s="18">
        <v>38.5</v>
      </c>
      <c r="N27" s="21">
        <f t="shared" si="0"/>
        <v>1529.8</v>
      </c>
      <c r="Q27" s="10">
        <f t="shared" si="3"/>
        <v>1994</v>
      </c>
      <c r="R27" s="11">
        <v>33</v>
      </c>
      <c r="S27" s="11">
        <v>24.1</v>
      </c>
      <c r="T27" s="11">
        <v>61.2</v>
      </c>
      <c r="U27" s="11">
        <v>56.5</v>
      </c>
      <c r="V27" s="11">
        <v>112.5</v>
      </c>
      <c r="W27" s="11">
        <v>18.5</v>
      </c>
      <c r="X27" s="11">
        <v>23</v>
      </c>
      <c r="Y27" s="11">
        <v>5.8</v>
      </c>
      <c r="Z27" s="11">
        <v>31.1</v>
      </c>
      <c r="AA27" s="11">
        <v>78.2</v>
      </c>
      <c r="AB27" s="11">
        <v>29</v>
      </c>
      <c r="AC27" s="11">
        <v>38.200000000000003</v>
      </c>
      <c r="AD27" s="21">
        <v>112.5</v>
      </c>
    </row>
    <row r="28" spans="1:30" x14ac:dyDescent="0.3">
      <c r="A28" s="10">
        <f t="shared" si="2"/>
        <v>1995</v>
      </c>
      <c r="B28" s="11">
        <v>8.9</v>
      </c>
      <c r="C28" s="11">
        <v>49.900000000000006</v>
      </c>
      <c r="D28" s="11">
        <v>68.800000000000011</v>
      </c>
      <c r="E28" s="11">
        <v>146.60000000000002</v>
      </c>
      <c r="F28" s="11">
        <v>71</v>
      </c>
      <c r="G28" s="11">
        <v>209.89999999999998</v>
      </c>
      <c r="H28" s="11">
        <v>243.79999999999998</v>
      </c>
      <c r="I28" s="11">
        <v>401.10000000000008</v>
      </c>
      <c r="J28" s="11">
        <v>91.4</v>
      </c>
      <c r="K28" s="11">
        <v>242.20000000000005</v>
      </c>
      <c r="L28" s="11" t="s">
        <v>21</v>
      </c>
      <c r="M28" s="18">
        <v>54.3</v>
      </c>
      <c r="N28" s="21" t="str">
        <f t="shared" si="0"/>
        <v xml:space="preserve"> </v>
      </c>
      <c r="Q28" s="10">
        <f t="shared" si="3"/>
        <v>1995</v>
      </c>
      <c r="R28" s="11">
        <v>8.9</v>
      </c>
      <c r="S28" s="11">
        <v>43.5</v>
      </c>
      <c r="T28" s="11">
        <v>42.2</v>
      </c>
      <c r="U28" s="11">
        <v>69.900000000000006</v>
      </c>
      <c r="V28" s="11">
        <v>28.2</v>
      </c>
      <c r="W28" s="11">
        <v>68.8</v>
      </c>
      <c r="X28" s="11">
        <v>87.7</v>
      </c>
      <c r="Y28" s="11">
        <v>104</v>
      </c>
      <c r="Z28" s="11">
        <v>21.9</v>
      </c>
      <c r="AA28" s="11">
        <v>48.9</v>
      </c>
      <c r="AB28" s="11" t="s">
        <v>21</v>
      </c>
      <c r="AC28" s="11">
        <v>37.6</v>
      </c>
      <c r="AD28" s="21">
        <v>104</v>
      </c>
    </row>
    <row r="29" spans="1:30" x14ac:dyDescent="0.3">
      <c r="A29" s="10">
        <f t="shared" si="2"/>
        <v>1996</v>
      </c>
      <c r="B29" s="11">
        <v>3.4</v>
      </c>
      <c r="C29" s="11">
        <v>61.3</v>
      </c>
      <c r="D29" s="11">
        <v>231.1</v>
      </c>
      <c r="E29" s="11">
        <v>188.79999999999998</v>
      </c>
      <c r="F29" s="11">
        <v>372.8</v>
      </c>
      <c r="G29" s="11">
        <v>171.89999999999998</v>
      </c>
      <c r="H29" s="11">
        <v>297.29999999999995</v>
      </c>
      <c r="I29" s="11">
        <v>162</v>
      </c>
      <c r="J29" s="11">
        <v>190</v>
      </c>
      <c r="K29" s="11">
        <v>247.39999999999998</v>
      </c>
      <c r="L29" s="11">
        <v>199.1</v>
      </c>
      <c r="M29" s="18">
        <v>28</v>
      </c>
      <c r="N29" s="21">
        <f t="shared" si="0"/>
        <v>2153.1</v>
      </c>
      <c r="Q29" s="10">
        <f t="shared" si="3"/>
        <v>1996</v>
      </c>
      <c r="R29" s="11">
        <v>1.8</v>
      </c>
      <c r="S29" s="11">
        <v>41</v>
      </c>
      <c r="T29" s="11">
        <v>82.2</v>
      </c>
      <c r="U29" s="11">
        <v>58</v>
      </c>
      <c r="V29" s="11">
        <v>65.099999999999994</v>
      </c>
      <c r="W29" s="11">
        <v>51</v>
      </c>
      <c r="X29" s="11">
        <v>111</v>
      </c>
      <c r="Y29" s="11">
        <v>23</v>
      </c>
      <c r="Z29" s="11">
        <v>47.3</v>
      </c>
      <c r="AA29" s="11">
        <v>64.599999999999994</v>
      </c>
      <c r="AB29" s="11">
        <v>71</v>
      </c>
      <c r="AC29" s="11">
        <v>22</v>
      </c>
      <c r="AD29" s="21">
        <v>111</v>
      </c>
    </row>
    <row r="30" spans="1:30" x14ac:dyDescent="0.3">
      <c r="A30" s="10">
        <f t="shared" si="2"/>
        <v>1997</v>
      </c>
      <c r="B30" s="11">
        <v>1.3</v>
      </c>
      <c r="C30" s="11">
        <v>3</v>
      </c>
      <c r="D30" s="11">
        <v>7</v>
      </c>
      <c r="E30" s="11">
        <v>109.49999999999999</v>
      </c>
      <c r="F30" s="11">
        <v>192.2</v>
      </c>
      <c r="G30" s="11">
        <v>81.3</v>
      </c>
      <c r="H30" s="11">
        <v>66.900000000000006</v>
      </c>
      <c r="I30" s="11">
        <v>15.399999999999999</v>
      </c>
      <c r="J30" s="11">
        <v>188.5</v>
      </c>
      <c r="K30" s="11">
        <v>95.8</v>
      </c>
      <c r="L30" s="11">
        <v>154.30000000000001</v>
      </c>
      <c r="M30" s="18">
        <v>4</v>
      </c>
      <c r="N30" s="21">
        <f t="shared" si="0"/>
        <v>919.2</v>
      </c>
      <c r="Q30" s="10">
        <f t="shared" si="3"/>
        <v>1997</v>
      </c>
      <c r="R30" s="11">
        <v>1.1000000000000001</v>
      </c>
      <c r="S30" s="11">
        <v>2</v>
      </c>
      <c r="T30" s="11">
        <v>4</v>
      </c>
      <c r="U30" s="11">
        <v>30.5</v>
      </c>
      <c r="V30" s="11">
        <v>73.5</v>
      </c>
      <c r="W30" s="11">
        <v>24</v>
      </c>
      <c r="X30" s="11">
        <v>19</v>
      </c>
      <c r="Y30" s="11">
        <v>8</v>
      </c>
      <c r="Z30" s="11">
        <v>57.8</v>
      </c>
      <c r="AA30" s="11">
        <v>32.299999999999997</v>
      </c>
      <c r="AB30" s="11">
        <v>98.3</v>
      </c>
      <c r="AC30" s="11">
        <v>4</v>
      </c>
      <c r="AD30" s="21">
        <v>98.3</v>
      </c>
    </row>
    <row r="31" spans="1:30" x14ac:dyDescent="0.3">
      <c r="A31" s="10">
        <f t="shared" si="2"/>
        <v>1998</v>
      </c>
      <c r="B31" s="11">
        <v>7.1</v>
      </c>
      <c r="C31" s="11">
        <v>86.699999999999989</v>
      </c>
      <c r="D31" s="11">
        <v>80.199999999999989</v>
      </c>
      <c r="E31" s="11">
        <v>206</v>
      </c>
      <c r="F31" s="11">
        <v>318.39999999999998</v>
      </c>
      <c r="G31" s="11">
        <v>150.30000000000001</v>
      </c>
      <c r="H31" s="11">
        <v>94</v>
      </c>
      <c r="I31" s="11">
        <v>145.80000000000001</v>
      </c>
      <c r="J31" s="11">
        <v>292</v>
      </c>
      <c r="K31" s="11">
        <v>184.8</v>
      </c>
      <c r="L31" s="11">
        <v>165.4</v>
      </c>
      <c r="M31" s="18">
        <v>116.19999999999999</v>
      </c>
      <c r="N31" s="21">
        <f t="shared" si="0"/>
        <v>1846.9</v>
      </c>
      <c r="Q31" s="10">
        <f t="shared" si="3"/>
        <v>1998</v>
      </c>
      <c r="R31" s="11">
        <v>6.5</v>
      </c>
      <c r="S31" s="11">
        <v>64.099999999999994</v>
      </c>
      <c r="T31" s="11">
        <v>56</v>
      </c>
      <c r="U31" s="11">
        <v>85.1</v>
      </c>
      <c r="V31" s="11">
        <v>60</v>
      </c>
      <c r="W31" s="11">
        <v>30</v>
      </c>
      <c r="X31" s="11">
        <v>42.7</v>
      </c>
      <c r="Y31" s="11">
        <v>58</v>
      </c>
      <c r="Z31" s="11">
        <v>50</v>
      </c>
      <c r="AA31" s="11">
        <v>55</v>
      </c>
      <c r="AB31" s="11">
        <v>51</v>
      </c>
      <c r="AC31" s="11">
        <v>35</v>
      </c>
      <c r="AD31" s="21">
        <v>85.1</v>
      </c>
    </row>
    <row r="32" spans="1:30" x14ac:dyDescent="0.3">
      <c r="A32" s="10">
        <f t="shared" si="2"/>
        <v>1999</v>
      </c>
      <c r="B32" s="11">
        <v>67</v>
      </c>
      <c r="C32" s="11">
        <v>137</v>
      </c>
      <c r="D32" s="11">
        <v>76.899999999999991</v>
      </c>
      <c r="E32" s="11">
        <v>138.5</v>
      </c>
      <c r="F32" s="11">
        <v>103.1</v>
      </c>
      <c r="G32" s="11">
        <v>291.7</v>
      </c>
      <c r="H32" s="11">
        <v>86.9</v>
      </c>
      <c r="I32" s="11">
        <v>301.60000000000002</v>
      </c>
      <c r="J32" s="11">
        <v>272.79999999999995</v>
      </c>
      <c r="K32" s="11">
        <v>281.20000000000005</v>
      </c>
      <c r="L32" s="11">
        <v>235.6</v>
      </c>
      <c r="M32" s="18">
        <v>198</v>
      </c>
      <c r="N32" s="21">
        <f t="shared" si="0"/>
        <v>2190.3000000000002</v>
      </c>
      <c r="Q32" s="10">
        <f t="shared" si="3"/>
        <v>1999</v>
      </c>
      <c r="R32" s="11">
        <v>67</v>
      </c>
      <c r="S32" s="11">
        <v>51</v>
      </c>
      <c r="T32" s="11">
        <v>25</v>
      </c>
      <c r="U32" s="11">
        <v>38</v>
      </c>
      <c r="V32" s="11">
        <v>33.5</v>
      </c>
      <c r="W32" s="11">
        <v>120</v>
      </c>
      <c r="X32" s="11">
        <v>23</v>
      </c>
      <c r="Y32" s="11">
        <v>73</v>
      </c>
      <c r="Z32" s="11">
        <v>76.099999999999994</v>
      </c>
      <c r="AA32" s="11">
        <v>62.7</v>
      </c>
      <c r="AB32" s="11">
        <v>53</v>
      </c>
      <c r="AC32" s="11">
        <v>71</v>
      </c>
      <c r="AD32" s="21">
        <v>120</v>
      </c>
    </row>
    <row r="33" spans="1:30" x14ac:dyDescent="0.3">
      <c r="A33" s="10">
        <f t="shared" si="2"/>
        <v>2000</v>
      </c>
      <c r="B33" s="11">
        <v>1</v>
      </c>
      <c r="C33" s="11">
        <v>42</v>
      </c>
      <c r="D33" s="11">
        <v>25</v>
      </c>
      <c r="E33" s="11">
        <v>85</v>
      </c>
      <c r="F33" s="11">
        <v>153.80000000000001</v>
      </c>
      <c r="G33" s="11">
        <v>102.1</v>
      </c>
      <c r="H33" s="11">
        <v>127</v>
      </c>
      <c r="I33" s="11">
        <v>158.19999999999999</v>
      </c>
      <c r="J33" s="11">
        <v>279</v>
      </c>
      <c r="K33" s="11">
        <v>163</v>
      </c>
      <c r="L33" s="11">
        <v>156.1</v>
      </c>
      <c r="M33" s="18">
        <v>14</v>
      </c>
      <c r="N33" s="21">
        <f t="shared" si="0"/>
        <v>1306.1999999999998</v>
      </c>
      <c r="Q33" s="10">
        <f t="shared" si="3"/>
        <v>2000</v>
      </c>
      <c r="R33" s="11">
        <v>1</v>
      </c>
      <c r="S33" s="11">
        <v>35</v>
      </c>
      <c r="T33" s="11">
        <v>22</v>
      </c>
      <c r="U33" s="11">
        <v>24</v>
      </c>
      <c r="V33" s="11">
        <v>33</v>
      </c>
      <c r="W33" s="11">
        <v>54</v>
      </c>
      <c r="X33" s="11">
        <v>33</v>
      </c>
      <c r="Y33" s="11">
        <v>99</v>
      </c>
      <c r="Z33" s="11">
        <v>41</v>
      </c>
      <c r="AA33" s="11">
        <v>55</v>
      </c>
      <c r="AB33" s="11">
        <v>57</v>
      </c>
      <c r="AC33" s="11">
        <v>11</v>
      </c>
      <c r="AD33" s="21">
        <v>99</v>
      </c>
    </row>
    <row r="34" spans="1:30" x14ac:dyDescent="0.3">
      <c r="A34" s="10">
        <f t="shared" si="2"/>
        <v>2001</v>
      </c>
      <c r="B34" s="11">
        <v>2</v>
      </c>
      <c r="C34" s="11">
        <v>0</v>
      </c>
      <c r="D34" s="11">
        <v>171</v>
      </c>
      <c r="E34" s="11">
        <v>0</v>
      </c>
      <c r="F34" s="11">
        <v>182</v>
      </c>
      <c r="G34" s="11">
        <v>26</v>
      </c>
      <c r="H34" s="11">
        <v>78</v>
      </c>
      <c r="I34" s="11">
        <v>51</v>
      </c>
      <c r="J34" s="11">
        <v>228</v>
      </c>
      <c r="K34" s="11">
        <v>280</v>
      </c>
      <c r="L34" s="11">
        <v>215</v>
      </c>
      <c r="M34" s="18">
        <v>46</v>
      </c>
      <c r="N34" s="21">
        <f t="shared" si="0"/>
        <v>1279</v>
      </c>
      <c r="Q34" s="10">
        <f t="shared" si="3"/>
        <v>2001</v>
      </c>
      <c r="R34" s="11">
        <v>2</v>
      </c>
      <c r="S34" s="11">
        <v>0</v>
      </c>
      <c r="T34" s="11">
        <v>74</v>
      </c>
      <c r="U34" s="11">
        <v>0</v>
      </c>
      <c r="V34" s="11">
        <v>88</v>
      </c>
      <c r="W34" s="11">
        <v>8</v>
      </c>
      <c r="X34" s="11">
        <v>35</v>
      </c>
      <c r="Y34" s="11">
        <v>28</v>
      </c>
      <c r="Z34" s="11">
        <v>52</v>
      </c>
      <c r="AA34" s="11">
        <v>133</v>
      </c>
      <c r="AB34" s="11">
        <v>80</v>
      </c>
      <c r="AC34" s="11">
        <v>18</v>
      </c>
      <c r="AD34" s="21">
        <v>133</v>
      </c>
    </row>
    <row r="35" spans="1:30" x14ac:dyDescent="0.3">
      <c r="A35" s="10">
        <f t="shared" si="2"/>
        <v>2002</v>
      </c>
      <c r="B35" s="11">
        <v>15</v>
      </c>
      <c r="C35" s="11">
        <v>30</v>
      </c>
      <c r="D35" s="11">
        <v>1</v>
      </c>
      <c r="E35" s="11">
        <v>169</v>
      </c>
      <c r="F35" s="11" t="s">
        <v>21</v>
      </c>
      <c r="G35" s="11" t="s">
        <v>21</v>
      </c>
      <c r="H35" s="11" t="s">
        <v>21</v>
      </c>
      <c r="I35" s="11" t="s">
        <v>21</v>
      </c>
      <c r="J35" s="11" t="s">
        <v>21</v>
      </c>
      <c r="K35" s="11" t="s">
        <v>21</v>
      </c>
      <c r="L35" s="11" t="s">
        <v>21</v>
      </c>
      <c r="M35" s="18" t="s">
        <v>21</v>
      </c>
      <c r="N35" s="21" t="str">
        <f t="shared" si="0"/>
        <v xml:space="preserve"> </v>
      </c>
      <c r="Q35" s="10">
        <f t="shared" si="3"/>
        <v>2002</v>
      </c>
      <c r="R35" s="11">
        <v>15</v>
      </c>
      <c r="S35" s="11">
        <v>30</v>
      </c>
      <c r="T35" s="11">
        <v>1</v>
      </c>
      <c r="U35" s="11">
        <v>55</v>
      </c>
      <c r="V35" s="11" t="s">
        <v>21</v>
      </c>
      <c r="W35" s="11" t="s">
        <v>21</v>
      </c>
      <c r="X35" s="11" t="s">
        <v>21</v>
      </c>
      <c r="Y35" s="11" t="s">
        <v>21</v>
      </c>
      <c r="Z35" s="11" t="s">
        <v>21</v>
      </c>
      <c r="AA35" s="11" t="s">
        <v>21</v>
      </c>
      <c r="AB35" s="11" t="s">
        <v>21</v>
      </c>
      <c r="AC35" s="11" t="s">
        <v>21</v>
      </c>
      <c r="AD35" s="21" t="str">
        <f>+" "</f>
        <v xml:space="preserve"> </v>
      </c>
    </row>
    <row r="36" spans="1:30" x14ac:dyDescent="0.3">
      <c r="A36" s="10">
        <f t="shared" si="2"/>
        <v>2003</v>
      </c>
      <c r="B36" s="11" t="s">
        <v>21</v>
      </c>
      <c r="C36" s="11" t="s">
        <v>21</v>
      </c>
      <c r="D36" s="11" t="s">
        <v>21</v>
      </c>
      <c r="E36" s="11" t="s">
        <v>21</v>
      </c>
      <c r="F36" s="11" t="s">
        <v>21</v>
      </c>
      <c r="G36" s="11" t="s">
        <v>21</v>
      </c>
      <c r="H36" s="11" t="s">
        <v>21</v>
      </c>
      <c r="I36" s="11" t="s">
        <v>21</v>
      </c>
      <c r="J36" s="11" t="s">
        <v>21</v>
      </c>
      <c r="K36" s="11" t="s">
        <v>21</v>
      </c>
      <c r="L36" s="11" t="s">
        <v>21</v>
      </c>
      <c r="M36" s="18" t="s">
        <v>21</v>
      </c>
      <c r="N36" s="21" t="str">
        <f t="shared" si="0"/>
        <v xml:space="preserve"> </v>
      </c>
      <c r="Q36" s="10">
        <f t="shared" si="3"/>
        <v>2003</v>
      </c>
      <c r="R36" s="11" t="s">
        <v>21</v>
      </c>
      <c r="S36" s="11" t="s">
        <v>21</v>
      </c>
      <c r="T36" s="11" t="s">
        <v>21</v>
      </c>
      <c r="U36" s="11" t="s">
        <v>21</v>
      </c>
      <c r="V36" s="11" t="s">
        <v>21</v>
      </c>
      <c r="W36" s="11" t="s">
        <v>21</v>
      </c>
      <c r="X36" s="11" t="s">
        <v>21</v>
      </c>
      <c r="Y36" s="11" t="s">
        <v>21</v>
      </c>
      <c r="Z36" s="11" t="s">
        <v>21</v>
      </c>
      <c r="AA36" s="11" t="s">
        <v>21</v>
      </c>
      <c r="AB36" s="11" t="s">
        <v>21</v>
      </c>
      <c r="AC36" s="11">
        <v>2</v>
      </c>
      <c r="AD36" s="21" t="str">
        <f>+" "</f>
        <v xml:space="preserve"> </v>
      </c>
    </row>
    <row r="37" spans="1:30" x14ac:dyDescent="0.3">
      <c r="A37" s="10">
        <f t="shared" si="2"/>
        <v>2004</v>
      </c>
      <c r="B37" s="11">
        <v>0</v>
      </c>
      <c r="C37" s="11">
        <v>115.2</v>
      </c>
      <c r="D37" s="11">
        <v>17.600000000000001</v>
      </c>
      <c r="E37" s="11">
        <v>129.69999999999999</v>
      </c>
      <c r="F37" s="11">
        <v>143.5</v>
      </c>
      <c r="G37" s="11">
        <v>45.2</v>
      </c>
      <c r="H37" s="11">
        <v>79.599999999999994</v>
      </c>
      <c r="I37" s="11">
        <v>66.400000000000006</v>
      </c>
      <c r="J37" s="11">
        <v>195</v>
      </c>
      <c r="K37" s="11">
        <v>276</v>
      </c>
      <c r="L37" s="11" t="s">
        <v>21</v>
      </c>
      <c r="M37" s="18" t="s">
        <v>21</v>
      </c>
      <c r="N37" s="21" t="str">
        <f t="shared" si="0"/>
        <v xml:space="preserve"> </v>
      </c>
      <c r="Q37" s="10">
        <f t="shared" si="3"/>
        <v>2004</v>
      </c>
      <c r="R37" s="11">
        <v>0</v>
      </c>
      <c r="S37" s="11">
        <v>85</v>
      </c>
      <c r="T37" s="11">
        <v>10</v>
      </c>
      <c r="U37" s="11">
        <v>30</v>
      </c>
      <c r="V37" s="11">
        <v>53</v>
      </c>
      <c r="W37" s="11">
        <v>20.2</v>
      </c>
      <c r="X37" s="11">
        <v>20.3</v>
      </c>
      <c r="Y37" s="11">
        <v>27</v>
      </c>
      <c r="Z37" s="11">
        <v>56</v>
      </c>
      <c r="AA37" s="11">
        <v>39</v>
      </c>
      <c r="AB37" s="11" t="s">
        <v>21</v>
      </c>
      <c r="AC37" s="11" t="s">
        <v>21</v>
      </c>
      <c r="AD37" s="21">
        <v>85</v>
      </c>
    </row>
    <row r="38" spans="1:30" x14ac:dyDescent="0.3">
      <c r="A38" s="10">
        <f t="shared" si="2"/>
        <v>2005</v>
      </c>
      <c r="B38" s="11">
        <v>10</v>
      </c>
      <c r="C38" s="11">
        <v>20</v>
      </c>
      <c r="D38" s="11">
        <v>57</v>
      </c>
      <c r="E38" s="11">
        <v>131.30000000000001</v>
      </c>
      <c r="F38" s="11">
        <v>169</v>
      </c>
      <c r="G38" s="11">
        <v>233</v>
      </c>
      <c r="H38" s="11">
        <v>128</v>
      </c>
      <c r="I38" s="11">
        <v>144</v>
      </c>
      <c r="J38" s="11">
        <v>162</v>
      </c>
      <c r="K38" s="11">
        <v>374</v>
      </c>
      <c r="L38" s="11">
        <v>245</v>
      </c>
      <c r="M38" s="18">
        <v>35</v>
      </c>
      <c r="N38" s="21">
        <f t="shared" si="0"/>
        <v>1708.3</v>
      </c>
      <c r="Q38" s="10">
        <f t="shared" si="3"/>
        <v>2005</v>
      </c>
      <c r="R38" s="11">
        <v>10</v>
      </c>
      <c r="S38" s="11">
        <v>10</v>
      </c>
      <c r="T38" s="11">
        <v>29</v>
      </c>
      <c r="U38" s="11">
        <v>60.3</v>
      </c>
      <c r="V38" s="11">
        <v>96</v>
      </c>
      <c r="W38" s="11">
        <v>90</v>
      </c>
      <c r="X38" s="11">
        <v>37</v>
      </c>
      <c r="Y38" s="11">
        <v>32</v>
      </c>
      <c r="Z38" s="11">
        <v>74</v>
      </c>
      <c r="AA38" s="11">
        <v>104</v>
      </c>
      <c r="AB38" s="11">
        <v>41</v>
      </c>
      <c r="AC38" s="11">
        <v>32</v>
      </c>
      <c r="AD38" s="21">
        <v>104</v>
      </c>
    </row>
    <row r="39" spans="1:30" x14ac:dyDescent="0.3">
      <c r="A39" s="10">
        <f t="shared" si="2"/>
        <v>2006</v>
      </c>
      <c r="B39" s="11">
        <v>34</v>
      </c>
      <c r="C39" s="11">
        <v>27</v>
      </c>
      <c r="D39" s="11">
        <v>56.5</v>
      </c>
      <c r="E39" s="11">
        <v>269.5</v>
      </c>
      <c r="F39" s="11">
        <v>175.7</v>
      </c>
      <c r="G39" s="11">
        <v>128.80000000000001</v>
      </c>
      <c r="H39" s="11">
        <v>79.400000000000006</v>
      </c>
      <c r="I39" s="11">
        <v>90.7</v>
      </c>
      <c r="J39" s="11">
        <v>52</v>
      </c>
      <c r="K39" s="11">
        <v>227</v>
      </c>
      <c r="L39" s="11">
        <v>143</v>
      </c>
      <c r="M39" s="18">
        <v>35</v>
      </c>
      <c r="N39" s="21">
        <f t="shared" si="0"/>
        <v>1318.6</v>
      </c>
      <c r="Q39" s="10">
        <f t="shared" si="3"/>
        <v>2006</v>
      </c>
      <c r="R39" s="11">
        <v>18</v>
      </c>
      <c r="S39" s="11">
        <v>18</v>
      </c>
      <c r="T39" s="11">
        <v>25</v>
      </c>
      <c r="U39" s="11">
        <v>58</v>
      </c>
      <c r="V39" s="11">
        <v>72</v>
      </c>
      <c r="W39" s="11">
        <v>44</v>
      </c>
      <c r="X39" s="11">
        <v>24</v>
      </c>
      <c r="Y39" s="11">
        <v>29</v>
      </c>
      <c r="Z39" s="11">
        <v>14</v>
      </c>
      <c r="AA39" s="11">
        <v>40</v>
      </c>
      <c r="AB39" s="11">
        <v>27</v>
      </c>
      <c r="AC39" s="11">
        <v>18</v>
      </c>
      <c r="AD39" s="21">
        <v>72</v>
      </c>
    </row>
    <row r="40" spans="1:30" x14ac:dyDescent="0.3">
      <c r="A40" s="10">
        <f t="shared" si="2"/>
        <v>2007</v>
      </c>
      <c r="B40" s="11">
        <v>0</v>
      </c>
      <c r="C40" s="11">
        <v>11.8</v>
      </c>
      <c r="D40" s="11">
        <v>111</v>
      </c>
      <c r="E40" s="11">
        <v>162</v>
      </c>
      <c r="F40" s="11">
        <v>341</v>
      </c>
      <c r="G40" s="11">
        <v>96</v>
      </c>
      <c r="H40" s="11">
        <v>110.2</v>
      </c>
      <c r="I40" s="11">
        <v>397</v>
      </c>
      <c r="J40" s="11">
        <v>118</v>
      </c>
      <c r="K40" s="11">
        <v>366</v>
      </c>
      <c r="L40" s="11">
        <v>108</v>
      </c>
      <c r="M40" s="18">
        <v>62</v>
      </c>
      <c r="N40" s="21">
        <f t="shared" si="0"/>
        <v>1883</v>
      </c>
      <c r="Q40" s="10">
        <f t="shared" si="3"/>
        <v>2007</v>
      </c>
      <c r="R40" s="11">
        <v>0</v>
      </c>
      <c r="S40" s="11">
        <v>7.8</v>
      </c>
      <c r="T40" s="11">
        <v>47</v>
      </c>
      <c r="U40" s="11">
        <v>42</v>
      </c>
      <c r="V40" s="11">
        <v>77</v>
      </c>
      <c r="W40" s="11">
        <v>42</v>
      </c>
      <c r="X40" s="11">
        <v>30</v>
      </c>
      <c r="Y40" s="11">
        <v>73</v>
      </c>
      <c r="Z40" s="11">
        <v>45</v>
      </c>
      <c r="AA40" s="11">
        <v>110</v>
      </c>
      <c r="AB40" s="11">
        <v>30</v>
      </c>
      <c r="AC40" s="11">
        <v>16</v>
      </c>
      <c r="AD40" s="21">
        <v>110</v>
      </c>
    </row>
    <row r="41" spans="1:30" x14ac:dyDescent="0.3">
      <c r="A41" s="10">
        <f t="shared" si="2"/>
        <v>2008</v>
      </c>
      <c r="B41" s="11">
        <v>0</v>
      </c>
      <c r="C41" s="11">
        <v>31</v>
      </c>
      <c r="D41" s="11">
        <v>134</v>
      </c>
      <c r="E41" s="11">
        <v>166</v>
      </c>
      <c r="F41" s="11">
        <v>282</v>
      </c>
      <c r="G41" s="11">
        <v>105</v>
      </c>
      <c r="H41" s="11">
        <v>113</v>
      </c>
      <c r="I41" s="11">
        <v>180.9</v>
      </c>
      <c r="J41" s="11">
        <v>345.29999999999995</v>
      </c>
      <c r="K41" s="11">
        <v>166.1</v>
      </c>
      <c r="L41" s="11">
        <v>268.20000000000005</v>
      </c>
      <c r="M41" s="18">
        <v>3.5</v>
      </c>
      <c r="N41" s="21">
        <f t="shared" si="0"/>
        <v>1794.9999999999998</v>
      </c>
      <c r="Q41" s="10">
        <f t="shared" si="3"/>
        <v>2008</v>
      </c>
      <c r="R41" s="11">
        <v>0</v>
      </c>
      <c r="S41" s="11">
        <v>19</v>
      </c>
      <c r="T41" s="11">
        <v>32</v>
      </c>
      <c r="U41" s="11">
        <v>80</v>
      </c>
      <c r="V41" s="11">
        <v>75</v>
      </c>
      <c r="W41" s="11">
        <v>33</v>
      </c>
      <c r="X41" s="11">
        <v>30</v>
      </c>
      <c r="Y41" s="11">
        <v>40</v>
      </c>
      <c r="Z41" s="11">
        <v>80</v>
      </c>
      <c r="AA41" s="11">
        <v>42</v>
      </c>
      <c r="AB41" s="11">
        <v>53</v>
      </c>
      <c r="AC41" s="11">
        <v>2.5</v>
      </c>
      <c r="AD41" s="21">
        <v>80</v>
      </c>
    </row>
    <row r="42" spans="1:30" x14ac:dyDescent="0.3">
      <c r="A42" s="10">
        <f t="shared" si="2"/>
        <v>2009</v>
      </c>
      <c r="B42" s="11">
        <v>147.30000000000001</v>
      </c>
      <c r="C42" s="11">
        <v>1</v>
      </c>
      <c r="D42" s="11">
        <v>95</v>
      </c>
      <c r="E42" s="11">
        <v>141</v>
      </c>
      <c r="F42" s="11">
        <v>136</v>
      </c>
      <c r="G42" s="11">
        <v>90</v>
      </c>
      <c r="H42" s="11">
        <v>45</v>
      </c>
      <c r="I42" s="11">
        <v>73</v>
      </c>
      <c r="J42" s="11">
        <v>47.1</v>
      </c>
      <c r="K42" s="11">
        <v>151</v>
      </c>
      <c r="L42" s="11">
        <v>149.80000000000001</v>
      </c>
      <c r="M42" s="18">
        <v>45</v>
      </c>
      <c r="N42" s="21">
        <f t="shared" si="0"/>
        <v>1121.2</v>
      </c>
      <c r="Q42" s="10">
        <f t="shared" si="3"/>
        <v>2009</v>
      </c>
      <c r="R42" s="11">
        <v>85.1</v>
      </c>
      <c r="S42" s="11">
        <v>1</v>
      </c>
      <c r="T42" s="11">
        <v>27</v>
      </c>
      <c r="U42" s="11">
        <v>48</v>
      </c>
      <c r="V42" s="11">
        <v>32</v>
      </c>
      <c r="W42" s="11">
        <v>23</v>
      </c>
      <c r="X42" s="11">
        <v>18</v>
      </c>
      <c r="Y42" s="11">
        <v>16</v>
      </c>
      <c r="Z42" s="11">
        <v>14</v>
      </c>
      <c r="AA42" s="11">
        <v>43</v>
      </c>
      <c r="AB42" s="11">
        <v>56</v>
      </c>
      <c r="AC42" s="11">
        <v>40</v>
      </c>
      <c r="AD42" s="21">
        <v>85.1</v>
      </c>
    </row>
    <row r="43" spans="1:30" x14ac:dyDescent="0.3">
      <c r="A43" s="10">
        <f t="shared" si="2"/>
        <v>2010</v>
      </c>
      <c r="B43" s="11">
        <v>3.5</v>
      </c>
      <c r="C43" s="11">
        <v>65</v>
      </c>
      <c r="D43" s="11">
        <v>64.599999999999994</v>
      </c>
      <c r="E43" s="11">
        <v>110.39999999999999</v>
      </c>
      <c r="F43" s="11">
        <v>236.49999999999997</v>
      </c>
      <c r="G43" s="11">
        <v>273.7</v>
      </c>
      <c r="H43" s="11">
        <v>171.8</v>
      </c>
      <c r="I43" s="11">
        <v>276.10000000000002</v>
      </c>
      <c r="J43" s="11">
        <v>332.09999999999997</v>
      </c>
      <c r="K43" s="11">
        <v>299.29999999999995</v>
      </c>
      <c r="L43" s="11">
        <v>355.5</v>
      </c>
      <c r="M43" s="18">
        <v>197.2</v>
      </c>
      <c r="N43" s="21">
        <f t="shared" si="0"/>
        <v>2385.6999999999998</v>
      </c>
      <c r="Q43" s="10">
        <f t="shared" si="3"/>
        <v>2010</v>
      </c>
      <c r="R43" s="11">
        <v>2.4</v>
      </c>
      <c r="S43" s="11">
        <v>41</v>
      </c>
      <c r="T43" s="11">
        <v>18</v>
      </c>
      <c r="U43" s="11">
        <v>48.4</v>
      </c>
      <c r="V43" s="11">
        <v>78</v>
      </c>
      <c r="W43" s="11">
        <v>92</v>
      </c>
      <c r="X43" s="11">
        <v>37</v>
      </c>
      <c r="Y43" s="11">
        <v>54</v>
      </c>
      <c r="Z43" s="11">
        <v>68</v>
      </c>
      <c r="AA43" s="11">
        <v>41.1</v>
      </c>
      <c r="AB43" s="11">
        <v>92</v>
      </c>
      <c r="AC43" s="11">
        <v>42</v>
      </c>
      <c r="AD43" s="21">
        <v>92</v>
      </c>
    </row>
    <row r="44" spans="1:30" x14ac:dyDescent="0.3">
      <c r="A44" s="10">
        <f t="shared" si="2"/>
        <v>2011</v>
      </c>
      <c r="B44" s="11">
        <v>31</v>
      </c>
      <c r="C44" s="11">
        <v>55.000000000000007</v>
      </c>
      <c r="D44" s="11">
        <v>43.5</v>
      </c>
      <c r="E44" s="11">
        <v>149.80000000000001</v>
      </c>
      <c r="F44" s="11">
        <v>352.7</v>
      </c>
      <c r="G44" s="11">
        <v>87.5</v>
      </c>
      <c r="H44" s="11">
        <v>211.4</v>
      </c>
      <c r="I44" s="11">
        <v>236.8</v>
      </c>
      <c r="J44" s="11">
        <v>220.9</v>
      </c>
      <c r="K44" s="11" t="s">
        <v>21</v>
      </c>
      <c r="L44" s="11" t="s">
        <v>21</v>
      </c>
      <c r="M44" s="18" t="s">
        <v>21</v>
      </c>
      <c r="N44" s="21" t="str">
        <f t="shared" si="0"/>
        <v xml:space="preserve"> </v>
      </c>
      <c r="Q44" s="10">
        <f t="shared" si="3"/>
        <v>2011</v>
      </c>
      <c r="R44" s="11">
        <v>24</v>
      </c>
      <c r="S44" s="11">
        <v>34</v>
      </c>
      <c r="T44" s="11">
        <v>11</v>
      </c>
      <c r="U44" s="11">
        <v>28</v>
      </c>
      <c r="V44" s="11">
        <v>94</v>
      </c>
      <c r="W44" s="11">
        <v>28</v>
      </c>
      <c r="X44" s="11">
        <v>40</v>
      </c>
      <c r="Y44" s="11">
        <v>70</v>
      </c>
      <c r="Z44" s="11">
        <v>67.2</v>
      </c>
      <c r="AA44" s="11" t="s">
        <v>21</v>
      </c>
      <c r="AB44" s="11" t="s">
        <v>21</v>
      </c>
      <c r="AC44" s="11" t="s">
        <v>21</v>
      </c>
      <c r="AD44" s="21">
        <v>94</v>
      </c>
    </row>
    <row r="45" spans="1:30" x14ac:dyDescent="0.3">
      <c r="A45" s="10">
        <f>+A44+1</f>
        <v>2012</v>
      </c>
      <c r="B45" s="11" t="s">
        <v>21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21" t="str">
        <f t="shared" si="0"/>
        <v xml:space="preserve"> </v>
      </c>
      <c r="Q45" s="10">
        <f>+Q44+1</f>
        <v>2012</v>
      </c>
      <c r="R45" s="11" t="s">
        <v>21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1" t="str">
        <f t="shared" ref="AD45:AD55" si="4">+" "</f>
        <v xml:space="preserve"> </v>
      </c>
    </row>
    <row r="46" spans="1:30" x14ac:dyDescent="0.3">
      <c r="A46" s="10">
        <f t="shared" ref="A46:A50" si="5">+A45+1</f>
        <v>2013</v>
      </c>
      <c r="B46" s="11" t="s">
        <v>21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21" t="str">
        <f t="shared" si="0"/>
        <v xml:space="preserve"> </v>
      </c>
      <c r="Q46" s="10">
        <f t="shared" ref="Q46:Q50" si="6">+Q45+1</f>
        <v>2013</v>
      </c>
      <c r="R46" s="11" t="s">
        <v>21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21" t="str">
        <f t="shared" si="4"/>
        <v xml:space="preserve"> </v>
      </c>
    </row>
    <row r="47" spans="1:30" x14ac:dyDescent="0.3">
      <c r="A47" s="10">
        <f t="shared" si="5"/>
        <v>2014</v>
      </c>
      <c r="B47" s="11" t="s">
        <v>21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21" t="str">
        <f t="shared" si="0"/>
        <v xml:space="preserve"> </v>
      </c>
      <c r="Q47" s="10">
        <f t="shared" si="6"/>
        <v>2014</v>
      </c>
      <c r="R47" s="11" t="s">
        <v>21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21" t="str">
        <f t="shared" si="4"/>
        <v xml:space="preserve"> </v>
      </c>
    </row>
    <row r="48" spans="1:30" x14ac:dyDescent="0.3">
      <c r="A48" s="10">
        <f t="shared" si="5"/>
        <v>2015</v>
      </c>
      <c r="B48" s="11" t="s">
        <v>21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21" t="str">
        <f t="shared" si="0"/>
        <v xml:space="preserve"> </v>
      </c>
      <c r="Q48" s="10">
        <f t="shared" si="6"/>
        <v>2015</v>
      </c>
      <c r="R48" s="11" t="s">
        <v>21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1" t="str">
        <f t="shared" si="4"/>
        <v xml:space="preserve"> </v>
      </c>
    </row>
    <row r="49" spans="1:30" x14ac:dyDescent="0.3">
      <c r="A49" s="10">
        <f t="shared" si="5"/>
        <v>2016</v>
      </c>
      <c r="B49" s="11" t="s">
        <v>21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6"/>
        <v>2016</v>
      </c>
      <c r="R49" s="11" t="s">
        <v>21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21" t="str">
        <f t="shared" si="4"/>
        <v xml:space="preserve"> </v>
      </c>
    </row>
    <row r="50" spans="1:30" x14ac:dyDescent="0.3">
      <c r="A50" s="10">
        <f t="shared" si="5"/>
        <v>2017</v>
      </c>
      <c r="B50" s="11" t="s">
        <v>21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21" t="str">
        <f t="shared" si="0"/>
        <v xml:space="preserve"> </v>
      </c>
      <c r="Q50" s="10">
        <f t="shared" si="6"/>
        <v>2017</v>
      </c>
      <c r="R50" s="11" t="s">
        <v>21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1" t="str">
        <f t="shared" si="4"/>
        <v xml:space="preserve"> </v>
      </c>
    </row>
    <row r="51" spans="1:30" x14ac:dyDescent="0.3">
      <c r="A51" s="10">
        <f>+A50+1</f>
        <v>2018</v>
      </c>
      <c r="B51" s="11" t="s">
        <v>21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 t="s">
        <v>21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1" t="str">
        <f t="shared" si="4"/>
        <v xml:space="preserve"> </v>
      </c>
    </row>
    <row r="52" spans="1:30" x14ac:dyDescent="0.3">
      <c r="A52" s="10">
        <f t="shared" ref="A52:A53" si="7">+A51+1</f>
        <v>2019</v>
      </c>
      <c r="B52" s="11" t="s">
        <v>21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8">+Q51+1</f>
        <v>2019</v>
      </c>
      <c r="R52" s="11" t="s">
        <v>21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4"/>
        <v xml:space="preserve"> </v>
      </c>
    </row>
    <row r="53" spans="1:30" x14ac:dyDescent="0.3">
      <c r="A53" s="14">
        <f t="shared" si="7"/>
        <v>2020</v>
      </c>
      <c r="B53" s="11" t="s">
        <v>21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>+IF(COUNT(B53:M53)&lt;12," ",SUM(B53:M53))</f>
        <v xml:space="preserve"> </v>
      </c>
      <c r="Q53" s="10">
        <f t="shared" si="8"/>
        <v>2020</v>
      </c>
      <c r="R53" s="11" t="s">
        <v>21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4"/>
        <v xml:space="preserve"> </v>
      </c>
    </row>
    <row r="54" spans="1:30" x14ac:dyDescent="0.3">
      <c r="A54" s="14">
        <v>2021</v>
      </c>
      <c r="B54" s="11" t="s">
        <v>21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>+IF(COUNT(B54:M54)&lt;12," ",SUM(B54:M54))</f>
        <v xml:space="preserve"> </v>
      </c>
      <c r="Q54" s="14">
        <v>2021</v>
      </c>
      <c r="R54" s="11" t="s">
        <v>21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 t="shared" si="4"/>
        <v xml:space="preserve"> </v>
      </c>
    </row>
    <row r="55" spans="1:30" x14ac:dyDescent="0.3">
      <c r="A55" s="14">
        <v>2022</v>
      </c>
      <c r="B55" s="11" t="s">
        <v>21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 t="s">
        <v>21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 t="shared" si="4"/>
        <v xml:space="preserve"> </v>
      </c>
    </row>
    <row r="56" spans="1:30" customFormat="1" x14ac:dyDescent="0.3">
      <c r="A56" s="53" t="s">
        <v>16</v>
      </c>
      <c r="B56" s="7">
        <f>+AVERAGE(B3:B55)</f>
        <v>18.087096774193551</v>
      </c>
      <c r="C56" s="7">
        <f>+AVERAGE(C3:C55)</f>
        <v>42.866666666666667</v>
      </c>
      <c r="D56" s="7">
        <f t="shared" ref="D56:L56" si="9">+AVERAGE(D3:D55)</f>
        <v>72.915624999999991</v>
      </c>
      <c r="E56" s="7">
        <f t="shared" si="9"/>
        <v>155.87666666666667</v>
      </c>
      <c r="F56" s="7">
        <f t="shared" si="9"/>
        <v>212.58709677419355</v>
      </c>
      <c r="G56" s="7">
        <f t="shared" si="9"/>
        <v>138.95000000000002</v>
      </c>
      <c r="H56" s="7">
        <f t="shared" si="9"/>
        <v>115.26333333333334</v>
      </c>
      <c r="I56" s="7">
        <f t="shared" si="9"/>
        <v>164.50689655172417</v>
      </c>
      <c r="J56" s="7">
        <f t="shared" si="9"/>
        <v>192.93793103448277</v>
      </c>
      <c r="K56" s="7">
        <f t="shared" si="9"/>
        <v>222.2928571428572</v>
      </c>
      <c r="L56" s="7">
        <f t="shared" si="9"/>
        <v>169.00799999999998</v>
      </c>
      <c r="M56" s="7">
        <f>+AVERAGE(M3:M55)</f>
        <v>50.026666666666664</v>
      </c>
      <c r="N56" s="22">
        <f>+AVERAGE(N3:N55)</f>
        <v>1569.2391304347825</v>
      </c>
      <c r="O56" s="12"/>
      <c r="P56" s="12"/>
      <c r="Q56" s="53" t="s">
        <v>16</v>
      </c>
      <c r="R56" s="7">
        <f>+AVERAGE(R3:R55)</f>
        <v>13.403030303030302</v>
      </c>
      <c r="S56" s="7">
        <f>+AVERAGE(S3:S55)</f>
        <v>30.502941176470586</v>
      </c>
      <c r="T56" s="7">
        <f t="shared" ref="T56:AB56" si="10">+AVERAGE(T3:T55)</f>
        <v>33.655882352941184</v>
      </c>
      <c r="U56" s="7">
        <f t="shared" si="10"/>
        <v>50.654545454545456</v>
      </c>
      <c r="V56" s="7">
        <f t="shared" si="10"/>
        <v>62.721874999999997</v>
      </c>
      <c r="W56" s="7">
        <f t="shared" si="10"/>
        <v>50.096875000000004</v>
      </c>
      <c r="X56" s="7">
        <f t="shared" si="10"/>
        <v>40.535483870967738</v>
      </c>
      <c r="Y56" s="7">
        <f t="shared" si="10"/>
        <v>49.829032258064508</v>
      </c>
      <c r="Z56" s="7">
        <f t="shared" si="10"/>
        <v>51.687096774193549</v>
      </c>
      <c r="AA56" s="7">
        <f t="shared" si="10"/>
        <v>55.683333333333323</v>
      </c>
      <c r="AB56" s="7">
        <f t="shared" si="10"/>
        <v>56.300000000000004</v>
      </c>
      <c r="AC56" s="7">
        <f>+AVERAGE(AC3:AC55)</f>
        <v>24.253125000000001</v>
      </c>
      <c r="AD56" s="22">
        <f>+AVERAGE(AD3:AD55)</f>
        <v>99.065624999999997</v>
      </c>
    </row>
    <row r="57" spans="1:30" customFormat="1" x14ac:dyDescent="0.3">
      <c r="A57" s="53" t="s">
        <v>17</v>
      </c>
      <c r="B57" s="7">
        <f>+MAX(B3:B55)</f>
        <v>147.30000000000001</v>
      </c>
      <c r="C57" s="7">
        <f t="shared" ref="C57:M57" si="11">+MAX(C3:C55)</f>
        <v>137</v>
      </c>
      <c r="D57" s="7">
        <f t="shared" si="11"/>
        <v>231.1</v>
      </c>
      <c r="E57" s="7">
        <f t="shared" si="11"/>
        <v>338.8</v>
      </c>
      <c r="F57" s="7">
        <f t="shared" si="11"/>
        <v>405</v>
      </c>
      <c r="G57" s="7">
        <f t="shared" si="11"/>
        <v>313.50000000000006</v>
      </c>
      <c r="H57" s="7">
        <f t="shared" si="11"/>
        <v>297.29999999999995</v>
      </c>
      <c r="I57" s="7">
        <f t="shared" si="11"/>
        <v>496.9</v>
      </c>
      <c r="J57" s="7">
        <f t="shared" si="11"/>
        <v>345.29999999999995</v>
      </c>
      <c r="K57" s="7">
        <f t="shared" si="11"/>
        <v>395.1</v>
      </c>
      <c r="L57" s="7">
        <f t="shared" si="11"/>
        <v>355.5</v>
      </c>
      <c r="M57" s="7">
        <f t="shared" si="11"/>
        <v>198</v>
      </c>
      <c r="N57" s="22">
        <f>+MAX(N3:N55)</f>
        <v>2385.6999999999998</v>
      </c>
      <c r="O57" s="12"/>
      <c r="P57" s="12"/>
      <c r="Q57" s="53" t="s">
        <v>17</v>
      </c>
      <c r="R57" s="7">
        <f>+MAX(R3:R55)</f>
        <v>85.1</v>
      </c>
      <c r="S57" s="7">
        <f t="shared" ref="S57:AC57" si="12">+MAX(S3:S55)</f>
        <v>118.5</v>
      </c>
      <c r="T57" s="7">
        <f t="shared" si="12"/>
        <v>90.1</v>
      </c>
      <c r="U57" s="7">
        <f t="shared" si="12"/>
        <v>99.8</v>
      </c>
      <c r="V57" s="7">
        <f t="shared" si="12"/>
        <v>112.5</v>
      </c>
      <c r="W57" s="7">
        <f t="shared" si="12"/>
        <v>120</v>
      </c>
      <c r="X57" s="7">
        <f t="shared" si="12"/>
        <v>117</v>
      </c>
      <c r="Y57" s="7">
        <f t="shared" si="12"/>
        <v>146.69999999999999</v>
      </c>
      <c r="Z57" s="7">
        <f t="shared" si="12"/>
        <v>130.30000000000001</v>
      </c>
      <c r="AA57" s="7">
        <f t="shared" si="12"/>
        <v>133</v>
      </c>
      <c r="AB57" s="7">
        <f t="shared" si="12"/>
        <v>120.7</v>
      </c>
      <c r="AC57" s="7">
        <f t="shared" si="12"/>
        <v>71</v>
      </c>
      <c r="AD57" s="22">
        <f>+MAX(AD3:AD55)</f>
        <v>146.69999999999999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3">+MIN(C3:C55)</f>
        <v>0</v>
      </c>
      <c r="D58" s="7">
        <f t="shared" si="13"/>
        <v>0</v>
      </c>
      <c r="E58" s="7">
        <f t="shared" si="13"/>
        <v>0</v>
      </c>
      <c r="F58" s="7">
        <f t="shared" si="13"/>
        <v>71</v>
      </c>
      <c r="G58" s="7">
        <f t="shared" si="13"/>
        <v>23.3</v>
      </c>
      <c r="H58" s="7">
        <f t="shared" si="13"/>
        <v>28.9</v>
      </c>
      <c r="I58" s="7">
        <f t="shared" si="13"/>
        <v>15.399999999999999</v>
      </c>
      <c r="J58" s="7">
        <f t="shared" si="13"/>
        <v>47.1</v>
      </c>
      <c r="K58" s="7">
        <f t="shared" si="13"/>
        <v>72.499999999999986</v>
      </c>
      <c r="L58" s="7">
        <f t="shared" si="13"/>
        <v>49.2</v>
      </c>
      <c r="M58" s="7">
        <f>+MIN(M3:M55)</f>
        <v>0</v>
      </c>
      <c r="N58" s="22">
        <f>+MIN(N3:N55)</f>
        <v>919.2</v>
      </c>
      <c r="O58" s="12"/>
      <c r="P58" s="12"/>
      <c r="Q58" s="53" t="s">
        <v>18</v>
      </c>
      <c r="R58" s="7">
        <f>+MIN(R3:R55)</f>
        <v>0</v>
      </c>
      <c r="S58" s="7">
        <f t="shared" ref="S58:AB58" si="14">+MIN(S3:S55)</f>
        <v>0</v>
      </c>
      <c r="T58" s="7">
        <f t="shared" si="14"/>
        <v>0</v>
      </c>
      <c r="U58" s="7">
        <f t="shared" si="14"/>
        <v>0</v>
      </c>
      <c r="V58" s="7">
        <f t="shared" si="14"/>
        <v>28.2</v>
      </c>
      <c r="W58" s="7">
        <f t="shared" si="14"/>
        <v>8</v>
      </c>
      <c r="X58" s="7">
        <f t="shared" si="14"/>
        <v>11</v>
      </c>
      <c r="Y58" s="7">
        <f t="shared" si="14"/>
        <v>5.8</v>
      </c>
      <c r="Z58" s="7">
        <f t="shared" si="14"/>
        <v>14</v>
      </c>
      <c r="AA58" s="7">
        <f t="shared" si="14"/>
        <v>25.3</v>
      </c>
      <c r="AB58" s="7">
        <f t="shared" si="14"/>
        <v>9</v>
      </c>
      <c r="AC58" s="7">
        <f>+MIN(AC3:AC55)</f>
        <v>0</v>
      </c>
      <c r="AD58" s="22">
        <f>+MIN(AD3:AD55)</f>
        <v>70</v>
      </c>
    </row>
    <row r="59" spans="1:30" customFormat="1" x14ac:dyDescent="0.3">
      <c r="A59" s="53" t="s">
        <v>19</v>
      </c>
      <c r="B59" s="7">
        <f>+_xlfn.STDEV.S(B3:B55)</f>
        <v>30.181680336869732</v>
      </c>
      <c r="C59" s="7">
        <f t="shared" ref="C59:M59" si="15">+_xlfn.STDEV.S(C3:C55)</f>
        <v>35.963653426982248</v>
      </c>
      <c r="D59" s="7">
        <f t="shared" si="15"/>
        <v>51.444276833789914</v>
      </c>
      <c r="E59" s="7">
        <f t="shared" si="15"/>
        <v>73.133442905857819</v>
      </c>
      <c r="F59" s="7">
        <f t="shared" si="15"/>
        <v>92.71770324282015</v>
      </c>
      <c r="G59" s="7">
        <f t="shared" si="15"/>
        <v>84.378343280813567</v>
      </c>
      <c r="H59" s="7">
        <f t="shared" si="15"/>
        <v>69.775163466534451</v>
      </c>
      <c r="I59" s="7">
        <f t="shared" si="15"/>
        <v>120.27346498421977</v>
      </c>
      <c r="J59" s="7">
        <f t="shared" si="15"/>
        <v>83.820123793211764</v>
      </c>
      <c r="K59" s="7">
        <f t="shared" si="15"/>
        <v>84.994343727147196</v>
      </c>
      <c r="L59" s="7">
        <f t="shared" si="15"/>
        <v>81.873240031974603</v>
      </c>
      <c r="M59" s="7">
        <f t="shared" si="15"/>
        <v>51.638430845929904</v>
      </c>
      <c r="N59" s="22">
        <f>+_xlfn.STDEV.S(N3:N55)</f>
        <v>439.02153471630982</v>
      </c>
      <c r="O59" s="12"/>
      <c r="P59" s="12"/>
      <c r="Q59" s="53" t="s">
        <v>19</v>
      </c>
      <c r="R59" s="7">
        <f>+_xlfn.STDEV.S(R3:R55)</f>
        <v>19.276693908196574</v>
      </c>
      <c r="S59" s="7">
        <f t="shared" ref="S59:AC59" si="16">+_xlfn.STDEV.S(S3:S55)</f>
        <v>26.769017429066142</v>
      </c>
      <c r="T59" s="7">
        <f t="shared" si="16"/>
        <v>22.962871100928574</v>
      </c>
      <c r="U59" s="7">
        <f t="shared" si="16"/>
        <v>21.982281087689266</v>
      </c>
      <c r="V59" s="7">
        <f t="shared" si="16"/>
        <v>22.047920454568235</v>
      </c>
      <c r="W59" s="7">
        <f t="shared" si="16"/>
        <v>29.59033718015872</v>
      </c>
      <c r="X59" s="7">
        <f t="shared" si="16"/>
        <v>27.296319023964838</v>
      </c>
      <c r="Y59" s="7">
        <f t="shared" si="16"/>
        <v>31.409034725148626</v>
      </c>
      <c r="Z59" s="7">
        <f t="shared" si="16"/>
        <v>26.20812522781797</v>
      </c>
      <c r="AA59" s="7">
        <f t="shared" si="16"/>
        <v>25.183123568050075</v>
      </c>
      <c r="AB59" s="7">
        <f t="shared" si="16"/>
        <v>28.333869275976891</v>
      </c>
      <c r="AC59" s="7">
        <f t="shared" si="16"/>
        <v>20.014478378365613</v>
      </c>
      <c r="AD59" s="22">
        <f>+_xlfn.STDEV.S(AD3:AD55)</f>
        <v>20.378144671238751</v>
      </c>
    </row>
    <row r="60" spans="1:30" customFormat="1" ht="15" thickBot="1" x14ac:dyDescent="0.35">
      <c r="A60" s="54" t="s">
        <v>20</v>
      </c>
      <c r="B60" s="55">
        <f>+COUNT(B3:B55)</f>
        <v>31</v>
      </c>
      <c r="C60" s="55">
        <f t="shared" ref="C60:M60" si="17">+COUNT(C3:C55)</f>
        <v>30</v>
      </c>
      <c r="D60" s="55">
        <f t="shared" si="17"/>
        <v>32</v>
      </c>
      <c r="E60" s="55">
        <f t="shared" si="17"/>
        <v>30</v>
      </c>
      <c r="F60" s="55">
        <f t="shared" si="17"/>
        <v>31</v>
      </c>
      <c r="G60" s="55">
        <f t="shared" si="17"/>
        <v>28</v>
      </c>
      <c r="H60" s="55">
        <f t="shared" si="17"/>
        <v>30</v>
      </c>
      <c r="I60" s="55">
        <f t="shared" si="17"/>
        <v>29</v>
      </c>
      <c r="J60" s="55">
        <f t="shared" si="17"/>
        <v>29</v>
      </c>
      <c r="K60" s="55">
        <f t="shared" si="17"/>
        <v>28</v>
      </c>
      <c r="L60" s="55">
        <f t="shared" si="17"/>
        <v>25</v>
      </c>
      <c r="M60" s="55">
        <f t="shared" si="17"/>
        <v>30</v>
      </c>
      <c r="N60" s="23">
        <f>+COUNT(N3:N55)</f>
        <v>23</v>
      </c>
      <c r="O60" s="12"/>
      <c r="P60" s="12"/>
      <c r="Q60" s="54" t="s">
        <v>20</v>
      </c>
      <c r="R60" s="55">
        <f>+COUNT(R3:R55)</f>
        <v>33</v>
      </c>
      <c r="S60" s="55">
        <f t="shared" ref="S60:AC60" si="18">+COUNT(S3:S55)</f>
        <v>34</v>
      </c>
      <c r="T60" s="55">
        <f t="shared" si="18"/>
        <v>34</v>
      </c>
      <c r="U60" s="55">
        <f t="shared" si="18"/>
        <v>33</v>
      </c>
      <c r="V60" s="55">
        <f t="shared" si="18"/>
        <v>32</v>
      </c>
      <c r="W60" s="55">
        <f t="shared" si="18"/>
        <v>32</v>
      </c>
      <c r="X60" s="55">
        <f t="shared" si="18"/>
        <v>31</v>
      </c>
      <c r="Y60" s="55">
        <f t="shared" si="18"/>
        <v>31</v>
      </c>
      <c r="Z60" s="55">
        <f t="shared" si="18"/>
        <v>31</v>
      </c>
      <c r="AA60" s="55">
        <f t="shared" si="18"/>
        <v>30</v>
      </c>
      <c r="AB60" s="55">
        <f t="shared" si="18"/>
        <v>28</v>
      </c>
      <c r="AC60" s="55">
        <f t="shared" si="18"/>
        <v>32</v>
      </c>
      <c r="AD60" s="23">
        <f>+COUNT(AD3:AD55)</f>
        <v>32</v>
      </c>
    </row>
  </sheetData>
  <mergeCells count="2">
    <mergeCell ref="B1:N1"/>
    <mergeCell ref="R1:AD1"/>
  </mergeCells>
  <conditionalFormatting sqref="A3:A60">
    <cfRule type="cellIs" dxfId="37" priority="10" operator="equal">
      <formula>"SR"</formula>
    </cfRule>
  </conditionalFormatting>
  <conditionalFormatting sqref="B2:N2">
    <cfRule type="cellIs" dxfId="36" priority="22" operator="equal">
      <formula>"SR"</formula>
    </cfRule>
  </conditionalFormatting>
  <conditionalFormatting sqref="B3:AD55">
    <cfRule type="cellIs" dxfId="35" priority="1" operator="equal">
      <formula>0</formula>
    </cfRule>
  </conditionalFormatting>
  <conditionalFormatting sqref="Q3:Q60">
    <cfRule type="cellIs" dxfId="34" priority="5" operator="equal">
      <formula>"SR"</formula>
    </cfRule>
  </conditionalFormatting>
  <conditionalFormatting sqref="R2:AD2">
    <cfRule type="cellIs" dxfId="33" priority="19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B1BC-5125-419D-BA8F-B72AE6926975}">
  <dimension ref="A1:AD60"/>
  <sheetViews>
    <sheetView zoomScale="55" zoomScaleNormal="55" workbookViewId="0">
      <selection activeCell="AG50" sqref="AG50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 t="shared" ref="AD3:AD12" si="1"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si="1"/>
        <v xml:space="preserve"> </v>
      </c>
    </row>
    <row r="5" spans="1:30" x14ac:dyDescent="0.3">
      <c r="A5" s="10">
        <f t="shared" ref="A5:A44" si="2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 t="s">
        <v>21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 t="s">
        <v>21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 t="s">
        <v>21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 t="s">
        <v>21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 t="s">
        <v>21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 t="s">
        <v>21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 t="s">
        <v>21</v>
      </c>
      <c r="C12" s="11" t="s">
        <v>21</v>
      </c>
      <c r="D12" s="11" t="s">
        <v>21</v>
      </c>
      <c r="E12" s="11" t="s">
        <v>21</v>
      </c>
      <c r="F12" s="11" t="s">
        <v>21</v>
      </c>
      <c r="G12" s="11" t="s">
        <v>21</v>
      </c>
      <c r="H12" s="11">
        <v>133.9</v>
      </c>
      <c r="I12" s="11" t="s">
        <v>21</v>
      </c>
      <c r="J12" s="11">
        <v>157.60000000000002</v>
      </c>
      <c r="K12" s="11" t="s">
        <v>21</v>
      </c>
      <c r="L12" s="11">
        <v>263.2</v>
      </c>
      <c r="M12" s="18">
        <v>16.600000000000001</v>
      </c>
      <c r="N12" s="21" t="str">
        <f t="shared" si="0"/>
        <v xml:space="preserve"> </v>
      </c>
      <c r="Q12" s="10">
        <f t="shared" si="3"/>
        <v>1979</v>
      </c>
      <c r="R12" s="11" t="s">
        <v>21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>
        <v>0</v>
      </c>
      <c r="C13" s="11">
        <v>15.100000000000001</v>
      </c>
      <c r="D13" s="11">
        <v>13</v>
      </c>
      <c r="E13" s="11">
        <v>44.6</v>
      </c>
      <c r="F13" s="11">
        <v>139.80000000000001</v>
      </c>
      <c r="G13" s="11">
        <v>134.69999999999999</v>
      </c>
      <c r="H13" s="11">
        <v>112.7</v>
      </c>
      <c r="I13" s="11">
        <v>80</v>
      </c>
      <c r="J13" s="11">
        <v>32</v>
      </c>
      <c r="K13" s="11">
        <v>92.5</v>
      </c>
      <c r="L13" s="11">
        <v>199.9</v>
      </c>
      <c r="M13" s="18">
        <v>114</v>
      </c>
      <c r="N13" s="21">
        <f t="shared" si="0"/>
        <v>978.3</v>
      </c>
      <c r="Q13" s="10">
        <f t="shared" si="3"/>
        <v>1980</v>
      </c>
      <c r="R13" s="11">
        <v>0</v>
      </c>
      <c r="S13" s="11">
        <v>9.3000000000000007</v>
      </c>
      <c r="T13" s="11">
        <v>13</v>
      </c>
      <c r="U13" s="11">
        <v>39</v>
      </c>
      <c r="V13" s="11">
        <v>46.8</v>
      </c>
      <c r="W13" s="11">
        <v>87.5</v>
      </c>
      <c r="X13" s="11">
        <v>65</v>
      </c>
      <c r="Y13" s="11">
        <v>38</v>
      </c>
      <c r="Z13" s="11">
        <v>12</v>
      </c>
      <c r="AA13" s="11">
        <v>33</v>
      </c>
      <c r="AB13" s="11">
        <v>103.6</v>
      </c>
      <c r="AC13" s="11">
        <v>47</v>
      </c>
      <c r="AD13" s="21">
        <v>103.6</v>
      </c>
    </row>
    <row r="14" spans="1:30" x14ac:dyDescent="0.3">
      <c r="A14" s="10">
        <f t="shared" si="2"/>
        <v>1981</v>
      </c>
      <c r="B14" s="11">
        <v>9.1999999999999993</v>
      </c>
      <c r="C14" s="11">
        <v>134</v>
      </c>
      <c r="D14" s="11">
        <v>63.600000000000009</v>
      </c>
      <c r="E14" s="11">
        <v>232.99999999999997</v>
      </c>
      <c r="F14" s="11">
        <v>421.5</v>
      </c>
      <c r="G14" s="11">
        <v>331.8</v>
      </c>
      <c r="H14" s="11">
        <v>122.60000000000001</v>
      </c>
      <c r="I14" s="11">
        <v>246.4</v>
      </c>
      <c r="J14" s="11">
        <v>142.69999999999999</v>
      </c>
      <c r="K14" s="11">
        <v>243.00000000000003</v>
      </c>
      <c r="L14" s="11">
        <v>133.5</v>
      </c>
      <c r="M14" s="18">
        <v>66</v>
      </c>
      <c r="N14" s="21">
        <f t="shared" si="0"/>
        <v>2147.3000000000002</v>
      </c>
      <c r="Q14" s="10">
        <f t="shared" si="3"/>
        <v>1981</v>
      </c>
      <c r="R14" s="11">
        <v>9</v>
      </c>
      <c r="S14" s="11">
        <v>45.4</v>
      </c>
      <c r="T14" s="11">
        <v>43.5</v>
      </c>
      <c r="U14" s="11">
        <v>40</v>
      </c>
      <c r="V14" s="11">
        <v>75</v>
      </c>
      <c r="W14" s="11">
        <v>87.7</v>
      </c>
      <c r="X14" s="11">
        <v>41.7</v>
      </c>
      <c r="Y14" s="11">
        <v>55</v>
      </c>
      <c r="Z14" s="11">
        <v>55</v>
      </c>
      <c r="AA14" s="11">
        <v>63.1</v>
      </c>
      <c r="AB14" s="11">
        <v>35</v>
      </c>
      <c r="AC14" s="11">
        <v>23.5</v>
      </c>
      <c r="AD14" s="21">
        <v>87.7</v>
      </c>
    </row>
    <row r="15" spans="1:30" x14ac:dyDescent="0.3">
      <c r="A15" s="10">
        <f t="shared" si="2"/>
        <v>1982</v>
      </c>
      <c r="B15" s="11" t="s">
        <v>21</v>
      </c>
      <c r="C15" s="11">
        <v>14.499999999999998</v>
      </c>
      <c r="D15" s="11">
        <v>16.600000000000001</v>
      </c>
      <c r="E15" s="11">
        <v>221.9</v>
      </c>
      <c r="F15" s="11">
        <v>202.39999999999995</v>
      </c>
      <c r="G15" s="11">
        <v>89.6</v>
      </c>
      <c r="H15" s="11">
        <v>69</v>
      </c>
      <c r="I15" s="11">
        <v>54.500000000000007</v>
      </c>
      <c r="J15" s="11">
        <v>176.89999999999998</v>
      </c>
      <c r="K15" s="11">
        <v>173.79999999999998</v>
      </c>
      <c r="L15" s="11">
        <v>44.199999999999996</v>
      </c>
      <c r="M15" s="18">
        <v>0</v>
      </c>
      <c r="N15" s="21" t="str">
        <f t="shared" si="0"/>
        <v xml:space="preserve"> </v>
      </c>
      <c r="Q15" s="10">
        <f t="shared" si="3"/>
        <v>1982</v>
      </c>
      <c r="R15" s="11">
        <v>0</v>
      </c>
      <c r="S15" s="11">
        <v>8</v>
      </c>
      <c r="T15" s="11">
        <v>8.1999999999999993</v>
      </c>
      <c r="U15" s="11">
        <v>64</v>
      </c>
      <c r="V15" s="11">
        <v>61</v>
      </c>
      <c r="W15" s="11">
        <v>49.1</v>
      </c>
      <c r="X15" s="11">
        <v>29</v>
      </c>
      <c r="Y15" s="11">
        <v>16.5</v>
      </c>
      <c r="Z15" s="11">
        <v>45.4</v>
      </c>
      <c r="AA15" s="11">
        <v>63</v>
      </c>
      <c r="AB15" s="11">
        <v>18.600000000000001</v>
      </c>
      <c r="AC15" s="11">
        <v>0</v>
      </c>
      <c r="AD15" s="21">
        <v>64</v>
      </c>
    </row>
    <row r="16" spans="1:30" x14ac:dyDescent="0.3">
      <c r="A16" s="10">
        <f t="shared" si="2"/>
        <v>1983</v>
      </c>
      <c r="B16" s="11">
        <v>32</v>
      </c>
      <c r="C16" s="11">
        <v>12.2</v>
      </c>
      <c r="D16" s="11">
        <v>148.5</v>
      </c>
      <c r="E16" s="11">
        <v>299.00000000000006</v>
      </c>
      <c r="F16" s="11">
        <v>179.3</v>
      </c>
      <c r="G16" s="11">
        <v>83.1</v>
      </c>
      <c r="H16" s="11">
        <v>105.9</v>
      </c>
      <c r="I16" s="11">
        <v>91.4</v>
      </c>
      <c r="J16" s="11">
        <v>233</v>
      </c>
      <c r="K16" s="11">
        <v>345.4</v>
      </c>
      <c r="L16" s="11">
        <v>73.600000000000009</v>
      </c>
      <c r="M16" s="18">
        <v>99.600000000000009</v>
      </c>
      <c r="N16" s="21">
        <f t="shared" si="0"/>
        <v>1703</v>
      </c>
      <c r="Q16" s="10">
        <f t="shared" si="3"/>
        <v>1983</v>
      </c>
      <c r="R16" s="11">
        <v>25</v>
      </c>
      <c r="S16" s="11">
        <v>10.199999999999999</v>
      </c>
      <c r="T16" s="11">
        <v>44</v>
      </c>
      <c r="U16" s="11">
        <v>82</v>
      </c>
      <c r="V16" s="11">
        <v>45.3</v>
      </c>
      <c r="W16" s="11">
        <v>19.600000000000001</v>
      </c>
      <c r="X16" s="11">
        <v>46.4</v>
      </c>
      <c r="Y16" s="11">
        <v>27.7</v>
      </c>
      <c r="Z16" s="11">
        <v>55.2</v>
      </c>
      <c r="AA16" s="11">
        <v>133.4</v>
      </c>
      <c r="AB16" s="11">
        <v>51.5</v>
      </c>
      <c r="AC16" s="11">
        <v>50</v>
      </c>
      <c r="AD16" s="21">
        <v>133.4</v>
      </c>
    </row>
    <row r="17" spans="1:30" x14ac:dyDescent="0.3">
      <c r="A17" s="10">
        <f t="shared" si="2"/>
        <v>1984</v>
      </c>
      <c r="B17" s="11">
        <v>0.1</v>
      </c>
      <c r="C17" s="11">
        <v>146.20000000000002</v>
      </c>
      <c r="D17" s="11">
        <v>98.3</v>
      </c>
      <c r="E17" s="11">
        <v>65.799999999999983</v>
      </c>
      <c r="F17" s="11">
        <v>305</v>
      </c>
      <c r="G17" s="11">
        <v>121.69999999999999</v>
      </c>
      <c r="H17" s="11">
        <v>248.89999999999998</v>
      </c>
      <c r="I17" s="11">
        <v>157.89999999999998</v>
      </c>
      <c r="J17" s="11">
        <v>334.5</v>
      </c>
      <c r="K17" s="11">
        <v>319.29999999999995</v>
      </c>
      <c r="L17" s="11">
        <v>297.5</v>
      </c>
      <c r="M17" s="18">
        <v>0</v>
      </c>
      <c r="N17" s="21">
        <f t="shared" si="0"/>
        <v>2095.1999999999998</v>
      </c>
      <c r="Q17" s="10">
        <f t="shared" si="3"/>
        <v>1984</v>
      </c>
      <c r="R17" s="11">
        <v>0.1</v>
      </c>
      <c r="S17" s="11">
        <v>105.5</v>
      </c>
      <c r="T17" s="11">
        <v>71.5</v>
      </c>
      <c r="U17" s="11">
        <v>20.2</v>
      </c>
      <c r="V17" s="11">
        <v>68.5</v>
      </c>
      <c r="W17" s="11">
        <v>27.4</v>
      </c>
      <c r="X17" s="11">
        <v>78.400000000000006</v>
      </c>
      <c r="Y17" s="11">
        <v>42.2</v>
      </c>
      <c r="Z17" s="11">
        <v>56.8</v>
      </c>
      <c r="AA17" s="11">
        <v>85</v>
      </c>
      <c r="AB17" s="11">
        <v>116.8</v>
      </c>
      <c r="AC17" s="11">
        <v>0</v>
      </c>
      <c r="AD17" s="21">
        <v>116.8</v>
      </c>
    </row>
    <row r="18" spans="1:30" x14ac:dyDescent="0.3">
      <c r="A18" s="10">
        <f t="shared" si="2"/>
        <v>1985</v>
      </c>
      <c r="B18" s="11">
        <v>0</v>
      </c>
      <c r="C18" s="11">
        <v>1.2</v>
      </c>
      <c r="D18" s="11">
        <v>18.899999999999999</v>
      </c>
      <c r="E18" s="11">
        <v>213.9</v>
      </c>
      <c r="F18" s="11">
        <v>120.89999999999999</v>
      </c>
      <c r="G18" s="11">
        <v>61.3</v>
      </c>
      <c r="H18" s="11">
        <v>84.8</v>
      </c>
      <c r="I18" s="11">
        <v>208.9</v>
      </c>
      <c r="J18" s="11">
        <v>330.09999999999997</v>
      </c>
      <c r="K18" s="11" t="s">
        <v>21</v>
      </c>
      <c r="L18" s="11">
        <v>55.800000000000004</v>
      </c>
      <c r="M18" s="18">
        <v>120.50000000000003</v>
      </c>
      <c r="N18" s="21" t="str">
        <f t="shared" si="0"/>
        <v xml:space="preserve"> </v>
      </c>
      <c r="Q18" s="10">
        <f t="shared" si="3"/>
        <v>1985</v>
      </c>
      <c r="R18" s="11">
        <v>0</v>
      </c>
      <c r="S18" s="11">
        <v>1.2</v>
      </c>
      <c r="T18" s="11">
        <v>8.6</v>
      </c>
      <c r="U18" s="11">
        <v>123.4</v>
      </c>
      <c r="V18" s="11">
        <v>25.8</v>
      </c>
      <c r="W18" s="11">
        <v>31.8</v>
      </c>
      <c r="X18" s="11">
        <v>39</v>
      </c>
      <c r="Y18" s="11">
        <v>63.5</v>
      </c>
      <c r="Z18" s="11">
        <v>78.7</v>
      </c>
      <c r="AA18" s="11" t="s">
        <v>21</v>
      </c>
      <c r="AB18" s="11">
        <v>17.8</v>
      </c>
      <c r="AC18" s="11">
        <v>97.4</v>
      </c>
      <c r="AD18" s="21">
        <v>123.4</v>
      </c>
    </row>
    <row r="19" spans="1:30" x14ac:dyDescent="0.3">
      <c r="A19" s="10">
        <f t="shared" si="2"/>
        <v>1986</v>
      </c>
      <c r="B19" s="11">
        <v>31</v>
      </c>
      <c r="C19" s="11">
        <v>104.69999999999999</v>
      </c>
      <c r="D19" s="11">
        <v>84.6</v>
      </c>
      <c r="E19" s="11">
        <v>141.19999999999999</v>
      </c>
      <c r="F19" s="11">
        <v>289.8</v>
      </c>
      <c r="G19" s="11">
        <v>44.199999999999996</v>
      </c>
      <c r="H19" s="11">
        <v>74.400000000000006</v>
      </c>
      <c r="I19" s="11">
        <v>170.5</v>
      </c>
      <c r="J19" s="11">
        <v>55.6</v>
      </c>
      <c r="K19" s="11">
        <v>278.29999999999995</v>
      </c>
      <c r="L19" s="11">
        <v>32.299999999999997</v>
      </c>
      <c r="M19" s="18">
        <v>10.5</v>
      </c>
      <c r="N19" s="21">
        <f t="shared" si="0"/>
        <v>1317.1</v>
      </c>
      <c r="Q19" s="10">
        <f t="shared" si="3"/>
        <v>1986</v>
      </c>
      <c r="R19" s="11">
        <v>23.3</v>
      </c>
      <c r="S19" s="11">
        <v>80.8</v>
      </c>
      <c r="T19" s="11">
        <v>51.3</v>
      </c>
      <c r="U19" s="11">
        <v>61.8</v>
      </c>
      <c r="V19" s="11">
        <v>75</v>
      </c>
      <c r="W19" s="11">
        <v>15</v>
      </c>
      <c r="X19" s="11">
        <v>68.7</v>
      </c>
      <c r="Y19" s="11">
        <v>38</v>
      </c>
      <c r="Z19" s="11">
        <v>20.6</v>
      </c>
      <c r="AA19" s="11">
        <v>60.7</v>
      </c>
      <c r="AB19" s="11">
        <v>24.9</v>
      </c>
      <c r="AC19" s="11">
        <v>8.3000000000000007</v>
      </c>
      <c r="AD19" s="21">
        <v>80.8</v>
      </c>
    </row>
    <row r="20" spans="1:30" x14ac:dyDescent="0.3">
      <c r="A20" s="10">
        <f t="shared" si="2"/>
        <v>1987</v>
      </c>
      <c r="B20" s="11">
        <v>1.7</v>
      </c>
      <c r="C20" s="11">
        <v>23.299999999999997</v>
      </c>
      <c r="D20" s="11">
        <v>125.1</v>
      </c>
      <c r="E20" s="11">
        <v>193.6</v>
      </c>
      <c r="F20" s="11">
        <v>179.79999999999998</v>
      </c>
      <c r="G20" s="11">
        <v>114.20000000000002</v>
      </c>
      <c r="H20" s="11">
        <v>170.20000000000005</v>
      </c>
      <c r="I20" s="11">
        <v>103.19999999999999</v>
      </c>
      <c r="J20" s="11">
        <v>255.5</v>
      </c>
      <c r="K20" s="11">
        <v>414.30000000000013</v>
      </c>
      <c r="L20" s="11">
        <v>126.1</v>
      </c>
      <c r="M20" s="18">
        <v>63.5</v>
      </c>
      <c r="N20" s="21">
        <f t="shared" si="0"/>
        <v>1770.5000000000002</v>
      </c>
      <c r="Q20" s="10">
        <f t="shared" si="3"/>
        <v>1987</v>
      </c>
      <c r="R20" s="11">
        <v>0.8</v>
      </c>
      <c r="S20" s="11">
        <v>17.7</v>
      </c>
      <c r="T20" s="11">
        <v>86.5</v>
      </c>
      <c r="U20" s="11">
        <v>124.6</v>
      </c>
      <c r="V20" s="11">
        <v>51.5</v>
      </c>
      <c r="W20" s="11">
        <v>56.1</v>
      </c>
      <c r="X20" s="11">
        <v>73</v>
      </c>
      <c r="Y20" s="11">
        <v>27.6</v>
      </c>
      <c r="Z20" s="11">
        <v>62.7</v>
      </c>
      <c r="AA20" s="11">
        <v>101.7</v>
      </c>
      <c r="AB20" s="11">
        <v>46.5</v>
      </c>
      <c r="AC20" s="11">
        <v>42.5</v>
      </c>
      <c r="AD20" s="21">
        <v>124.6</v>
      </c>
    </row>
    <row r="21" spans="1:30" x14ac:dyDescent="0.3">
      <c r="A21" s="10">
        <f t="shared" si="2"/>
        <v>1988</v>
      </c>
      <c r="B21" s="11">
        <v>0</v>
      </c>
      <c r="C21" s="11">
        <v>0.2</v>
      </c>
      <c r="D21" s="11">
        <v>27</v>
      </c>
      <c r="E21" s="11">
        <v>110.39999999999999</v>
      </c>
      <c r="F21" s="11">
        <v>173.7</v>
      </c>
      <c r="G21" s="11">
        <v>294.2000000000001</v>
      </c>
      <c r="H21" s="11">
        <v>114</v>
      </c>
      <c r="I21" s="11">
        <v>284</v>
      </c>
      <c r="J21" s="11">
        <v>256.29999999999995</v>
      </c>
      <c r="K21" s="11">
        <v>224</v>
      </c>
      <c r="L21" s="11">
        <v>204.1</v>
      </c>
      <c r="M21" s="18">
        <v>4.3</v>
      </c>
      <c r="N21" s="21">
        <f t="shared" si="0"/>
        <v>1692.1999999999998</v>
      </c>
      <c r="Q21" s="10">
        <f t="shared" si="3"/>
        <v>1988</v>
      </c>
      <c r="R21" s="11">
        <v>0</v>
      </c>
      <c r="S21" s="11">
        <v>0.2</v>
      </c>
      <c r="T21" s="11">
        <v>15</v>
      </c>
      <c r="U21" s="11">
        <v>64.5</v>
      </c>
      <c r="V21" s="11">
        <v>54</v>
      </c>
      <c r="W21" s="11">
        <v>91.8</v>
      </c>
      <c r="X21" s="11">
        <v>32.200000000000003</v>
      </c>
      <c r="Y21" s="11">
        <v>58.5</v>
      </c>
      <c r="Z21" s="11">
        <v>63</v>
      </c>
      <c r="AA21" s="11">
        <v>36</v>
      </c>
      <c r="AB21" s="11">
        <v>59</v>
      </c>
      <c r="AC21" s="11">
        <v>1.5</v>
      </c>
      <c r="AD21" s="21">
        <v>91.8</v>
      </c>
    </row>
    <row r="22" spans="1:30" x14ac:dyDescent="0.3">
      <c r="A22" s="10">
        <f t="shared" si="2"/>
        <v>1989</v>
      </c>
      <c r="B22" s="11">
        <v>0</v>
      </c>
      <c r="C22" s="11">
        <v>6.2</v>
      </c>
      <c r="D22" s="11">
        <v>54.6</v>
      </c>
      <c r="E22" s="11">
        <v>39.299999999999997</v>
      </c>
      <c r="F22" s="11">
        <v>177.6</v>
      </c>
      <c r="G22" s="11">
        <v>127.6</v>
      </c>
      <c r="H22" s="11">
        <v>62.9</v>
      </c>
      <c r="I22" s="11">
        <v>218.50000000000003</v>
      </c>
      <c r="J22" s="11">
        <v>188.39999999999998</v>
      </c>
      <c r="K22" s="11">
        <v>149</v>
      </c>
      <c r="L22" s="11">
        <v>205.39999999999998</v>
      </c>
      <c r="M22" s="18">
        <v>72</v>
      </c>
      <c r="N22" s="21">
        <f t="shared" si="0"/>
        <v>1301.5</v>
      </c>
      <c r="Q22" s="10">
        <f t="shared" si="3"/>
        <v>1989</v>
      </c>
      <c r="R22" s="11">
        <v>0</v>
      </c>
      <c r="S22" s="11">
        <v>2.2000000000000002</v>
      </c>
      <c r="T22" s="11">
        <v>25.5</v>
      </c>
      <c r="U22" s="11">
        <v>29.4</v>
      </c>
      <c r="V22" s="11">
        <v>115.2</v>
      </c>
      <c r="W22" s="11">
        <v>70</v>
      </c>
      <c r="X22" s="11">
        <v>24.5</v>
      </c>
      <c r="Y22" s="11">
        <v>64.900000000000006</v>
      </c>
      <c r="Z22" s="11">
        <v>46.4</v>
      </c>
      <c r="AA22" s="11">
        <v>46</v>
      </c>
      <c r="AB22" s="11">
        <v>79</v>
      </c>
      <c r="AC22" s="11">
        <v>45.5</v>
      </c>
      <c r="AD22" s="21">
        <v>115.2</v>
      </c>
    </row>
    <row r="23" spans="1:30" x14ac:dyDescent="0.3">
      <c r="A23" s="10">
        <f t="shared" si="2"/>
        <v>1990</v>
      </c>
      <c r="B23" s="11">
        <v>3.5</v>
      </c>
      <c r="C23" s="11">
        <v>7.8</v>
      </c>
      <c r="D23" s="11">
        <v>10.9</v>
      </c>
      <c r="E23" s="11">
        <v>254.5</v>
      </c>
      <c r="F23" s="11">
        <v>112.49999999999999</v>
      </c>
      <c r="G23" s="11">
        <v>189.2</v>
      </c>
      <c r="H23" s="11">
        <v>89.5</v>
      </c>
      <c r="I23" s="11">
        <v>210.2</v>
      </c>
      <c r="J23" s="11">
        <v>77.800000000000011</v>
      </c>
      <c r="K23" s="11">
        <v>292.60000000000002</v>
      </c>
      <c r="L23" s="11">
        <v>195.2</v>
      </c>
      <c r="M23" s="18">
        <v>133.80000000000001</v>
      </c>
      <c r="N23" s="21">
        <f t="shared" si="0"/>
        <v>1577.5</v>
      </c>
      <c r="Q23" s="10">
        <f t="shared" si="3"/>
        <v>1990</v>
      </c>
      <c r="R23" s="11">
        <v>3</v>
      </c>
      <c r="S23" s="11">
        <v>6.8</v>
      </c>
      <c r="T23" s="11">
        <v>7.2</v>
      </c>
      <c r="U23" s="11">
        <v>122</v>
      </c>
      <c r="V23" s="11">
        <v>20</v>
      </c>
      <c r="W23" s="11">
        <v>85</v>
      </c>
      <c r="X23" s="11">
        <v>40</v>
      </c>
      <c r="Y23" s="11">
        <v>85</v>
      </c>
      <c r="Z23" s="11">
        <v>20</v>
      </c>
      <c r="AA23" s="11">
        <v>103</v>
      </c>
      <c r="AB23" s="11">
        <v>40</v>
      </c>
      <c r="AC23" s="11">
        <v>56</v>
      </c>
      <c r="AD23" s="21">
        <v>122</v>
      </c>
    </row>
    <row r="24" spans="1:30" x14ac:dyDescent="0.3">
      <c r="A24" s="10">
        <f t="shared" si="2"/>
        <v>1991</v>
      </c>
      <c r="B24" s="11">
        <v>0</v>
      </c>
      <c r="C24" s="11">
        <v>6.1</v>
      </c>
      <c r="D24" s="11">
        <v>55.199999999999996</v>
      </c>
      <c r="E24" s="11">
        <v>74</v>
      </c>
      <c r="F24" s="11">
        <v>122</v>
      </c>
      <c r="G24" s="11">
        <v>121.39999999999999</v>
      </c>
      <c r="H24" s="11">
        <v>52.599999999999994</v>
      </c>
      <c r="I24" s="11">
        <v>43.699999999999996</v>
      </c>
      <c r="J24" s="11">
        <v>223.1</v>
      </c>
      <c r="K24" s="11">
        <v>270.39999999999998</v>
      </c>
      <c r="L24" s="11">
        <v>151.30000000000001</v>
      </c>
      <c r="M24" s="18">
        <v>11.3</v>
      </c>
      <c r="N24" s="21">
        <f t="shared" si="0"/>
        <v>1131.0999999999999</v>
      </c>
      <c r="Q24" s="10">
        <f t="shared" si="3"/>
        <v>1991</v>
      </c>
      <c r="R24" s="11">
        <v>0</v>
      </c>
      <c r="S24" s="11">
        <v>6</v>
      </c>
      <c r="T24" s="11">
        <v>41</v>
      </c>
      <c r="U24" s="11">
        <v>33</v>
      </c>
      <c r="V24" s="11">
        <v>30</v>
      </c>
      <c r="W24" s="11">
        <v>72</v>
      </c>
      <c r="X24" s="11">
        <v>30</v>
      </c>
      <c r="Y24" s="11">
        <v>18</v>
      </c>
      <c r="Z24" s="11">
        <v>72</v>
      </c>
      <c r="AA24" s="11">
        <v>75</v>
      </c>
      <c r="AB24" s="11">
        <v>75</v>
      </c>
      <c r="AC24" s="11">
        <v>9</v>
      </c>
      <c r="AD24" s="21">
        <v>75</v>
      </c>
    </row>
    <row r="25" spans="1:30" x14ac:dyDescent="0.3">
      <c r="A25" s="10">
        <f t="shared" si="2"/>
        <v>1992</v>
      </c>
      <c r="B25" s="11">
        <v>37</v>
      </c>
      <c r="C25" s="11">
        <v>1</v>
      </c>
      <c r="D25" s="11">
        <v>14.2</v>
      </c>
      <c r="E25" s="11">
        <v>77.600000000000009</v>
      </c>
      <c r="F25" s="11">
        <v>114.8</v>
      </c>
      <c r="G25" s="11">
        <v>113.3</v>
      </c>
      <c r="H25" s="11">
        <v>140.20000000000002</v>
      </c>
      <c r="I25" s="11">
        <v>159.89999999999998</v>
      </c>
      <c r="J25" s="11">
        <v>158.19999999999996</v>
      </c>
      <c r="K25" s="11">
        <v>176.2</v>
      </c>
      <c r="L25" s="11">
        <v>235.3</v>
      </c>
      <c r="M25" s="18">
        <v>12.6</v>
      </c>
      <c r="N25" s="21">
        <f t="shared" si="0"/>
        <v>1240.2999999999997</v>
      </c>
      <c r="Q25" s="10">
        <f t="shared" si="3"/>
        <v>1992</v>
      </c>
      <c r="R25" s="11">
        <v>36.700000000000003</v>
      </c>
      <c r="S25" s="11">
        <v>1</v>
      </c>
      <c r="T25" s="11">
        <v>10</v>
      </c>
      <c r="U25" s="11">
        <v>44</v>
      </c>
      <c r="V25" s="11">
        <v>45</v>
      </c>
      <c r="W25" s="11">
        <v>50</v>
      </c>
      <c r="X25" s="11">
        <v>82</v>
      </c>
      <c r="Y25" s="11">
        <v>102</v>
      </c>
      <c r="Z25" s="11">
        <v>50</v>
      </c>
      <c r="AA25" s="11">
        <v>43.3</v>
      </c>
      <c r="AB25" s="11">
        <v>70</v>
      </c>
      <c r="AC25" s="11">
        <v>12</v>
      </c>
      <c r="AD25" s="21">
        <v>102</v>
      </c>
    </row>
    <row r="26" spans="1:30" x14ac:dyDescent="0.3">
      <c r="A26" s="10">
        <f t="shared" si="2"/>
        <v>1993</v>
      </c>
      <c r="B26" s="11">
        <v>44.5</v>
      </c>
      <c r="C26" s="11">
        <v>65</v>
      </c>
      <c r="D26" s="11">
        <v>86.5</v>
      </c>
      <c r="E26" s="11">
        <v>281.20000000000005</v>
      </c>
      <c r="F26" s="11">
        <v>321.3</v>
      </c>
      <c r="G26" s="11">
        <v>109.60000000000001</v>
      </c>
      <c r="H26" s="11">
        <v>54.699999999999996</v>
      </c>
      <c r="I26" s="11">
        <v>104.3</v>
      </c>
      <c r="J26" s="11">
        <v>197.4</v>
      </c>
      <c r="K26" s="11">
        <v>103.10000000000001</v>
      </c>
      <c r="L26" s="11">
        <v>56</v>
      </c>
      <c r="M26" s="18">
        <v>19.3</v>
      </c>
      <c r="N26" s="21">
        <f t="shared" si="0"/>
        <v>1442.9</v>
      </c>
      <c r="Q26" s="10">
        <f t="shared" si="3"/>
        <v>1993</v>
      </c>
      <c r="R26" s="11">
        <v>37</v>
      </c>
      <c r="S26" s="11">
        <v>63</v>
      </c>
      <c r="T26" s="11">
        <v>43</v>
      </c>
      <c r="U26" s="11">
        <v>87</v>
      </c>
      <c r="V26" s="11">
        <v>90</v>
      </c>
      <c r="W26" s="11">
        <v>69</v>
      </c>
      <c r="X26" s="11">
        <v>15.6</v>
      </c>
      <c r="Y26" s="11">
        <v>37</v>
      </c>
      <c r="Z26" s="11">
        <v>50</v>
      </c>
      <c r="AA26" s="11">
        <v>36</v>
      </c>
      <c r="AB26" s="11">
        <v>24</v>
      </c>
      <c r="AC26" s="11">
        <v>15</v>
      </c>
      <c r="AD26" s="21">
        <v>90</v>
      </c>
    </row>
    <row r="27" spans="1:30" x14ac:dyDescent="0.3">
      <c r="A27" s="10">
        <f t="shared" si="2"/>
        <v>1994</v>
      </c>
      <c r="B27" s="11">
        <v>19</v>
      </c>
      <c r="C27" s="11">
        <v>42.3</v>
      </c>
      <c r="D27" s="11">
        <v>54.3</v>
      </c>
      <c r="E27" s="11">
        <v>152.5</v>
      </c>
      <c r="F27" s="11">
        <v>229.09999999999997</v>
      </c>
      <c r="G27" s="11">
        <v>165.79999999999998</v>
      </c>
      <c r="H27" s="11">
        <v>91.8</v>
      </c>
      <c r="I27" s="11">
        <v>101.1</v>
      </c>
      <c r="J27" s="11">
        <v>163.19999999999999</v>
      </c>
      <c r="K27" s="11">
        <v>164.8</v>
      </c>
      <c r="L27" s="11">
        <v>87.100000000000009</v>
      </c>
      <c r="M27" s="18">
        <v>48.8</v>
      </c>
      <c r="N27" s="21">
        <f t="shared" si="0"/>
        <v>1319.7999999999997</v>
      </c>
      <c r="Q27" s="10">
        <f t="shared" si="3"/>
        <v>1994</v>
      </c>
      <c r="R27" s="11">
        <v>17</v>
      </c>
      <c r="S27" s="11">
        <v>38</v>
      </c>
      <c r="T27" s="11">
        <v>26</v>
      </c>
      <c r="U27" s="11">
        <v>35.6</v>
      </c>
      <c r="V27" s="11">
        <v>65.099999999999994</v>
      </c>
      <c r="W27" s="11">
        <v>85</v>
      </c>
      <c r="X27" s="11">
        <v>20</v>
      </c>
      <c r="Y27" s="11">
        <v>42</v>
      </c>
      <c r="Z27" s="11">
        <v>63</v>
      </c>
      <c r="AA27" s="11">
        <v>34</v>
      </c>
      <c r="AB27" s="11">
        <v>36</v>
      </c>
      <c r="AC27" s="11">
        <v>46</v>
      </c>
      <c r="AD27" s="21">
        <v>85</v>
      </c>
    </row>
    <row r="28" spans="1:30" x14ac:dyDescent="0.3">
      <c r="A28" s="10">
        <f t="shared" si="2"/>
        <v>1995</v>
      </c>
      <c r="B28" s="11">
        <v>81</v>
      </c>
      <c r="C28" s="11">
        <v>25.3</v>
      </c>
      <c r="D28" s="11">
        <v>69.8</v>
      </c>
      <c r="E28" s="11">
        <v>122.9</v>
      </c>
      <c r="F28" s="11">
        <v>232.9</v>
      </c>
      <c r="G28" s="11">
        <v>203.4</v>
      </c>
      <c r="H28" s="11">
        <v>181.3</v>
      </c>
      <c r="I28" s="11">
        <v>266</v>
      </c>
      <c r="J28" s="11">
        <v>106.5</v>
      </c>
      <c r="K28" s="11">
        <v>187.5</v>
      </c>
      <c r="L28" s="11">
        <v>50.2</v>
      </c>
      <c r="M28" s="18">
        <v>86.7</v>
      </c>
      <c r="N28" s="21">
        <f t="shared" si="0"/>
        <v>1613.5</v>
      </c>
      <c r="Q28" s="10">
        <f t="shared" si="3"/>
        <v>1995</v>
      </c>
      <c r="R28" s="11">
        <v>81</v>
      </c>
      <c r="S28" s="11">
        <v>19.5</v>
      </c>
      <c r="T28" s="11">
        <v>27.9</v>
      </c>
      <c r="U28" s="11">
        <v>60</v>
      </c>
      <c r="V28" s="11">
        <v>44.5</v>
      </c>
      <c r="W28" s="11">
        <v>39.9</v>
      </c>
      <c r="X28" s="11">
        <v>68</v>
      </c>
      <c r="Y28" s="11">
        <v>55</v>
      </c>
      <c r="Z28" s="11">
        <v>37</v>
      </c>
      <c r="AA28" s="11">
        <v>43</v>
      </c>
      <c r="AB28" s="11">
        <v>38</v>
      </c>
      <c r="AC28" s="11">
        <v>44</v>
      </c>
      <c r="AD28" s="21">
        <v>81</v>
      </c>
    </row>
    <row r="29" spans="1:30" x14ac:dyDescent="0.3">
      <c r="A29" s="10">
        <f t="shared" si="2"/>
        <v>1996</v>
      </c>
      <c r="B29" s="11">
        <v>9</v>
      </c>
      <c r="C29" s="11">
        <v>68.7</v>
      </c>
      <c r="D29" s="11">
        <v>140.9</v>
      </c>
      <c r="E29" s="11">
        <v>22.4</v>
      </c>
      <c r="F29" s="11">
        <v>153</v>
      </c>
      <c r="G29" s="11">
        <v>110.6</v>
      </c>
      <c r="H29" s="11">
        <v>159.5</v>
      </c>
      <c r="I29" s="11" t="s">
        <v>21</v>
      </c>
      <c r="J29" s="11">
        <v>261.8</v>
      </c>
      <c r="K29" s="11">
        <v>289.90000000000003</v>
      </c>
      <c r="L29" s="11">
        <v>167.70000000000002</v>
      </c>
      <c r="M29" s="18">
        <v>1</v>
      </c>
      <c r="N29" s="21" t="str">
        <f t="shared" si="0"/>
        <v xml:space="preserve"> </v>
      </c>
      <c r="Q29" s="10">
        <f t="shared" si="3"/>
        <v>1996</v>
      </c>
      <c r="R29" s="11">
        <v>5</v>
      </c>
      <c r="S29" s="11">
        <v>45.4</v>
      </c>
      <c r="T29" s="11">
        <v>50.5</v>
      </c>
      <c r="U29" s="11">
        <v>15.2</v>
      </c>
      <c r="V29" s="11">
        <v>56.6</v>
      </c>
      <c r="W29" s="11">
        <v>35.299999999999997</v>
      </c>
      <c r="X29" s="11">
        <v>29.5</v>
      </c>
      <c r="Y29" s="11">
        <v>31</v>
      </c>
      <c r="Z29" s="11">
        <v>53.2</v>
      </c>
      <c r="AA29" s="11">
        <v>121.9</v>
      </c>
      <c r="AB29" s="11">
        <v>77</v>
      </c>
      <c r="AC29" s="11">
        <v>1</v>
      </c>
      <c r="AD29" s="21">
        <v>121.9</v>
      </c>
    </row>
    <row r="30" spans="1:30" x14ac:dyDescent="0.3">
      <c r="A30" s="10">
        <f t="shared" si="2"/>
        <v>1997</v>
      </c>
      <c r="B30" s="11">
        <v>3.1</v>
      </c>
      <c r="C30" s="11">
        <v>21.7</v>
      </c>
      <c r="D30" s="11">
        <v>50.8</v>
      </c>
      <c r="E30" s="11">
        <v>134.79999999999998</v>
      </c>
      <c r="F30" s="11">
        <v>39.100000000000009</v>
      </c>
      <c r="G30" s="11">
        <v>95.2</v>
      </c>
      <c r="H30" s="11">
        <v>32.9</v>
      </c>
      <c r="I30" s="11">
        <v>33.800000000000004</v>
      </c>
      <c r="J30" s="11">
        <v>117</v>
      </c>
      <c r="K30" s="11">
        <v>68</v>
      </c>
      <c r="L30" s="11">
        <v>308.2</v>
      </c>
      <c r="M30" s="18">
        <v>8</v>
      </c>
      <c r="N30" s="21">
        <f t="shared" si="0"/>
        <v>912.59999999999991</v>
      </c>
      <c r="Q30" s="10">
        <f t="shared" si="3"/>
        <v>1997</v>
      </c>
      <c r="R30" s="11">
        <v>1.3</v>
      </c>
      <c r="S30" s="11">
        <v>21</v>
      </c>
      <c r="T30" s="11">
        <v>26</v>
      </c>
      <c r="U30" s="11">
        <v>43</v>
      </c>
      <c r="V30" s="11">
        <v>11</v>
      </c>
      <c r="W30" s="11">
        <v>40</v>
      </c>
      <c r="X30" s="11">
        <v>19</v>
      </c>
      <c r="Y30" s="11">
        <v>7.2</v>
      </c>
      <c r="Z30" s="11">
        <v>74</v>
      </c>
      <c r="AA30" s="11">
        <v>26</v>
      </c>
      <c r="AB30" s="11">
        <v>84</v>
      </c>
      <c r="AC30" s="11">
        <v>8</v>
      </c>
      <c r="AD30" s="21">
        <v>84</v>
      </c>
    </row>
    <row r="31" spans="1:30" x14ac:dyDescent="0.3">
      <c r="A31" s="10">
        <f t="shared" si="2"/>
        <v>1998</v>
      </c>
      <c r="B31" s="11">
        <v>0.2</v>
      </c>
      <c r="C31" s="11">
        <v>69.900000000000006</v>
      </c>
      <c r="D31" s="11">
        <v>99.3</v>
      </c>
      <c r="E31" s="11">
        <v>247.5</v>
      </c>
      <c r="F31" s="11">
        <v>278.09999999999997</v>
      </c>
      <c r="G31" s="11">
        <v>197.3</v>
      </c>
      <c r="H31" s="11">
        <v>168.4</v>
      </c>
      <c r="I31" s="11">
        <v>147</v>
      </c>
      <c r="J31" s="11">
        <v>231</v>
      </c>
      <c r="K31" s="11">
        <v>218.1</v>
      </c>
      <c r="L31" s="11">
        <v>137.19999999999999</v>
      </c>
      <c r="M31" s="18">
        <v>135.4</v>
      </c>
      <c r="N31" s="21">
        <f t="shared" si="0"/>
        <v>1929.4</v>
      </c>
      <c r="Q31" s="10">
        <f t="shared" si="3"/>
        <v>1998</v>
      </c>
      <c r="R31" s="11">
        <v>0.2</v>
      </c>
      <c r="S31" s="11">
        <v>29.3</v>
      </c>
      <c r="T31" s="11">
        <v>54</v>
      </c>
      <c r="U31" s="11">
        <v>111</v>
      </c>
      <c r="V31" s="11">
        <v>68</v>
      </c>
      <c r="W31" s="11">
        <v>89</v>
      </c>
      <c r="X31" s="11">
        <v>93</v>
      </c>
      <c r="Y31" s="11">
        <v>42</v>
      </c>
      <c r="Z31" s="11">
        <v>89</v>
      </c>
      <c r="AA31" s="11">
        <v>54.6</v>
      </c>
      <c r="AB31" s="11">
        <v>35.200000000000003</v>
      </c>
      <c r="AC31" s="11">
        <v>56</v>
      </c>
      <c r="AD31" s="21">
        <v>111</v>
      </c>
    </row>
    <row r="32" spans="1:30" x14ac:dyDescent="0.3">
      <c r="A32" s="10">
        <f t="shared" si="2"/>
        <v>1999</v>
      </c>
      <c r="B32" s="11">
        <v>4.0999999999999996</v>
      </c>
      <c r="C32" s="11">
        <v>89.199999999999989</v>
      </c>
      <c r="D32" s="11">
        <v>52.9</v>
      </c>
      <c r="E32" s="11">
        <v>254</v>
      </c>
      <c r="F32" s="11">
        <v>194.9</v>
      </c>
      <c r="G32" s="11">
        <v>242.60000000000002</v>
      </c>
      <c r="H32" s="11">
        <v>141.5</v>
      </c>
      <c r="I32" s="11">
        <v>178.3</v>
      </c>
      <c r="J32" s="11">
        <v>228</v>
      </c>
      <c r="K32" s="11">
        <v>274.70000000000005</v>
      </c>
      <c r="L32" s="11">
        <v>351</v>
      </c>
      <c r="M32" s="18">
        <v>22.7</v>
      </c>
      <c r="N32" s="21">
        <f t="shared" si="0"/>
        <v>2033.9</v>
      </c>
      <c r="Q32" s="10">
        <f t="shared" si="3"/>
        <v>1999</v>
      </c>
      <c r="R32" s="11">
        <v>3</v>
      </c>
      <c r="S32" s="11">
        <v>47</v>
      </c>
      <c r="T32" s="11">
        <v>18</v>
      </c>
      <c r="U32" s="11">
        <v>100</v>
      </c>
      <c r="V32" s="11">
        <v>63</v>
      </c>
      <c r="W32" s="11">
        <v>57</v>
      </c>
      <c r="X32" s="11">
        <v>32</v>
      </c>
      <c r="Y32" s="11">
        <v>68</v>
      </c>
      <c r="Z32" s="11">
        <v>39</v>
      </c>
      <c r="AA32" s="11">
        <v>64</v>
      </c>
      <c r="AB32" s="11">
        <v>86</v>
      </c>
      <c r="AC32" s="11">
        <v>8</v>
      </c>
      <c r="AD32" s="21">
        <v>100</v>
      </c>
    </row>
    <row r="33" spans="1:30" x14ac:dyDescent="0.3">
      <c r="A33" s="10">
        <f t="shared" si="2"/>
        <v>2000</v>
      </c>
      <c r="B33" s="11">
        <v>25</v>
      </c>
      <c r="C33" s="11">
        <v>16</v>
      </c>
      <c r="D33" s="11">
        <v>15</v>
      </c>
      <c r="E33" s="11">
        <v>83</v>
      </c>
      <c r="F33" s="11">
        <v>168.29999999999998</v>
      </c>
      <c r="G33" s="11">
        <v>87.2</v>
      </c>
      <c r="H33" s="11">
        <v>93.100000000000009</v>
      </c>
      <c r="I33" s="11">
        <v>110.2</v>
      </c>
      <c r="J33" s="11">
        <v>168.70000000000002</v>
      </c>
      <c r="K33" s="11">
        <v>211.1</v>
      </c>
      <c r="L33" s="11">
        <v>260</v>
      </c>
      <c r="M33" s="18">
        <v>114</v>
      </c>
      <c r="N33" s="21">
        <f t="shared" si="0"/>
        <v>1351.6</v>
      </c>
      <c r="Q33" s="10">
        <f t="shared" si="3"/>
        <v>2000</v>
      </c>
      <c r="R33" s="11">
        <v>19</v>
      </c>
      <c r="S33" s="11">
        <v>11</v>
      </c>
      <c r="T33" s="11">
        <v>13</v>
      </c>
      <c r="U33" s="11">
        <v>25</v>
      </c>
      <c r="V33" s="11">
        <v>42</v>
      </c>
      <c r="W33" s="11">
        <v>55</v>
      </c>
      <c r="X33" s="11">
        <v>38</v>
      </c>
      <c r="Y33" s="11">
        <v>47</v>
      </c>
      <c r="Z33" s="11">
        <v>41</v>
      </c>
      <c r="AA33" s="11">
        <v>90</v>
      </c>
      <c r="AB33" s="11">
        <v>118</v>
      </c>
      <c r="AC33" s="11">
        <v>90</v>
      </c>
      <c r="AD33" s="21">
        <v>118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102.6</v>
      </c>
      <c r="E34" s="11">
        <v>10</v>
      </c>
      <c r="F34" s="11">
        <v>179.3</v>
      </c>
      <c r="G34" s="11">
        <v>38</v>
      </c>
      <c r="H34" s="11">
        <v>124.9</v>
      </c>
      <c r="I34" s="11">
        <v>70.3</v>
      </c>
      <c r="J34" s="11">
        <v>186</v>
      </c>
      <c r="K34" s="11">
        <v>225.79999999999998</v>
      </c>
      <c r="L34" s="11">
        <v>248.5</v>
      </c>
      <c r="M34" s="18">
        <v>61</v>
      </c>
      <c r="N34" s="21">
        <f t="shared" si="0"/>
        <v>1246.3999999999999</v>
      </c>
      <c r="Q34" s="10">
        <f t="shared" si="3"/>
        <v>2001</v>
      </c>
      <c r="R34" s="11">
        <v>0</v>
      </c>
      <c r="S34" s="11">
        <v>0</v>
      </c>
      <c r="T34" s="11">
        <v>85.7</v>
      </c>
      <c r="U34" s="11">
        <v>9</v>
      </c>
      <c r="V34" s="11">
        <v>44</v>
      </c>
      <c r="W34" s="11">
        <v>18</v>
      </c>
      <c r="X34" s="11">
        <v>38</v>
      </c>
      <c r="Y34" s="11">
        <v>24</v>
      </c>
      <c r="Z34" s="11">
        <v>85</v>
      </c>
      <c r="AA34" s="11">
        <v>49</v>
      </c>
      <c r="AB34" s="11">
        <v>80</v>
      </c>
      <c r="AC34" s="11">
        <v>19</v>
      </c>
      <c r="AD34" s="21">
        <v>85.7</v>
      </c>
    </row>
    <row r="35" spans="1:30" x14ac:dyDescent="0.3">
      <c r="A35" s="10">
        <f t="shared" si="2"/>
        <v>2002</v>
      </c>
      <c r="B35" s="11">
        <v>0</v>
      </c>
      <c r="C35" s="11">
        <v>8</v>
      </c>
      <c r="D35" s="11">
        <v>19.100000000000001</v>
      </c>
      <c r="E35" s="11">
        <v>115</v>
      </c>
      <c r="F35" s="11">
        <v>147</v>
      </c>
      <c r="G35" s="11">
        <v>172</v>
      </c>
      <c r="H35" s="11">
        <v>65</v>
      </c>
      <c r="I35" s="11">
        <v>68.899999999999991</v>
      </c>
      <c r="J35" s="11">
        <v>142</v>
      </c>
      <c r="K35" s="11">
        <v>207</v>
      </c>
      <c r="L35" s="11">
        <v>34</v>
      </c>
      <c r="M35" s="18">
        <v>43</v>
      </c>
      <c r="N35" s="21">
        <f t="shared" si="0"/>
        <v>1021</v>
      </c>
      <c r="Q35" s="10">
        <f t="shared" si="3"/>
        <v>2002</v>
      </c>
      <c r="R35" s="11">
        <v>0</v>
      </c>
      <c r="S35" s="11">
        <v>8</v>
      </c>
      <c r="T35" s="11">
        <v>9</v>
      </c>
      <c r="U35" s="11">
        <v>28</v>
      </c>
      <c r="V35" s="11">
        <v>44</v>
      </c>
      <c r="W35" s="11">
        <v>62</v>
      </c>
      <c r="X35" s="11">
        <v>52</v>
      </c>
      <c r="Y35" s="11">
        <v>29</v>
      </c>
      <c r="Z35" s="11">
        <v>36</v>
      </c>
      <c r="AA35" s="11">
        <v>79</v>
      </c>
      <c r="AB35" s="11">
        <v>18</v>
      </c>
      <c r="AC35" s="11">
        <v>36</v>
      </c>
      <c r="AD35" s="21">
        <v>79</v>
      </c>
    </row>
    <row r="36" spans="1:30" x14ac:dyDescent="0.3">
      <c r="A36" s="10">
        <f t="shared" si="2"/>
        <v>2003</v>
      </c>
      <c r="B36" s="11">
        <v>0</v>
      </c>
      <c r="C36" s="11">
        <v>1</v>
      </c>
      <c r="D36" s="11">
        <v>35</v>
      </c>
      <c r="E36" s="11">
        <v>194.6</v>
      </c>
      <c r="F36" s="11">
        <v>128.30000000000001</v>
      </c>
      <c r="G36" s="11">
        <v>198.39999999999998</v>
      </c>
      <c r="H36" s="11">
        <v>185.8</v>
      </c>
      <c r="I36" s="11">
        <v>104</v>
      </c>
      <c r="J36" s="11">
        <v>105.3</v>
      </c>
      <c r="K36" s="11">
        <v>309.79999999999995</v>
      </c>
      <c r="L36" s="11">
        <v>131.19999999999999</v>
      </c>
      <c r="M36" s="18">
        <v>94</v>
      </c>
      <c r="N36" s="21">
        <f t="shared" si="0"/>
        <v>1487.3999999999999</v>
      </c>
      <c r="Q36" s="10">
        <f t="shared" si="3"/>
        <v>2003</v>
      </c>
      <c r="R36" s="11">
        <v>0</v>
      </c>
      <c r="S36" s="11">
        <v>1</v>
      </c>
      <c r="T36" s="11">
        <v>22</v>
      </c>
      <c r="U36" s="11">
        <v>45</v>
      </c>
      <c r="V36" s="11">
        <v>77</v>
      </c>
      <c r="W36" s="11">
        <v>40</v>
      </c>
      <c r="X36" s="11">
        <v>57</v>
      </c>
      <c r="Y36" s="11">
        <v>39</v>
      </c>
      <c r="Z36" s="11">
        <v>25</v>
      </c>
      <c r="AA36" s="11">
        <v>44.8</v>
      </c>
      <c r="AB36" s="11">
        <v>38</v>
      </c>
      <c r="AC36" s="11">
        <v>44</v>
      </c>
      <c r="AD36" s="21">
        <v>77</v>
      </c>
    </row>
    <row r="37" spans="1:30" x14ac:dyDescent="0.3">
      <c r="A37" s="10">
        <f t="shared" si="2"/>
        <v>2004</v>
      </c>
      <c r="B37" s="11">
        <v>0</v>
      </c>
      <c r="C37" s="11">
        <v>8</v>
      </c>
      <c r="D37" s="11">
        <v>47</v>
      </c>
      <c r="E37" s="11">
        <v>239.2</v>
      </c>
      <c r="F37" s="11">
        <v>211</v>
      </c>
      <c r="G37" s="11">
        <v>45.599999999999994</v>
      </c>
      <c r="H37" s="11">
        <v>178</v>
      </c>
      <c r="I37" s="11">
        <v>123</v>
      </c>
      <c r="J37" s="11">
        <v>155.10000000000002</v>
      </c>
      <c r="K37" s="11">
        <v>204.9</v>
      </c>
      <c r="L37" s="11">
        <v>125.70000000000002</v>
      </c>
      <c r="M37" s="18">
        <v>21</v>
      </c>
      <c r="N37" s="21">
        <f t="shared" si="0"/>
        <v>1358.5</v>
      </c>
      <c r="Q37" s="10">
        <f t="shared" si="3"/>
        <v>2004</v>
      </c>
      <c r="R37" s="11">
        <v>0</v>
      </c>
      <c r="S37" s="11">
        <v>7</v>
      </c>
      <c r="T37" s="11">
        <v>35</v>
      </c>
      <c r="U37" s="11">
        <v>52</v>
      </c>
      <c r="V37" s="11">
        <v>72</v>
      </c>
      <c r="W37" s="11">
        <v>43</v>
      </c>
      <c r="X37" s="11">
        <v>45</v>
      </c>
      <c r="Y37" s="11">
        <v>29</v>
      </c>
      <c r="Z37" s="11">
        <v>50</v>
      </c>
      <c r="AA37" s="11">
        <v>90</v>
      </c>
      <c r="AB37" s="11">
        <v>58</v>
      </c>
      <c r="AC37" s="11">
        <v>20</v>
      </c>
      <c r="AD37" s="21">
        <v>90</v>
      </c>
    </row>
    <row r="38" spans="1:30" x14ac:dyDescent="0.3">
      <c r="A38" s="10">
        <f t="shared" si="2"/>
        <v>2005</v>
      </c>
      <c r="B38" s="11">
        <v>10.199999999999999</v>
      </c>
      <c r="C38" s="11">
        <v>9</v>
      </c>
      <c r="D38" s="11">
        <v>45</v>
      </c>
      <c r="E38" s="11">
        <v>167.1</v>
      </c>
      <c r="F38" s="11">
        <v>56.400000000000006</v>
      </c>
      <c r="G38" s="11">
        <v>239.00000000000003</v>
      </c>
      <c r="H38" s="11">
        <v>133.4</v>
      </c>
      <c r="I38" s="11">
        <v>92.7</v>
      </c>
      <c r="J38" s="11">
        <v>237.4</v>
      </c>
      <c r="K38" s="11">
        <v>311.60000000000002</v>
      </c>
      <c r="L38" s="11">
        <v>259.09999999999997</v>
      </c>
      <c r="M38" s="18">
        <v>12.5</v>
      </c>
      <c r="N38" s="21">
        <f t="shared" si="0"/>
        <v>1573.4</v>
      </c>
      <c r="Q38" s="10">
        <f t="shared" si="3"/>
        <v>2005</v>
      </c>
      <c r="R38" s="11">
        <v>4.5</v>
      </c>
      <c r="S38" s="11">
        <v>9</v>
      </c>
      <c r="T38" s="11">
        <v>12</v>
      </c>
      <c r="U38" s="11">
        <v>46</v>
      </c>
      <c r="V38" s="11">
        <v>11</v>
      </c>
      <c r="W38" s="11">
        <v>62</v>
      </c>
      <c r="X38" s="11">
        <v>38</v>
      </c>
      <c r="Y38" s="11">
        <v>23</v>
      </c>
      <c r="Z38" s="11">
        <v>77</v>
      </c>
      <c r="AA38" s="11">
        <v>77</v>
      </c>
      <c r="AB38" s="11">
        <v>71</v>
      </c>
      <c r="AC38" s="11">
        <v>11.2</v>
      </c>
      <c r="AD38" s="21">
        <v>77</v>
      </c>
    </row>
    <row r="39" spans="1:30" x14ac:dyDescent="0.3">
      <c r="A39" s="10">
        <f t="shared" si="2"/>
        <v>2006</v>
      </c>
      <c r="B39" s="11">
        <v>33</v>
      </c>
      <c r="C39" s="11">
        <v>135.69999999999999</v>
      </c>
      <c r="D39" s="11">
        <v>9.9</v>
      </c>
      <c r="E39" s="11">
        <v>218.60000000000002</v>
      </c>
      <c r="F39" s="11">
        <v>236.00000000000003</v>
      </c>
      <c r="G39" s="11">
        <v>119.9</v>
      </c>
      <c r="H39" s="11">
        <v>66.900000000000006</v>
      </c>
      <c r="I39" s="11">
        <v>110.19999999999999</v>
      </c>
      <c r="J39" s="11">
        <v>88.399999999999991</v>
      </c>
      <c r="K39" s="11">
        <v>343.5</v>
      </c>
      <c r="L39" s="11">
        <v>210.70000000000002</v>
      </c>
      <c r="M39" s="18">
        <v>116.2</v>
      </c>
      <c r="N39" s="21">
        <f t="shared" si="0"/>
        <v>1689</v>
      </c>
      <c r="Q39" s="10">
        <f t="shared" si="3"/>
        <v>2006</v>
      </c>
      <c r="R39" s="11">
        <v>14.7</v>
      </c>
      <c r="S39" s="11">
        <v>112</v>
      </c>
      <c r="T39" s="11">
        <v>3</v>
      </c>
      <c r="U39" s="11">
        <v>53</v>
      </c>
      <c r="V39" s="11">
        <v>86.8</v>
      </c>
      <c r="W39" s="11">
        <v>37</v>
      </c>
      <c r="X39" s="11">
        <v>33.200000000000003</v>
      </c>
      <c r="Y39" s="11">
        <v>29</v>
      </c>
      <c r="Z39" s="11">
        <v>31</v>
      </c>
      <c r="AA39" s="11">
        <v>91</v>
      </c>
      <c r="AB39" s="11">
        <v>90</v>
      </c>
      <c r="AC39" s="11">
        <v>98</v>
      </c>
      <c r="AD39" s="21">
        <v>112</v>
      </c>
    </row>
    <row r="40" spans="1:30" x14ac:dyDescent="0.3">
      <c r="A40" s="10">
        <f t="shared" si="2"/>
        <v>2007</v>
      </c>
      <c r="B40" s="11">
        <v>83</v>
      </c>
      <c r="C40" s="11">
        <v>8.5</v>
      </c>
      <c r="D40" s="11">
        <v>123.1</v>
      </c>
      <c r="E40" s="11">
        <v>193.5</v>
      </c>
      <c r="F40" s="11">
        <v>300.20000000000005</v>
      </c>
      <c r="G40" s="11">
        <v>117.4</v>
      </c>
      <c r="H40" s="11">
        <v>98.800000000000026</v>
      </c>
      <c r="I40" s="11">
        <v>246.69999999999993</v>
      </c>
      <c r="J40" s="11">
        <v>446.9</v>
      </c>
      <c r="K40" s="11">
        <v>283.2</v>
      </c>
      <c r="L40" s="11">
        <v>121</v>
      </c>
      <c r="M40" s="18">
        <v>59.599999999999994</v>
      </c>
      <c r="N40" s="21">
        <f t="shared" si="0"/>
        <v>2081.9</v>
      </c>
      <c r="Q40" s="10">
        <f t="shared" si="3"/>
        <v>2007</v>
      </c>
      <c r="R40" s="11">
        <v>81</v>
      </c>
      <c r="S40" s="11">
        <v>6.3</v>
      </c>
      <c r="T40" s="11">
        <v>46</v>
      </c>
      <c r="U40" s="11">
        <v>70</v>
      </c>
      <c r="V40" s="11">
        <v>39</v>
      </c>
      <c r="W40" s="11">
        <v>40</v>
      </c>
      <c r="X40" s="11">
        <v>51</v>
      </c>
      <c r="Y40" s="11">
        <v>90</v>
      </c>
      <c r="Z40" s="11">
        <v>91</v>
      </c>
      <c r="AA40" s="11">
        <v>67</v>
      </c>
      <c r="AB40" s="11">
        <v>38</v>
      </c>
      <c r="AC40" s="11">
        <v>27.4</v>
      </c>
      <c r="AD40" s="21">
        <v>91</v>
      </c>
    </row>
    <row r="41" spans="1:30" x14ac:dyDescent="0.3">
      <c r="A41" s="10">
        <f t="shared" si="2"/>
        <v>2008</v>
      </c>
      <c r="B41" s="11">
        <v>0</v>
      </c>
      <c r="C41" s="11">
        <v>7</v>
      </c>
      <c r="D41" s="11">
        <v>125.49999999999999</v>
      </c>
      <c r="E41" s="11">
        <v>87.600000000000009</v>
      </c>
      <c r="F41" s="11">
        <v>247.99999999999997</v>
      </c>
      <c r="G41" s="11">
        <v>117.1</v>
      </c>
      <c r="H41" s="11">
        <v>111.00000000000001</v>
      </c>
      <c r="I41" s="11">
        <v>206.89999999999995</v>
      </c>
      <c r="J41" s="11">
        <v>312.39999999999998</v>
      </c>
      <c r="K41" s="11">
        <v>266.29999999999995</v>
      </c>
      <c r="L41" s="11">
        <v>504.59999999999997</v>
      </c>
      <c r="M41" s="18">
        <v>22</v>
      </c>
      <c r="N41" s="21">
        <f t="shared" si="0"/>
        <v>2008.3999999999999</v>
      </c>
      <c r="Q41" s="10">
        <f t="shared" si="3"/>
        <v>2008</v>
      </c>
      <c r="R41" s="11">
        <v>0</v>
      </c>
      <c r="S41" s="11">
        <v>7</v>
      </c>
      <c r="T41" s="11">
        <v>31</v>
      </c>
      <c r="U41" s="11">
        <v>50</v>
      </c>
      <c r="V41" s="11">
        <v>43.8</v>
      </c>
      <c r="W41" s="11">
        <v>85</v>
      </c>
      <c r="X41" s="11">
        <v>17.3</v>
      </c>
      <c r="Y41" s="11">
        <v>42</v>
      </c>
      <c r="Z41" s="11">
        <v>79</v>
      </c>
      <c r="AA41" s="11">
        <v>59</v>
      </c>
      <c r="AB41" s="11">
        <v>131</v>
      </c>
      <c r="AC41" s="11">
        <v>22</v>
      </c>
      <c r="AD41" s="21">
        <v>131</v>
      </c>
    </row>
    <row r="42" spans="1:30" x14ac:dyDescent="0.3">
      <c r="A42" s="10">
        <f t="shared" si="2"/>
        <v>2009</v>
      </c>
      <c r="B42" s="11">
        <v>0.5</v>
      </c>
      <c r="C42" s="11">
        <v>12</v>
      </c>
      <c r="D42" s="11">
        <v>101.1</v>
      </c>
      <c r="E42" s="11" t="s">
        <v>21</v>
      </c>
      <c r="F42" s="11">
        <v>173</v>
      </c>
      <c r="G42" s="11">
        <v>112.6</v>
      </c>
      <c r="H42" s="11">
        <v>62.800000000000004</v>
      </c>
      <c r="I42" s="11">
        <v>252.5</v>
      </c>
      <c r="J42" s="11">
        <v>36.9</v>
      </c>
      <c r="K42" s="11">
        <v>117.09999999999998</v>
      </c>
      <c r="L42" s="11">
        <v>207.3</v>
      </c>
      <c r="M42" s="18">
        <v>144.1</v>
      </c>
      <c r="N42" s="21" t="str">
        <f t="shared" si="0"/>
        <v xml:space="preserve"> </v>
      </c>
      <c r="Q42" s="10">
        <f t="shared" si="3"/>
        <v>2009</v>
      </c>
      <c r="R42" s="11">
        <v>0.5</v>
      </c>
      <c r="S42" s="11">
        <v>12</v>
      </c>
      <c r="T42" s="11">
        <v>63</v>
      </c>
      <c r="U42" s="11" t="s">
        <v>21</v>
      </c>
      <c r="V42" s="11">
        <v>50</v>
      </c>
      <c r="W42" s="11">
        <v>33</v>
      </c>
      <c r="X42" s="11">
        <v>20.399999999999999</v>
      </c>
      <c r="Y42" s="11">
        <v>114</v>
      </c>
      <c r="Z42" s="11">
        <v>14.2</v>
      </c>
      <c r="AA42" s="11">
        <v>26.3</v>
      </c>
      <c r="AB42" s="11">
        <v>42</v>
      </c>
      <c r="AC42" s="11">
        <v>141</v>
      </c>
      <c r="AD42" s="21">
        <v>141</v>
      </c>
    </row>
    <row r="43" spans="1:30" x14ac:dyDescent="0.3">
      <c r="A43" s="10">
        <f t="shared" si="2"/>
        <v>2010</v>
      </c>
      <c r="B43" s="11">
        <v>1.6</v>
      </c>
      <c r="C43" s="11">
        <v>48.7</v>
      </c>
      <c r="D43" s="11">
        <v>268</v>
      </c>
      <c r="E43" s="11">
        <v>50.400000000000006</v>
      </c>
      <c r="F43" s="11">
        <v>285</v>
      </c>
      <c r="G43" s="11">
        <v>263.59999999999997</v>
      </c>
      <c r="H43" s="11">
        <v>354.29999999999995</v>
      </c>
      <c r="I43" s="11">
        <v>210.69999999999996</v>
      </c>
      <c r="J43" s="11">
        <v>327.60000000000008</v>
      </c>
      <c r="K43" s="11">
        <v>395.59999999999997</v>
      </c>
      <c r="L43" s="11">
        <v>362.60000000000008</v>
      </c>
      <c r="M43" s="18">
        <v>209.1</v>
      </c>
      <c r="N43" s="21">
        <f t="shared" si="0"/>
        <v>2777.2</v>
      </c>
      <c r="Q43" s="10">
        <f t="shared" si="3"/>
        <v>2010</v>
      </c>
      <c r="R43" s="11">
        <v>1.6</v>
      </c>
      <c r="S43" s="11">
        <v>33</v>
      </c>
      <c r="T43" s="11">
        <v>110</v>
      </c>
      <c r="U43" s="11">
        <v>19.8</v>
      </c>
      <c r="V43" s="11">
        <v>118</v>
      </c>
      <c r="W43" s="11">
        <v>111</v>
      </c>
      <c r="X43" s="11">
        <v>124</v>
      </c>
      <c r="Y43" s="11">
        <v>50</v>
      </c>
      <c r="Z43" s="11">
        <v>84</v>
      </c>
      <c r="AA43" s="11">
        <v>60</v>
      </c>
      <c r="AB43" s="11">
        <v>83</v>
      </c>
      <c r="AC43" s="11">
        <v>80</v>
      </c>
      <c r="AD43" s="21">
        <v>124</v>
      </c>
    </row>
    <row r="44" spans="1:30" x14ac:dyDescent="0.3">
      <c r="A44" s="10">
        <f t="shared" si="2"/>
        <v>2011</v>
      </c>
      <c r="B44" s="11">
        <v>26</v>
      </c>
      <c r="C44" s="11">
        <v>59.2</v>
      </c>
      <c r="D44" s="11">
        <v>116.5</v>
      </c>
      <c r="E44" s="11">
        <v>145.79999999999998</v>
      </c>
      <c r="F44" s="11">
        <v>241.1</v>
      </c>
      <c r="G44" s="11">
        <v>117.1</v>
      </c>
      <c r="H44" s="11">
        <v>231.9</v>
      </c>
      <c r="I44" s="11">
        <v>133.5</v>
      </c>
      <c r="J44" s="11">
        <v>192.80000000000004</v>
      </c>
      <c r="K44" s="11">
        <v>430.99999999999994</v>
      </c>
      <c r="L44" s="11">
        <v>194.90000000000003</v>
      </c>
      <c r="M44" s="18">
        <v>86.8</v>
      </c>
      <c r="N44" s="21">
        <f t="shared" si="0"/>
        <v>1976.6</v>
      </c>
      <c r="Q44" s="10">
        <f t="shared" si="3"/>
        <v>2011</v>
      </c>
      <c r="R44" s="11">
        <v>26</v>
      </c>
      <c r="S44" s="11">
        <v>45</v>
      </c>
      <c r="T44" s="11">
        <v>29</v>
      </c>
      <c r="U44" s="11">
        <v>93</v>
      </c>
      <c r="V44" s="11">
        <v>81</v>
      </c>
      <c r="W44" s="11">
        <v>41</v>
      </c>
      <c r="X44" s="11">
        <v>76</v>
      </c>
      <c r="Y44" s="11">
        <v>41</v>
      </c>
      <c r="Z44" s="11">
        <v>58</v>
      </c>
      <c r="AA44" s="11">
        <v>110</v>
      </c>
      <c r="AB44" s="11">
        <v>73.5</v>
      </c>
      <c r="AC44" s="11">
        <v>35</v>
      </c>
      <c r="AD44" s="21">
        <v>110</v>
      </c>
    </row>
    <row r="45" spans="1:30" x14ac:dyDescent="0.3">
      <c r="A45" s="10">
        <f>+A44+1</f>
        <v>2012</v>
      </c>
      <c r="B45" s="11">
        <v>0</v>
      </c>
      <c r="C45" s="11">
        <v>4.7</v>
      </c>
      <c r="D45" s="11">
        <v>45.4</v>
      </c>
      <c r="E45" s="11">
        <v>191.5</v>
      </c>
      <c r="F45" s="11">
        <v>117.3</v>
      </c>
      <c r="G45" s="11">
        <v>114.7</v>
      </c>
      <c r="H45" s="11">
        <v>84.5</v>
      </c>
      <c r="I45" s="11">
        <v>162.6</v>
      </c>
      <c r="J45" s="11">
        <v>93.2</v>
      </c>
      <c r="K45" s="11">
        <v>327.40000000000009</v>
      </c>
      <c r="L45" s="11">
        <v>88.600000000000009</v>
      </c>
      <c r="M45" s="18">
        <v>66.599999999999994</v>
      </c>
      <c r="N45" s="21">
        <f t="shared" si="0"/>
        <v>1296.5</v>
      </c>
      <c r="Q45" s="10">
        <f>+Q44+1</f>
        <v>2012</v>
      </c>
      <c r="R45" s="11">
        <v>0</v>
      </c>
      <c r="S45" s="11">
        <v>4.7</v>
      </c>
      <c r="T45" s="11">
        <v>20.2</v>
      </c>
      <c r="U45" s="11">
        <v>50</v>
      </c>
      <c r="V45" s="11">
        <v>35</v>
      </c>
      <c r="W45" s="11">
        <v>48</v>
      </c>
      <c r="X45" s="11">
        <v>24.2</v>
      </c>
      <c r="Y45" s="11">
        <v>29.7</v>
      </c>
      <c r="Z45" s="11">
        <v>26.2</v>
      </c>
      <c r="AA45" s="11">
        <v>56</v>
      </c>
      <c r="AB45" s="11">
        <v>49</v>
      </c>
      <c r="AC45" s="11">
        <v>36</v>
      </c>
      <c r="AD45" s="21">
        <v>56</v>
      </c>
    </row>
    <row r="46" spans="1:30" x14ac:dyDescent="0.3">
      <c r="A46" s="10">
        <f t="shared" ref="A46:A50" si="4">+A45+1</f>
        <v>2013</v>
      </c>
      <c r="B46" s="11">
        <v>0</v>
      </c>
      <c r="C46" s="11">
        <v>6</v>
      </c>
      <c r="D46" s="11">
        <v>42.499999999999993</v>
      </c>
      <c r="E46" s="11">
        <v>81</v>
      </c>
      <c r="F46" s="11">
        <v>168.5</v>
      </c>
      <c r="G46" s="11">
        <v>87.2</v>
      </c>
      <c r="H46" s="11">
        <v>92.299999999999983</v>
      </c>
      <c r="I46" s="11">
        <v>264.60000000000002</v>
      </c>
      <c r="J46" s="11">
        <v>228.5</v>
      </c>
      <c r="K46" s="11">
        <v>169.00000000000003</v>
      </c>
      <c r="L46" s="11">
        <v>299.8</v>
      </c>
      <c r="M46" s="18">
        <v>5.0000000000000009</v>
      </c>
      <c r="N46" s="21">
        <f t="shared" si="0"/>
        <v>1444.4</v>
      </c>
      <c r="Q46" s="10">
        <f t="shared" ref="Q46:Q50" si="5">+Q45+1</f>
        <v>2013</v>
      </c>
      <c r="R46" s="11">
        <v>0</v>
      </c>
      <c r="S46" s="11">
        <v>3</v>
      </c>
      <c r="T46" s="11">
        <v>24.4</v>
      </c>
      <c r="U46" s="11">
        <v>23.7</v>
      </c>
      <c r="V46" s="11">
        <v>42</v>
      </c>
      <c r="W46" s="11">
        <v>40</v>
      </c>
      <c r="X46" s="11">
        <v>28.3</v>
      </c>
      <c r="Y46" s="11">
        <v>73</v>
      </c>
      <c r="Z46" s="11">
        <v>77</v>
      </c>
      <c r="AA46" s="11">
        <v>60</v>
      </c>
      <c r="AB46" s="11">
        <v>115</v>
      </c>
      <c r="AC46" s="11">
        <v>1.6</v>
      </c>
      <c r="AD46" s="21">
        <v>115</v>
      </c>
    </row>
    <row r="47" spans="1:30" x14ac:dyDescent="0.3">
      <c r="A47" s="10">
        <f t="shared" si="4"/>
        <v>2014</v>
      </c>
      <c r="B47" s="11">
        <v>16.899999999999999</v>
      </c>
      <c r="C47" s="11">
        <v>37.9</v>
      </c>
      <c r="D47" s="11">
        <v>55.7</v>
      </c>
      <c r="E47" s="11">
        <v>51.699999999999996</v>
      </c>
      <c r="F47" s="11">
        <v>95.5</v>
      </c>
      <c r="G47" s="11">
        <v>98.5</v>
      </c>
      <c r="H47" s="11">
        <v>33.200000000000003</v>
      </c>
      <c r="I47" s="11">
        <v>114.1</v>
      </c>
      <c r="J47" s="11" t="s">
        <v>21</v>
      </c>
      <c r="K47" s="11">
        <v>134.30000000000001</v>
      </c>
      <c r="L47" s="11">
        <v>162.6</v>
      </c>
      <c r="M47" s="18">
        <v>117.9</v>
      </c>
      <c r="N47" s="21" t="str">
        <f t="shared" si="0"/>
        <v xml:space="preserve"> </v>
      </c>
      <c r="Q47" s="10">
        <f t="shared" si="5"/>
        <v>2014</v>
      </c>
      <c r="R47" s="11">
        <v>8.5</v>
      </c>
      <c r="S47" s="11">
        <v>30</v>
      </c>
      <c r="T47" s="11">
        <v>20</v>
      </c>
      <c r="U47" s="11">
        <v>19</v>
      </c>
      <c r="V47" s="11">
        <v>17</v>
      </c>
      <c r="W47" s="11">
        <v>32</v>
      </c>
      <c r="X47" s="11">
        <v>12.2</v>
      </c>
      <c r="Y47" s="11">
        <v>37.6</v>
      </c>
      <c r="Z47" s="11" t="s">
        <v>21</v>
      </c>
      <c r="AA47" s="11">
        <v>42.2</v>
      </c>
      <c r="AB47" s="11">
        <v>69.2</v>
      </c>
      <c r="AC47" s="11">
        <v>97.3</v>
      </c>
      <c r="AD47" s="21">
        <v>97.3</v>
      </c>
    </row>
    <row r="48" spans="1:30" x14ac:dyDescent="0.3">
      <c r="A48" s="10">
        <f t="shared" si="4"/>
        <v>2015</v>
      </c>
      <c r="B48" s="11">
        <v>4.8</v>
      </c>
      <c r="C48" s="11">
        <v>2.5999999999999996</v>
      </c>
      <c r="D48" s="11">
        <v>54.1</v>
      </c>
      <c r="E48" s="11">
        <v>51.100000000000009</v>
      </c>
      <c r="F48" s="11">
        <v>70.099999999999994</v>
      </c>
      <c r="G48" s="11">
        <v>46.1</v>
      </c>
      <c r="H48" s="11">
        <v>26.799999999999997</v>
      </c>
      <c r="I48" s="11">
        <v>130.9</v>
      </c>
      <c r="J48" s="11">
        <v>69.300000000000011</v>
      </c>
      <c r="K48" s="11">
        <v>79.800000000000011</v>
      </c>
      <c r="L48" s="11">
        <v>190.3</v>
      </c>
      <c r="M48" s="18">
        <v>29.6</v>
      </c>
      <c r="N48" s="21">
        <f t="shared" si="0"/>
        <v>755.50000000000011</v>
      </c>
      <c r="Q48" s="10">
        <f t="shared" si="5"/>
        <v>2015</v>
      </c>
      <c r="R48" s="11">
        <v>4.8</v>
      </c>
      <c r="S48" s="11">
        <v>2.2999999999999998</v>
      </c>
      <c r="T48" s="11">
        <v>47</v>
      </c>
      <c r="U48" s="11">
        <v>31.5</v>
      </c>
      <c r="V48" s="11">
        <v>22.5</v>
      </c>
      <c r="W48" s="11">
        <v>12.5</v>
      </c>
      <c r="X48" s="11">
        <v>6.9</v>
      </c>
      <c r="Y48" s="11">
        <v>45.3</v>
      </c>
      <c r="Z48" s="11">
        <v>19.600000000000001</v>
      </c>
      <c r="AA48" s="11">
        <v>58.2</v>
      </c>
      <c r="AB48" s="11">
        <v>100.7</v>
      </c>
      <c r="AC48" s="11">
        <v>29.6</v>
      </c>
      <c r="AD48" s="21">
        <v>100.7</v>
      </c>
    </row>
    <row r="49" spans="1:30" x14ac:dyDescent="0.3">
      <c r="A49" s="10">
        <f t="shared" si="4"/>
        <v>2016</v>
      </c>
      <c r="B49" s="11">
        <v>0</v>
      </c>
      <c r="C49" s="11">
        <v>9</v>
      </c>
      <c r="D49" s="11">
        <v>50.300000000000004</v>
      </c>
      <c r="E49" s="11">
        <v>151.9</v>
      </c>
      <c r="F49" s="11">
        <v>106</v>
      </c>
      <c r="G49" s="11">
        <v>131</v>
      </c>
      <c r="H49" s="11">
        <v>55.699999999999996</v>
      </c>
      <c r="I49" s="11">
        <v>126.7</v>
      </c>
      <c r="J49" s="11">
        <v>93.300000000000011</v>
      </c>
      <c r="K49" s="11">
        <v>281.7</v>
      </c>
      <c r="L49" s="11">
        <v>233.7</v>
      </c>
      <c r="M49" s="18" t="s">
        <v>21</v>
      </c>
      <c r="N49" s="21" t="str">
        <f t="shared" si="0"/>
        <v xml:space="preserve"> </v>
      </c>
      <c r="Q49" s="10">
        <f t="shared" si="5"/>
        <v>2016</v>
      </c>
      <c r="R49" s="11">
        <v>0</v>
      </c>
      <c r="S49" s="11">
        <v>9</v>
      </c>
      <c r="T49" s="11">
        <v>37.200000000000003</v>
      </c>
      <c r="U49" s="11">
        <v>50</v>
      </c>
      <c r="V49" s="11">
        <v>50</v>
      </c>
      <c r="W49" s="11">
        <v>57.6</v>
      </c>
      <c r="X49" s="11">
        <v>15.2</v>
      </c>
      <c r="Y49" s="11">
        <v>29.5</v>
      </c>
      <c r="Z49" s="11">
        <v>29.7</v>
      </c>
      <c r="AA49" s="11">
        <v>65.2</v>
      </c>
      <c r="AB49" s="11">
        <v>57.8</v>
      </c>
      <c r="AC49" s="11">
        <v>47.2</v>
      </c>
      <c r="AD49" s="21">
        <v>65.2</v>
      </c>
    </row>
    <row r="50" spans="1:30" x14ac:dyDescent="0.3">
      <c r="A50" s="10">
        <f t="shared" si="4"/>
        <v>2017</v>
      </c>
      <c r="B50" s="11">
        <v>38.200000000000003</v>
      </c>
      <c r="C50" s="11">
        <v>15.3</v>
      </c>
      <c r="D50" s="11">
        <v>83</v>
      </c>
      <c r="E50" s="11">
        <v>105.30000000000001</v>
      </c>
      <c r="F50" s="11">
        <v>247.9</v>
      </c>
      <c r="G50" s="11">
        <v>251.6</v>
      </c>
      <c r="H50" s="11">
        <v>101.00000000000001</v>
      </c>
      <c r="I50" s="11">
        <v>140.5</v>
      </c>
      <c r="J50" s="11">
        <v>135</v>
      </c>
      <c r="K50" s="11">
        <v>159.89999999999998</v>
      </c>
      <c r="L50" s="11">
        <v>273</v>
      </c>
      <c r="M50" s="18">
        <v>0</v>
      </c>
      <c r="N50" s="21">
        <f t="shared" si="0"/>
        <v>1550.7000000000003</v>
      </c>
      <c r="Q50" s="10">
        <f t="shared" si="5"/>
        <v>2017</v>
      </c>
      <c r="R50" s="11">
        <v>36.200000000000003</v>
      </c>
      <c r="S50" s="11">
        <v>8.1</v>
      </c>
      <c r="T50" s="11">
        <v>45</v>
      </c>
      <c r="U50" s="11">
        <v>28</v>
      </c>
      <c r="V50" s="11">
        <v>40.1</v>
      </c>
      <c r="W50" s="11">
        <v>71.7</v>
      </c>
      <c r="X50" s="11">
        <v>48.5</v>
      </c>
      <c r="Y50" s="11">
        <v>47.6</v>
      </c>
      <c r="Z50" s="11">
        <v>32.799999999999997</v>
      </c>
      <c r="AA50" s="11">
        <v>60.4</v>
      </c>
      <c r="AB50" s="11">
        <v>63.4</v>
      </c>
      <c r="AC50" s="11">
        <v>0</v>
      </c>
      <c r="AD50" s="21">
        <v>71.7</v>
      </c>
    </row>
    <row r="51" spans="1:30" x14ac:dyDescent="0.3">
      <c r="A51" s="10">
        <f>+A50+1</f>
        <v>2018</v>
      </c>
      <c r="B51" s="11">
        <v>95.1</v>
      </c>
      <c r="C51" s="11">
        <v>2.5</v>
      </c>
      <c r="D51" s="11">
        <v>6.1</v>
      </c>
      <c r="E51" s="11">
        <v>127</v>
      </c>
      <c r="F51" s="11">
        <v>292.39999999999998</v>
      </c>
      <c r="G51" s="11">
        <v>138.1</v>
      </c>
      <c r="H51" s="11">
        <v>109.30000000000001</v>
      </c>
      <c r="I51" s="11">
        <v>55.400000000000006</v>
      </c>
      <c r="J51" s="11">
        <v>171.5</v>
      </c>
      <c r="K51" s="11">
        <v>227.6</v>
      </c>
      <c r="L51" s="11">
        <v>63.3</v>
      </c>
      <c r="M51" s="18">
        <v>0</v>
      </c>
      <c r="N51" s="21">
        <f t="shared" si="0"/>
        <v>1288.3</v>
      </c>
      <c r="Q51" s="10">
        <f>+Q50+1</f>
        <v>2018</v>
      </c>
      <c r="R51" s="11">
        <v>35.9</v>
      </c>
      <c r="S51" s="11">
        <v>2</v>
      </c>
      <c r="T51" s="11">
        <v>3.4</v>
      </c>
      <c r="U51" s="11">
        <v>32</v>
      </c>
      <c r="V51" s="11">
        <v>80.7</v>
      </c>
      <c r="W51" s="11">
        <v>35.5</v>
      </c>
      <c r="X51" s="11">
        <v>26.4</v>
      </c>
      <c r="Y51" s="11">
        <v>50.2</v>
      </c>
      <c r="Z51" s="11">
        <v>35</v>
      </c>
      <c r="AA51" s="11">
        <v>60</v>
      </c>
      <c r="AB51" s="11">
        <v>24.2</v>
      </c>
      <c r="AC51" s="11">
        <v>0</v>
      </c>
      <c r="AD51" s="21">
        <v>80.7</v>
      </c>
    </row>
    <row r="52" spans="1:30" x14ac:dyDescent="0.3">
      <c r="A52" s="10">
        <f t="shared" ref="A52:A53" si="6">+A51+1</f>
        <v>2019</v>
      </c>
      <c r="B52" s="11">
        <v>1.3</v>
      </c>
      <c r="C52" s="11">
        <v>0</v>
      </c>
      <c r="D52" s="11">
        <v>114.3</v>
      </c>
      <c r="E52" s="11">
        <v>45.9</v>
      </c>
      <c r="F52" s="11">
        <v>406.7</v>
      </c>
      <c r="G52" s="11">
        <v>75.099999999999994</v>
      </c>
      <c r="H52" s="11">
        <v>68.7</v>
      </c>
      <c r="I52" s="11">
        <v>103.3</v>
      </c>
      <c r="J52" s="11">
        <v>163.9</v>
      </c>
      <c r="K52" s="11">
        <v>75</v>
      </c>
      <c r="L52" s="11">
        <v>143</v>
      </c>
      <c r="M52" s="18">
        <v>0</v>
      </c>
      <c r="N52" s="21">
        <f t="shared" si="0"/>
        <v>1197.2</v>
      </c>
      <c r="Q52" s="10">
        <f t="shared" ref="Q52:Q53" si="7">+Q51+1</f>
        <v>2019</v>
      </c>
      <c r="R52" s="11">
        <v>1.3</v>
      </c>
      <c r="S52" s="11">
        <v>0</v>
      </c>
      <c r="T52" s="11">
        <v>96.7</v>
      </c>
      <c r="U52" s="11">
        <v>17</v>
      </c>
      <c r="V52" s="11">
        <v>80.400000000000006</v>
      </c>
      <c r="W52" s="11">
        <v>29.4</v>
      </c>
      <c r="X52" s="11">
        <v>20</v>
      </c>
      <c r="Y52" s="11">
        <v>66</v>
      </c>
      <c r="Z52" s="11">
        <v>55</v>
      </c>
      <c r="AA52" s="11">
        <v>35</v>
      </c>
      <c r="AB52" s="11">
        <v>57</v>
      </c>
      <c r="AC52" s="11">
        <v>0</v>
      </c>
      <c r="AD52" s="21">
        <v>96.7</v>
      </c>
    </row>
    <row r="53" spans="1:30" x14ac:dyDescent="0.3">
      <c r="A53" s="14">
        <f t="shared" si="6"/>
        <v>2020</v>
      </c>
      <c r="B53" s="11">
        <v>15</v>
      </c>
      <c r="C53" s="11">
        <v>0</v>
      </c>
      <c r="D53" s="11">
        <v>4</v>
      </c>
      <c r="E53" s="11">
        <v>46.5</v>
      </c>
      <c r="F53" s="11">
        <v>153.6</v>
      </c>
      <c r="G53" s="11">
        <v>49.6</v>
      </c>
      <c r="H53" s="11">
        <v>172.7</v>
      </c>
      <c r="I53" s="11">
        <v>267</v>
      </c>
      <c r="J53" s="11">
        <v>196.70000000000002</v>
      </c>
      <c r="K53" s="11">
        <v>266</v>
      </c>
      <c r="L53" s="11">
        <v>84</v>
      </c>
      <c r="M53" s="18">
        <v>23</v>
      </c>
      <c r="N53" s="21">
        <f>+IF(COUNT(B53:M53)&lt;12," ",SUM(B53:M53))</f>
        <v>1278.0999999999999</v>
      </c>
      <c r="Q53" s="10">
        <f t="shared" si="7"/>
        <v>2020</v>
      </c>
      <c r="R53" s="11">
        <v>15</v>
      </c>
      <c r="S53" s="11">
        <v>0</v>
      </c>
      <c r="T53" s="11">
        <v>4</v>
      </c>
      <c r="U53" s="11">
        <v>16</v>
      </c>
      <c r="V53" s="11">
        <v>38</v>
      </c>
      <c r="W53" s="11">
        <v>17.600000000000001</v>
      </c>
      <c r="X53" s="11">
        <v>36.5</v>
      </c>
      <c r="Y53" s="11">
        <v>80</v>
      </c>
      <c r="Z53" s="11">
        <v>58</v>
      </c>
      <c r="AA53" s="11">
        <v>73</v>
      </c>
      <c r="AB53" s="11">
        <v>24</v>
      </c>
      <c r="AC53" s="11">
        <v>12</v>
      </c>
      <c r="AD53" s="21">
        <f>+IF(COUNT(R53:AC53)&lt;12," ",MAX(R53:AC53))</f>
        <v>80</v>
      </c>
    </row>
    <row r="54" spans="1:30" x14ac:dyDescent="0.3">
      <c r="A54" s="14">
        <v>2021</v>
      </c>
      <c r="B54" s="11">
        <v>0</v>
      </c>
      <c r="C54" s="11">
        <v>7</v>
      </c>
      <c r="D54" s="11">
        <v>20</v>
      </c>
      <c r="E54" s="11">
        <v>96.7</v>
      </c>
      <c r="F54" s="11">
        <v>62</v>
      </c>
      <c r="G54" s="11">
        <v>185.3</v>
      </c>
      <c r="H54" s="11">
        <v>125.4</v>
      </c>
      <c r="I54" s="11">
        <v>170.10000000000002</v>
      </c>
      <c r="J54" s="11">
        <v>194.39999999999998</v>
      </c>
      <c r="K54" s="11">
        <v>143</v>
      </c>
      <c r="L54" s="11">
        <v>23</v>
      </c>
      <c r="M54" s="11">
        <v>24</v>
      </c>
      <c r="N54" s="21">
        <f>+IF(COUNT(B54:M54)&lt;12," ",SUM(B54:M54))</f>
        <v>1050.9000000000001</v>
      </c>
      <c r="Q54" s="14">
        <v>2021</v>
      </c>
      <c r="R54" s="11">
        <v>0</v>
      </c>
      <c r="S54" s="11">
        <v>7</v>
      </c>
      <c r="T54" s="11">
        <v>8</v>
      </c>
      <c r="U54" s="11">
        <v>19</v>
      </c>
      <c r="V54" s="11">
        <v>13</v>
      </c>
      <c r="W54" s="11">
        <v>46</v>
      </c>
      <c r="X54" s="11">
        <v>77</v>
      </c>
      <c r="Y54" s="11">
        <v>26</v>
      </c>
      <c r="Z54" s="11">
        <v>62.2</v>
      </c>
      <c r="AA54" s="11">
        <v>42</v>
      </c>
      <c r="AB54" s="11">
        <v>23</v>
      </c>
      <c r="AC54" s="11">
        <v>15</v>
      </c>
      <c r="AD54" s="21">
        <f>+IF(COUNT(R54:AC54)&lt;12," ",MAX(R54:AC54))</f>
        <v>77</v>
      </c>
    </row>
    <row r="55" spans="1:30" x14ac:dyDescent="0.3">
      <c r="A55" s="14">
        <v>2022</v>
      </c>
      <c r="B55" s="11">
        <v>81</v>
      </c>
      <c r="C55" s="11">
        <v>10</v>
      </c>
      <c r="D55" s="11">
        <v>127.3</v>
      </c>
      <c r="E55" s="11">
        <v>242.29999999999998</v>
      </c>
      <c r="F55" s="11">
        <v>143.4</v>
      </c>
      <c r="G55" s="11">
        <v>248.5</v>
      </c>
      <c r="H55" s="11">
        <v>93.7</v>
      </c>
      <c r="I55" s="11">
        <v>339.5</v>
      </c>
      <c r="J55" s="11">
        <v>362.6</v>
      </c>
      <c r="K55" s="11">
        <v>282.3</v>
      </c>
      <c r="L55" s="11">
        <v>130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81</v>
      </c>
      <c r="S55" s="11">
        <v>6</v>
      </c>
      <c r="T55" s="11">
        <v>35</v>
      </c>
      <c r="U55" s="11">
        <v>77</v>
      </c>
      <c r="V55" s="11">
        <v>32</v>
      </c>
      <c r="W55" s="11">
        <v>68</v>
      </c>
      <c r="X55" s="11">
        <v>16</v>
      </c>
      <c r="Y55" s="11">
        <v>65.099999999999994</v>
      </c>
      <c r="Z55" s="11">
        <v>57</v>
      </c>
      <c r="AA55" s="11">
        <v>61</v>
      </c>
      <c r="AB55" s="11">
        <v>50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16.833333333333332</v>
      </c>
      <c r="C56" s="7">
        <f>+AVERAGE(C3:C55)</f>
        <v>29.365116279069767</v>
      </c>
      <c r="D56" s="7">
        <f t="shared" ref="D56:L56" si="8">+AVERAGE(D3:D55)</f>
        <v>67.337209302325576</v>
      </c>
      <c r="E56" s="7">
        <f t="shared" si="8"/>
        <v>139.99523809523811</v>
      </c>
      <c r="F56" s="7">
        <f t="shared" si="8"/>
        <v>191.26744186046511</v>
      </c>
      <c r="G56" s="7">
        <f t="shared" si="8"/>
        <v>139.63720930232563</v>
      </c>
      <c r="H56" s="7">
        <f t="shared" si="8"/>
        <v>115.47499999999999</v>
      </c>
      <c r="I56" s="7">
        <f t="shared" si="8"/>
        <v>153.90238095238095</v>
      </c>
      <c r="J56" s="7">
        <f t="shared" si="8"/>
        <v>186.84883720930227</v>
      </c>
      <c r="K56" s="7">
        <f t="shared" si="8"/>
        <v>231.85238095238097</v>
      </c>
      <c r="L56" s="7">
        <f t="shared" si="8"/>
        <v>175.58409090909092</v>
      </c>
      <c r="M56" s="7">
        <f>+AVERAGE(M3:M55)</f>
        <v>54.666666666666657</v>
      </c>
      <c r="N56" s="22">
        <f>+AVERAGE(N3:N55)</f>
        <v>1517.7527777777777</v>
      </c>
      <c r="O56" s="12"/>
      <c r="P56" s="12"/>
      <c r="Q56" s="53" t="s">
        <v>16</v>
      </c>
      <c r="R56" s="7">
        <f>+AVERAGE(R3:R55)</f>
        <v>13.311627906976744</v>
      </c>
      <c r="S56" s="7">
        <f>+AVERAGE(S3:S55)</f>
        <v>20.486046511627908</v>
      </c>
      <c r="T56" s="7">
        <f t="shared" ref="T56:AB56" si="9">+AVERAGE(T3:T55)</f>
        <v>34.193023255813962</v>
      </c>
      <c r="U56" s="7">
        <f t="shared" si="9"/>
        <v>51.278571428571425</v>
      </c>
      <c r="V56" s="7">
        <f t="shared" si="9"/>
        <v>52.804651162790698</v>
      </c>
      <c r="W56" s="7">
        <f t="shared" si="9"/>
        <v>52.174418604651166</v>
      </c>
      <c r="X56" s="7">
        <f t="shared" si="9"/>
        <v>42.513953488372103</v>
      </c>
      <c r="Y56" s="7">
        <f t="shared" si="9"/>
        <v>47.118604651162784</v>
      </c>
      <c r="Z56" s="7">
        <f t="shared" si="9"/>
        <v>51.588095238095235</v>
      </c>
      <c r="AA56" s="7">
        <f t="shared" si="9"/>
        <v>63.780952380952364</v>
      </c>
      <c r="AB56" s="7">
        <f t="shared" si="9"/>
        <v>60.272093023255813</v>
      </c>
      <c r="AC56" s="7">
        <f>+AVERAGE(AC3:AC55)</f>
        <v>34.11904761904762</v>
      </c>
      <c r="AD56" s="22">
        <f>+AVERAGE(AD3:AD55)</f>
        <v>97.361904761904739</v>
      </c>
    </row>
    <row r="57" spans="1:30" customFormat="1" x14ac:dyDescent="0.3">
      <c r="A57" s="53" t="s">
        <v>17</v>
      </c>
      <c r="B57" s="7">
        <f>+MAX(B3:B55)</f>
        <v>95.1</v>
      </c>
      <c r="C57" s="7">
        <f t="shared" ref="C57:M57" si="10">+MAX(C3:C55)</f>
        <v>146.20000000000002</v>
      </c>
      <c r="D57" s="7">
        <f t="shared" si="10"/>
        <v>268</v>
      </c>
      <c r="E57" s="7">
        <f t="shared" si="10"/>
        <v>299.00000000000006</v>
      </c>
      <c r="F57" s="7">
        <f t="shared" si="10"/>
        <v>421.5</v>
      </c>
      <c r="G57" s="7">
        <f t="shared" si="10"/>
        <v>331.8</v>
      </c>
      <c r="H57" s="7">
        <f t="shared" si="10"/>
        <v>354.29999999999995</v>
      </c>
      <c r="I57" s="7">
        <f t="shared" si="10"/>
        <v>339.5</v>
      </c>
      <c r="J57" s="7">
        <f t="shared" si="10"/>
        <v>446.9</v>
      </c>
      <c r="K57" s="7">
        <f t="shared" si="10"/>
        <v>430.99999999999994</v>
      </c>
      <c r="L57" s="7">
        <f t="shared" si="10"/>
        <v>504.59999999999997</v>
      </c>
      <c r="M57" s="7">
        <f t="shared" si="10"/>
        <v>209.1</v>
      </c>
      <c r="N57" s="22">
        <f>+MAX(N3:N55)</f>
        <v>2777.2</v>
      </c>
      <c r="O57" s="12"/>
      <c r="P57" s="12"/>
      <c r="Q57" s="53" t="s">
        <v>17</v>
      </c>
      <c r="R57" s="7">
        <f>+MAX(R3:R55)</f>
        <v>81</v>
      </c>
      <c r="S57" s="7">
        <f t="shared" ref="S57:AC57" si="11">+MAX(S3:S55)</f>
        <v>112</v>
      </c>
      <c r="T57" s="7">
        <f t="shared" si="11"/>
        <v>110</v>
      </c>
      <c r="U57" s="7">
        <f t="shared" si="11"/>
        <v>124.6</v>
      </c>
      <c r="V57" s="7">
        <f t="shared" si="11"/>
        <v>118</v>
      </c>
      <c r="W57" s="7">
        <f t="shared" si="11"/>
        <v>111</v>
      </c>
      <c r="X57" s="7">
        <f t="shared" si="11"/>
        <v>124</v>
      </c>
      <c r="Y57" s="7">
        <f t="shared" si="11"/>
        <v>114</v>
      </c>
      <c r="Z57" s="7">
        <f t="shared" si="11"/>
        <v>91</v>
      </c>
      <c r="AA57" s="7">
        <f t="shared" si="11"/>
        <v>133.4</v>
      </c>
      <c r="AB57" s="7">
        <f t="shared" si="11"/>
        <v>131</v>
      </c>
      <c r="AC57" s="7">
        <f t="shared" si="11"/>
        <v>141</v>
      </c>
      <c r="AD57" s="22">
        <f>+MAX(AD3:AD55)</f>
        <v>141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2">+MIN(C3:C55)</f>
        <v>0</v>
      </c>
      <c r="D58" s="7">
        <f t="shared" si="12"/>
        <v>4</v>
      </c>
      <c r="E58" s="7">
        <f t="shared" si="12"/>
        <v>10</v>
      </c>
      <c r="F58" s="7">
        <f t="shared" si="12"/>
        <v>39.100000000000009</v>
      </c>
      <c r="G58" s="7">
        <f t="shared" si="12"/>
        <v>38</v>
      </c>
      <c r="H58" s="7">
        <f t="shared" si="12"/>
        <v>26.799999999999997</v>
      </c>
      <c r="I58" s="7">
        <f t="shared" si="12"/>
        <v>33.800000000000004</v>
      </c>
      <c r="J58" s="7">
        <f t="shared" si="12"/>
        <v>32</v>
      </c>
      <c r="K58" s="7">
        <f t="shared" si="12"/>
        <v>68</v>
      </c>
      <c r="L58" s="7">
        <f t="shared" si="12"/>
        <v>23</v>
      </c>
      <c r="M58" s="7">
        <f>+MIN(M3:M55)</f>
        <v>0</v>
      </c>
      <c r="N58" s="22">
        <f>+MIN(N3:N55)</f>
        <v>755.50000000000011</v>
      </c>
      <c r="O58" s="12"/>
      <c r="P58" s="12"/>
      <c r="Q58" s="53" t="s">
        <v>18</v>
      </c>
      <c r="R58" s="7">
        <f>+MIN(R3:R55)</f>
        <v>0</v>
      </c>
      <c r="S58" s="7">
        <f t="shared" ref="S58:AB58" si="13">+MIN(S3:S55)</f>
        <v>0</v>
      </c>
      <c r="T58" s="7">
        <f t="shared" si="13"/>
        <v>3</v>
      </c>
      <c r="U58" s="7">
        <f t="shared" si="13"/>
        <v>9</v>
      </c>
      <c r="V58" s="7">
        <f t="shared" si="13"/>
        <v>11</v>
      </c>
      <c r="W58" s="7">
        <f t="shared" si="13"/>
        <v>12.5</v>
      </c>
      <c r="X58" s="7">
        <f t="shared" si="13"/>
        <v>6.9</v>
      </c>
      <c r="Y58" s="7">
        <f t="shared" si="13"/>
        <v>7.2</v>
      </c>
      <c r="Z58" s="7">
        <f t="shared" si="13"/>
        <v>12</v>
      </c>
      <c r="AA58" s="7">
        <f t="shared" si="13"/>
        <v>26</v>
      </c>
      <c r="AB58" s="7">
        <f t="shared" si="13"/>
        <v>17.8</v>
      </c>
      <c r="AC58" s="7">
        <f>+MIN(AC3:AC55)</f>
        <v>0</v>
      </c>
      <c r="AD58" s="22">
        <f>+MIN(AD3:AD55)</f>
        <v>56</v>
      </c>
    </row>
    <row r="59" spans="1:30" customFormat="1" x14ac:dyDescent="0.3">
      <c r="A59" s="53" t="s">
        <v>19</v>
      </c>
      <c r="B59" s="7">
        <f>+_xlfn.STDEV.S(B3:B55)</f>
        <v>25.920974336801187</v>
      </c>
      <c r="C59" s="7">
        <f t="shared" ref="C59:M59" si="14">+_xlfn.STDEV.S(C3:C55)</f>
        <v>39.690300384716338</v>
      </c>
      <c r="D59" s="7">
        <f t="shared" si="14"/>
        <v>52.121794286513435</v>
      </c>
      <c r="E59" s="7">
        <f t="shared" si="14"/>
        <v>79.971808912101253</v>
      </c>
      <c r="F59" s="7">
        <f t="shared" si="14"/>
        <v>87.89635325045451</v>
      </c>
      <c r="G59" s="7">
        <f t="shared" si="14"/>
        <v>71.66491810687188</v>
      </c>
      <c r="H59" s="7">
        <f t="shared" si="14"/>
        <v>62.733356451156894</v>
      </c>
      <c r="I59" s="7">
        <f t="shared" si="14"/>
        <v>74.597595227359719</v>
      </c>
      <c r="J59" s="7">
        <f t="shared" si="14"/>
        <v>91.146925795383126</v>
      </c>
      <c r="K59" s="7">
        <f t="shared" si="14"/>
        <v>92.282866412011586</v>
      </c>
      <c r="L59" s="7">
        <f t="shared" si="14"/>
        <v>103.4615105226066</v>
      </c>
      <c r="M59" s="7">
        <f t="shared" si="14"/>
        <v>52.072485439408396</v>
      </c>
      <c r="N59" s="22">
        <f>+_xlfn.STDEV.S(N3:N55)</f>
        <v>419.25804906566754</v>
      </c>
      <c r="O59" s="12"/>
      <c r="P59" s="12"/>
      <c r="Q59" s="53" t="s">
        <v>19</v>
      </c>
      <c r="R59" s="7">
        <f>+_xlfn.STDEV.S(R3:R55)</f>
        <v>22.125165690015322</v>
      </c>
      <c r="S59" s="7">
        <f t="shared" ref="S59:AC59" si="15">+_xlfn.STDEV.S(S3:S55)</f>
        <v>27.199812511568016</v>
      </c>
      <c r="T59" s="7">
        <f t="shared" si="15"/>
        <v>26.140903865934263</v>
      </c>
      <c r="U59" s="7">
        <f t="shared" si="15"/>
        <v>31.775251419736346</v>
      </c>
      <c r="V59" s="7">
        <f t="shared" si="15"/>
        <v>25.545328092929559</v>
      </c>
      <c r="W59" s="7">
        <f t="shared" si="15"/>
        <v>24.172998444971565</v>
      </c>
      <c r="X59" s="7">
        <f t="shared" si="15"/>
        <v>25.188910838618639</v>
      </c>
      <c r="Y59" s="7">
        <f t="shared" si="15"/>
        <v>23.201234119617666</v>
      </c>
      <c r="Z59" s="7">
        <f t="shared" si="15"/>
        <v>21.594412131562692</v>
      </c>
      <c r="AA59" s="7">
        <f t="shared" si="15"/>
        <v>25.437059943771917</v>
      </c>
      <c r="AB59" s="7">
        <f t="shared" si="15"/>
        <v>30.427817204010296</v>
      </c>
      <c r="AC59" s="7">
        <f t="shared" si="15"/>
        <v>33.31596876395168</v>
      </c>
      <c r="AD59" s="22">
        <f>+_xlfn.STDEV.S(AD3:AD55)</f>
        <v>21.071642629673253</v>
      </c>
    </row>
    <row r="60" spans="1:30" customFormat="1" ht="15" thickBot="1" x14ac:dyDescent="0.35">
      <c r="A60" s="54" t="s">
        <v>20</v>
      </c>
      <c r="B60" s="55">
        <f>+COUNT(B3:B55)</f>
        <v>42</v>
      </c>
      <c r="C60" s="55">
        <f t="shared" ref="C60:M60" si="16">+COUNT(C3:C55)</f>
        <v>43</v>
      </c>
      <c r="D60" s="55">
        <f t="shared" si="16"/>
        <v>43</v>
      </c>
      <c r="E60" s="55">
        <f t="shared" si="16"/>
        <v>42</v>
      </c>
      <c r="F60" s="55">
        <f t="shared" si="16"/>
        <v>43</v>
      </c>
      <c r="G60" s="55">
        <f t="shared" si="16"/>
        <v>43</v>
      </c>
      <c r="H60" s="55">
        <f t="shared" si="16"/>
        <v>44</v>
      </c>
      <c r="I60" s="55">
        <f t="shared" si="16"/>
        <v>42</v>
      </c>
      <c r="J60" s="55">
        <f t="shared" si="16"/>
        <v>43</v>
      </c>
      <c r="K60" s="55">
        <f t="shared" si="16"/>
        <v>42</v>
      </c>
      <c r="L60" s="55">
        <f t="shared" si="16"/>
        <v>44</v>
      </c>
      <c r="M60" s="55">
        <f t="shared" si="16"/>
        <v>42</v>
      </c>
      <c r="N60" s="23">
        <f>+COUNT(N3:N55)</f>
        <v>36</v>
      </c>
      <c r="O60" s="12"/>
      <c r="P60" s="12"/>
      <c r="Q60" s="54" t="s">
        <v>20</v>
      </c>
      <c r="R60" s="55">
        <f>+COUNT(R3:R55)</f>
        <v>43</v>
      </c>
      <c r="S60" s="55">
        <f t="shared" ref="S60:AC60" si="17">+COUNT(S3:S55)</f>
        <v>43</v>
      </c>
      <c r="T60" s="55">
        <f t="shared" si="17"/>
        <v>43</v>
      </c>
      <c r="U60" s="55">
        <f t="shared" si="17"/>
        <v>42</v>
      </c>
      <c r="V60" s="55">
        <f t="shared" si="17"/>
        <v>43</v>
      </c>
      <c r="W60" s="55">
        <f t="shared" si="17"/>
        <v>43</v>
      </c>
      <c r="X60" s="55">
        <f t="shared" si="17"/>
        <v>43</v>
      </c>
      <c r="Y60" s="55">
        <f t="shared" si="17"/>
        <v>43</v>
      </c>
      <c r="Z60" s="55">
        <f t="shared" si="17"/>
        <v>42</v>
      </c>
      <c r="AA60" s="55">
        <f t="shared" si="17"/>
        <v>42</v>
      </c>
      <c r="AB60" s="55">
        <f t="shared" si="17"/>
        <v>43</v>
      </c>
      <c r="AC60" s="55">
        <f t="shared" si="17"/>
        <v>42</v>
      </c>
      <c r="AD60" s="23">
        <f>+COUNT(AD3:AD55)</f>
        <v>42</v>
      </c>
    </row>
  </sheetData>
  <mergeCells count="2">
    <mergeCell ref="B1:N1"/>
    <mergeCell ref="R1:AD1"/>
  </mergeCells>
  <conditionalFormatting sqref="A3:A60">
    <cfRule type="cellIs" dxfId="32" priority="11" operator="equal">
      <formula>"SR"</formula>
    </cfRule>
  </conditionalFormatting>
  <conditionalFormatting sqref="B2:N2">
    <cfRule type="cellIs" dxfId="31" priority="23" operator="equal">
      <formula>"SR"</formula>
    </cfRule>
  </conditionalFormatting>
  <conditionalFormatting sqref="B3:AD55">
    <cfRule type="cellIs" dxfId="30" priority="1" operator="equal">
      <formula>0</formula>
    </cfRule>
  </conditionalFormatting>
  <conditionalFormatting sqref="Q3:Q60">
    <cfRule type="cellIs" dxfId="29" priority="6" operator="equal">
      <formula>"SR"</formula>
    </cfRule>
  </conditionalFormatting>
  <conditionalFormatting sqref="R2:AD2">
    <cfRule type="cellIs" dxfId="28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511A-27E9-4B14-B494-C0BA4F59FCB8}">
  <dimension ref="A1:AD60"/>
  <sheetViews>
    <sheetView zoomScale="55" zoomScaleNormal="55" workbookViewId="0">
      <selection activeCell="AD52" activeCellId="2" sqref="AD17 AD48 AD52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 t="s">
        <v>21</v>
      </c>
      <c r="D3" s="11" t="s">
        <v>21</v>
      </c>
      <c r="E3" s="11" t="s">
        <v>21</v>
      </c>
      <c r="F3" s="11" t="s">
        <v>21</v>
      </c>
      <c r="G3" s="11" t="s">
        <v>21</v>
      </c>
      <c r="H3" s="11">
        <v>151.39999999999998</v>
      </c>
      <c r="I3" s="11">
        <v>168.4</v>
      </c>
      <c r="J3" s="11">
        <v>76.400000000000006</v>
      </c>
      <c r="K3" s="11">
        <v>222.09999999999997</v>
      </c>
      <c r="L3" s="11">
        <v>219.89999999999995</v>
      </c>
      <c r="M3" s="11">
        <v>5.4</v>
      </c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 t="s">
        <v>21</v>
      </c>
      <c r="T3" s="11" t="s">
        <v>21</v>
      </c>
      <c r="U3" s="11" t="s">
        <v>21</v>
      </c>
      <c r="V3" s="11" t="s">
        <v>21</v>
      </c>
      <c r="W3" s="11" t="s">
        <v>21</v>
      </c>
      <c r="X3" s="11">
        <v>46.3</v>
      </c>
      <c r="Y3" s="11">
        <v>19.600000000000001</v>
      </c>
      <c r="Z3" s="11">
        <v>22.5</v>
      </c>
      <c r="AA3" s="11">
        <v>63.1</v>
      </c>
      <c r="AB3" s="11">
        <v>60.3</v>
      </c>
      <c r="AC3" s="11">
        <v>2</v>
      </c>
      <c r="AD3" s="21">
        <v>63.1</v>
      </c>
    </row>
    <row r="4" spans="1:30" x14ac:dyDescent="0.3">
      <c r="A4" s="10">
        <f>+A3+1</f>
        <v>1971</v>
      </c>
      <c r="B4" s="11">
        <v>19.899999999999999</v>
      </c>
      <c r="C4" s="11">
        <v>19</v>
      </c>
      <c r="D4" s="11">
        <v>102.8</v>
      </c>
      <c r="E4" s="11">
        <v>131.1</v>
      </c>
      <c r="F4" s="11">
        <v>202.29999999999998</v>
      </c>
      <c r="G4" s="11">
        <v>186.70000000000002</v>
      </c>
      <c r="H4" s="11">
        <v>49.8</v>
      </c>
      <c r="I4" s="11">
        <v>184.5</v>
      </c>
      <c r="J4" s="11">
        <v>127.5</v>
      </c>
      <c r="K4" s="11">
        <v>225.89999999999998</v>
      </c>
      <c r="L4" s="11">
        <v>184.60000000000002</v>
      </c>
      <c r="M4" s="18">
        <v>0</v>
      </c>
      <c r="N4" s="21">
        <f t="shared" si="0"/>
        <v>1434.1</v>
      </c>
      <c r="Q4" s="10">
        <f>+Q3+1</f>
        <v>1971</v>
      </c>
      <c r="R4" s="11">
        <v>15</v>
      </c>
      <c r="S4" s="11">
        <v>10</v>
      </c>
      <c r="T4" s="11">
        <v>56</v>
      </c>
      <c r="U4" s="11">
        <v>45</v>
      </c>
      <c r="V4" s="11">
        <v>43.3</v>
      </c>
      <c r="W4" s="11">
        <v>86.8</v>
      </c>
      <c r="X4" s="11">
        <v>24.6</v>
      </c>
      <c r="Y4" s="11">
        <v>42.6</v>
      </c>
      <c r="Z4" s="11">
        <v>37.799999999999997</v>
      </c>
      <c r="AA4" s="11">
        <v>146.9</v>
      </c>
      <c r="AB4" s="11">
        <v>50.9</v>
      </c>
      <c r="AC4" s="11">
        <v>0</v>
      </c>
      <c r="AD4" s="21">
        <v>146.9</v>
      </c>
    </row>
    <row r="5" spans="1:30" x14ac:dyDescent="0.3">
      <c r="A5" s="10">
        <f t="shared" ref="A5:A44" si="1">+A4+1</f>
        <v>1972</v>
      </c>
      <c r="B5" s="11">
        <v>33.5</v>
      </c>
      <c r="C5" s="11">
        <v>16.399999999999999</v>
      </c>
      <c r="D5" s="11">
        <v>129.80000000000001</v>
      </c>
      <c r="E5" s="11">
        <v>162.49999999999997</v>
      </c>
      <c r="F5" s="11">
        <v>84.8</v>
      </c>
      <c r="G5" s="11">
        <v>51.2</v>
      </c>
      <c r="H5" s="11">
        <v>45.800000000000004</v>
      </c>
      <c r="I5" s="11">
        <v>62.900000000000006</v>
      </c>
      <c r="J5" s="11">
        <v>118</v>
      </c>
      <c r="K5" s="11">
        <v>159.6</v>
      </c>
      <c r="L5" s="11">
        <v>167.7</v>
      </c>
      <c r="M5" s="18">
        <v>1.6</v>
      </c>
      <c r="N5" s="21">
        <f t="shared" si="0"/>
        <v>1033.8</v>
      </c>
      <c r="Q5" s="10">
        <f t="shared" ref="Q5:Q44" si="2">+Q4+1</f>
        <v>1972</v>
      </c>
      <c r="R5" s="11">
        <v>33.200000000000003</v>
      </c>
      <c r="S5" s="11">
        <v>14.1</v>
      </c>
      <c r="T5" s="11">
        <v>50</v>
      </c>
      <c r="U5" s="11">
        <v>34.299999999999997</v>
      </c>
      <c r="V5" s="11">
        <v>30.1</v>
      </c>
      <c r="W5" s="11">
        <v>28.5</v>
      </c>
      <c r="X5" s="11">
        <v>16</v>
      </c>
      <c r="Y5" s="11">
        <v>21.6</v>
      </c>
      <c r="Z5" s="11">
        <v>50.9</v>
      </c>
      <c r="AA5" s="11">
        <v>64.7</v>
      </c>
      <c r="AB5" s="11">
        <v>47</v>
      </c>
      <c r="AC5" s="11">
        <v>1.6</v>
      </c>
      <c r="AD5" s="21">
        <v>64.7</v>
      </c>
    </row>
    <row r="6" spans="1:30" x14ac:dyDescent="0.3">
      <c r="A6" s="10">
        <f t="shared" si="1"/>
        <v>1973</v>
      </c>
      <c r="B6" s="11">
        <v>51.3</v>
      </c>
      <c r="C6" s="11">
        <v>0</v>
      </c>
      <c r="D6" s="11">
        <v>84.899999999999991</v>
      </c>
      <c r="E6" s="11">
        <v>90.799999999999983</v>
      </c>
      <c r="F6" s="11">
        <v>80.3</v>
      </c>
      <c r="G6" s="11">
        <v>295.70000000000005</v>
      </c>
      <c r="H6" s="11">
        <v>223.09999999999997</v>
      </c>
      <c r="I6" s="11">
        <v>202.5</v>
      </c>
      <c r="J6" s="11">
        <v>64.2</v>
      </c>
      <c r="K6" s="11">
        <v>196</v>
      </c>
      <c r="L6" s="11">
        <v>40</v>
      </c>
      <c r="M6" s="18">
        <v>0.4</v>
      </c>
      <c r="N6" s="21">
        <f t="shared" si="0"/>
        <v>1329.2</v>
      </c>
      <c r="Q6" s="10">
        <f t="shared" si="2"/>
        <v>1973</v>
      </c>
      <c r="R6" s="11">
        <v>50</v>
      </c>
      <c r="S6" s="11">
        <v>0</v>
      </c>
      <c r="T6" s="11">
        <v>40</v>
      </c>
      <c r="U6" s="11">
        <v>63.9</v>
      </c>
      <c r="V6" s="11">
        <v>47.8</v>
      </c>
      <c r="W6" s="11">
        <v>82.9</v>
      </c>
      <c r="X6" s="11">
        <v>50.3</v>
      </c>
      <c r="Y6" s="11">
        <v>33.200000000000003</v>
      </c>
      <c r="Z6" s="11">
        <v>35</v>
      </c>
      <c r="AA6" s="11">
        <v>59</v>
      </c>
      <c r="AB6" s="11">
        <v>15.3</v>
      </c>
      <c r="AC6" s="11">
        <v>0.4</v>
      </c>
      <c r="AD6" s="21">
        <v>82.9</v>
      </c>
    </row>
    <row r="7" spans="1:30" x14ac:dyDescent="0.3">
      <c r="A7" s="10">
        <f t="shared" si="1"/>
        <v>1974</v>
      </c>
      <c r="B7" s="11">
        <v>0.1</v>
      </c>
      <c r="C7" s="11" t="s">
        <v>21</v>
      </c>
      <c r="D7" s="11" t="s">
        <v>21</v>
      </c>
      <c r="E7" s="11">
        <v>13.6</v>
      </c>
      <c r="F7" s="11">
        <v>210.50000000000006</v>
      </c>
      <c r="G7" s="11">
        <v>189.6</v>
      </c>
      <c r="H7" s="11">
        <v>119.10000000000001</v>
      </c>
      <c r="I7" s="11">
        <v>134.29999999999998</v>
      </c>
      <c r="J7" s="11">
        <v>204</v>
      </c>
      <c r="K7" s="11">
        <v>191.09999999999997</v>
      </c>
      <c r="L7" s="11">
        <v>72.099999999999994</v>
      </c>
      <c r="M7" s="18">
        <v>18</v>
      </c>
      <c r="N7" s="21" t="str">
        <f t="shared" si="0"/>
        <v xml:space="preserve"> </v>
      </c>
      <c r="Q7" s="10">
        <f t="shared" si="2"/>
        <v>1974</v>
      </c>
      <c r="R7" s="11">
        <v>0.1</v>
      </c>
      <c r="S7" s="11" t="s">
        <v>21</v>
      </c>
      <c r="T7" s="11" t="s">
        <v>21</v>
      </c>
      <c r="U7" s="11">
        <v>9.6999999999999993</v>
      </c>
      <c r="V7" s="11">
        <v>55</v>
      </c>
      <c r="W7" s="11">
        <v>94</v>
      </c>
      <c r="X7" s="11">
        <v>46.8</v>
      </c>
      <c r="Y7" s="11">
        <v>50</v>
      </c>
      <c r="Z7" s="11">
        <v>51</v>
      </c>
      <c r="AA7" s="11">
        <v>75</v>
      </c>
      <c r="AB7" s="11">
        <v>22</v>
      </c>
      <c r="AC7" s="11">
        <v>16.2</v>
      </c>
      <c r="AD7" s="21">
        <v>94</v>
      </c>
    </row>
    <row r="8" spans="1:30" x14ac:dyDescent="0.3">
      <c r="A8" s="10">
        <f t="shared" si="1"/>
        <v>1975</v>
      </c>
      <c r="B8" s="11">
        <v>0</v>
      </c>
      <c r="C8" s="11">
        <v>11.4</v>
      </c>
      <c r="D8" s="11">
        <v>51.500000000000007</v>
      </c>
      <c r="E8" s="11">
        <v>28.300000000000004</v>
      </c>
      <c r="F8" s="11">
        <v>120.99999999999999</v>
      </c>
      <c r="G8" s="11">
        <v>73.3</v>
      </c>
      <c r="H8" s="11">
        <v>133.6</v>
      </c>
      <c r="I8" s="11">
        <v>218</v>
      </c>
      <c r="J8" s="11">
        <v>138.4</v>
      </c>
      <c r="K8" s="11">
        <v>212.70000000000002</v>
      </c>
      <c r="L8" s="11">
        <v>263</v>
      </c>
      <c r="M8" s="18">
        <v>20</v>
      </c>
      <c r="N8" s="21">
        <f t="shared" si="0"/>
        <v>1271.2</v>
      </c>
      <c r="Q8" s="10">
        <f t="shared" si="2"/>
        <v>1975</v>
      </c>
      <c r="R8" s="11">
        <v>0</v>
      </c>
      <c r="S8" s="11">
        <v>11.4</v>
      </c>
      <c r="T8" s="11">
        <v>36.6</v>
      </c>
      <c r="U8" s="11">
        <v>23.3</v>
      </c>
      <c r="V8" s="11">
        <v>41.3</v>
      </c>
      <c r="W8" s="11">
        <v>19</v>
      </c>
      <c r="X8" s="11">
        <v>43</v>
      </c>
      <c r="Y8" s="11">
        <v>54.7</v>
      </c>
      <c r="Z8" s="11">
        <v>52</v>
      </c>
      <c r="AA8" s="11">
        <v>50</v>
      </c>
      <c r="AB8" s="11">
        <v>90</v>
      </c>
      <c r="AC8" s="11">
        <v>15</v>
      </c>
      <c r="AD8" s="21">
        <v>90</v>
      </c>
    </row>
    <row r="9" spans="1:30" x14ac:dyDescent="0.3">
      <c r="A9" s="10">
        <f t="shared" si="1"/>
        <v>1976</v>
      </c>
      <c r="B9" s="11">
        <v>4</v>
      </c>
      <c r="C9" s="11">
        <v>0</v>
      </c>
      <c r="D9" s="11">
        <v>0</v>
      </c>
      <c r="E9" s="11">
        <v>142.80000000000001</v>
      </c>
      <c r="F9" s="11">
        <v>54.6</v>
      </c>
      <c r="G9" s="11">
        <v>96.9</v>
      </c>
      <c r="H9" s="11">
        <v>33</v>
      </c>
      <c r="I9" s="11">
        <v>118.6</v>
      </c>
      <c r="J9" s="11">
        <v>228.1</v>
      </c>
      <c r="K9" s="11">
        <v>180.6</v>
      </c>
      <c r="L9" s="11">
        <v>142.9</v>
      </c>
      <c r="M9" s="18">
        <v>16.8</v>
      </c>
      <c r="N9" s="21">
        <f t="shared" si="0"/>
        <v>1018.3</v>
      </c>
      <c r="Q9" s="10">
        <f t="shared" si="2"/>
        <v>1976</v>
      </c>
      <c r="R9" s="11">
        <v>2</v>
      </c>
      <c r="S9" s="11">
        <v>0</v>
      </c>
      <c r="T9" s="11">
        <v>0</v>
      </c>
      <c r="U9" s="11">
        <v>67</v>
      </c>
      <c r="V9" s="11">
        <v>17.100000000000001</v>
      </c>
      <c r="W9" s="11">
        <v>26</v>
      </c>
      <c r="X9" s="11">
        <v>17.5</v>
      </c>
      <c r="Y9" s="11">
        <v>31</v>
      </c>
      <c r="Z9" s="11">
        <v>55.5</v>
      </c>
      <c r="AA9" s="11">
        <v>46.2</v>
      </c>
      <c r="AB9" s="11">
        <v>54</v>
      </c>
      <c r="AC9" s="11">
        <v>15.1</v>
      </c>
      <c r="AD9" s="21">
        <v>67</v>
      </c>
    </row>
    <row r="10" spans="1:30" x14ac:dyDescent="0.3">
      <c r="A10" s="10">
        <f t="shared" si="1"/>
        <v>1977</v>
      </c>
      <c r="B10" s="11">
        <v>8.9</v>
      </c>
      <c r="C10" s="11">
        <v>0.1</v>
      </c>
      <c r="D10" s="11">
        <v>0</v>
      </c>
      <c r="E10" s="11">
        <v>40.9</v>
      </c>
      <c r="F10" s="11">
        <v>405</v>
      </c>
      <c r="G10" s="11">
        <v>141</v>
      </c>
      <c r="H10" s="11">
        <v>23.400000000000002</v>
      </c>
      <c r="I10" s="11">
        <v>175</v>
      </c>
      <c r="J10" s="11">
        <v>256</v>
      </c>
      <c r="K10" s="11">
        <v>260</v>
      </c>
      <c r="L10" s="11">
        <v>233.9</v>
      </c>
      <c r="M10" s="18">
        <v>1.2</v>
      </c>
      <c r="N10" s="21">
        <f t="shared" si="0"/>
        <v>1545.4</v>
      </c>
      <c r="Q10" s="10">
        <f t="shared" si="2"/>
        <v>1977</v>
      </c>
      <c r="R10" s="11">
        <v>8.9</v>
      </c>
      <c r="S10" s="11">
        <v>0.1</v>
      </c>
      <c r="T10" s="11">
        <v>0</v>
      </c>
      <c r="U10" s="11">
        <v>30</v>
      </c>
      <c r="V10" s="11">
        <v>87</v>
      </c>
      <c r="W10" s="11">
        <v>32</v>
      </c>
      <c r="X10" s="11">
        <v>13.7</v>
      </c>
      <c r="Y10" s="11">
        <v>46</v>
      </c>
      <c r="Z10" s="11">
        <v>67</v>
      </c>
      <c r="AA10" s="11">
        <v>70</v>
      </c>
      <c r="AB10" s="11">
        <v>81</v>
      </c>
      <c r="AC10" s="11">
        <v>1.2</v>
      </c>
      <c r="AD10" s="21">
        <v>87</v>
      </c>
    </row>
    <row r="11" spans="1:30" x14ac:dyDescent="0.3">
      <c r="A11" s="10">
        <f t="shared" si="1"/>
        <v>1978</v>
      </c>
      <c r="B11" s="11">
        <v>2</v>
      </c>
      <c r="C11" s="11">
        <v>48.4</v>
      </c>
      <c r="D11" s="11">
        <v>102.5</v>
      </c>
      <c r="E11" s="11">
        <v>140.19999999999999</v>
      </c>
      <c r="F11" s="11">
        <v>128.9</v>
      </c>
      <c r="G11" s="11">
        <v>66.400000000000006</v>
      </c>
      <c r="H11" s="11">
        <v>53.3</v>
      </c>
      <c r="I11" s="11">
        <v>197.99999999999997</v>
      </c>
      <c r="J11" s="11">
        <v>48.300000000000004</v>
      </c>
      <c r="K11" s="11">
        <v>95.000000000000014</v>
      </c>
      <c r="L11" s="11">
        <v>72.099999999999994</v>
      </c>
      <c r="M11" s="18">
        <v>23</v>
      </c>
      <c r="N11" s="21">
        <f t="shared" si="0"/>
        <v>978.09999999999991</v>
      </c>
      <c r="Q11" s="10">
        <f t="shared" si="2"/>
        <v>1978</v>
      </c>
      <c r="R11" s="11">
        <v>2</v>
      </c>
      <c r="S11" s="11">
        <v>35.4</v>
      </c>
      <c r="T11" s="11">
        <v>35</v>
      </c>
      <c r="U11" s="11">
        <v>76.5</v>
      </c>
      <c r="V11" s="11">
        <v>67</v>
      </c>
      <c r="W11" s="11">
        <v>33.1</v>
      </c>
      <c r="X11" s="11">
        <v>20.2</v>
      </c>
      <c r="Y11" s="11">
        <v>52.6</v>
      </c>
      <c r="Z11" s="11">
        <v>22.5</v>
      </c>
      <c r="AA11" s="11">
        <v>28.8</v>
      </c>
      <c r="AB11" s="11">
        <v>22</v>
      </c>
      <c r="AC11" s="11">
        <v>13</v>
      </c>
      <c r="AD11" s="21">
        <v>76.5</v>
      </c>
    </row>
    <row r="12" spans="1:30" x14ac:dyDescent="0.3">
      <c r="A12" s="10">
        <f t="shared" si="1"/>
        <v>1979</v>
      </c>
      <c r="B12" s="11">
        <v>0</v>
      </c>
      <c r="C12" s="11">
        <v>0.4</v>
      </c>
      <c r="D12" s="11">
        <v>37.700000000000003</v>
      </c>
      <c r="E12" s="11">
        <v>55.000000000000007</v>
      </c>
      <c r="F12" s="11">
        <v>180.49999999999994</v>
      </c>
      <c r="G12" s="11">
        <v>136.99999999999997</v>
      </c>
      <c r="H12" s="11">
        <v>115.7</v>
      </c>
      <c r="I12" s="11">
        <v>93.2</v>
      </c>
      <c r="J12" s="11">
        <v>188.79999999999998</v>
      </c>
      <c r="K12" s="11">
        <v>186.89999999999998</v>
      </c>
      <c r="L12" s="11">
        <v>129</v>
      </c>
      <c r="M12" s="18">
        <v>20</v>
      </c>
      <c r="N12" s="21">
        <f t="shared" si="0"/>
        <v>1144.1999999999998</v>
      </c>
      <c r="Q12" s="10">
        <f t="shared" si="2"/>
        <v>1979</v>
      </c>
      <c r="R12" s="11">
        <v>0</v>
      </c>
      <c r="S12" s="11">
        <v>0.4</v>
      </c>
      <c r="T12" s="11">
        <v>13.5</v>
      </c>
      <c r="U12" s="11">
        <v>17.100000000000001</v>
      </c>
      <c r="V12" s="11">
        <v>85.2</v>
      </c>
      <c r="W12" s="11">
        <v>25.4</v>
      </c>
      <c r="X12" s="11">
        <v>55</v>
      </c>
      <c r="Y12" s="11">
        <v>27</v>
      </c>
      <c r="Z12" s="11">
        <v>46.3</v>
      </c>
      <c r="AA12" s="11">
        <v>86</v>
      </c>
      <c r="AB12" s="11">
        <v>29.4</v>
      </c>
      <c r="AC12" s="11">
        <v>14.3</v>
      </c>
      <c r="AD12" s="21">
        <v>86</v>
      </c>
    </row>
    <row r="13" spans="1:30" x14ac:dyDescent="0.3">
      <c r="A13" s="10">
        <f t="shared" si="1"/>
        <v>1980</v>
      </c>
      <c r="B13" s="11">
        <v>0</v>
      </c>
      <c r="C13" s="11">
        <v>10.9</v>
      </c>
      <c r="D13" s="11">
        <v>7.9</v>
      </c>
      <c r="E13" s="11">
        <v>7.5</v>
      </c>
      <c r="F13" s="11">
        <v>60.100000000000009</v>
      </c>
      <c r="G13" s="11">
        <v>90</v>
      </c>
      <c r="H13" s="11">
        <v>76.599999999999994</v>
      </c>
      <c r="I13" s="11">
        <v>185.2</v>
      </c>
      <c r="J13" s="11">
        <v>81</v>
      </c>
      <c r="K13" s="11">
        <v>104.69999999999999</v>
      </c>
      <c r="L13" s="11">
        <v>78.099999999999994</v>
      </c>
      <c r="M13" s="18">
        <v>51.4</v>
      </c>
      <c r="N13" s="21">
        <f t="shared" si="0"/>
        <v>753.40000000000009</v>
      </c>
      <c r="Q13" s="10">
        <f t="shared" si="2"/>
        <v>1980</v>
      </c>
      <c r="R13" s="11">
        <v>0</v>
      </c>
      <c r="S13" s="11">
        <v>10.9</v>
      </c>
      <c r="T13" s="11">
        <v>7.4</v>
      </c>
      <c r="U13" s="11">
        <v>3</v>
      </c>
      <c r="V13" s="11">
        <v>33.200000000000003</v>
      </c>
      <c r="W13" s="11">
        <v>39.299999999999997</v>
      </c>
      <c r="X13" s="11">
        <v>38</v>
      </c>
      <c r="Y13" s="11">
        <v>36</v>
      </c>
      <c r="Z13" s="11">
        <v>33</v>
      </c>
      <c r="AA13" s="11">
        <v>24.3</v>
      </c>
      <c r="AB13" s="11">
        <v>71</v>
      </c>
      <c r="AC13" s="11">
        <v>30</v>
      </c>
      <c r="AD13" s="21">
        <v>71</v>
      </c>
    </row>
    <row r="14" spans="1:30" x14ac:dyDescent="0.3">
      <c r="A14" s="10">
        <f t="shared" si="1"/>
        <v>1981</v>
      </c>
      <c r="B14" s="11">
        <v>18.100000000000001</v>
      </c>
      <c r="C14" s="11">
        <v>16.2</v>
      </c>
      <c r="D14" s="11">
        <v>138.69999999999999</v>
      </c>
      <c r="E14" s="11">
        <v>207.09999999999997</v>
      </c>
      <c r="F14" s="11">
        <v>479.59999999999997</v>
      </c>
      <c r="G14" s="11">
        <v>342.20000000000005</v>
      </c>
      <c r="H14" s="11">
        <v>94.6</v>
      </c>
      <c r="I14" s="11">
        <v>94.6</v>
      </c>
      <c r="J14" s="11">
        <v>191.4</v>
      </c>
      <c r="K14" s="11">
        <v>243.4</v>
      </c>
      <c r="L14" s="11">
        <v>88.300000000000011</v>
      </c>
      <c r="M14" s="18">
        <v>3.5</v>
      </c>
      <c r="N14" s="21">
        <f t="shared" si="0"/>
        <v>1917.7</v>
      </c>
      <c r="Q14" s="10">
        <f t="shared" si="2"/>
        <v>1981</v>
      </c>
      <c r="R14" s="11">
        <v>11.4</v>
      </c>
      <c r="S14" s="11">
        <v>14</v>
      </c>
      <c r="T14" s="11">
        <v>41</v>
      </c>
      <c r="U14" s="11">
        <v>70.2</v>
      </c>
      <c r="V14" s="11">
        <v>80.900000000000006</v>
      </c>
      <c r="W14" s="11">
        <v>110.7</v>
      </c>
      <c r="X14" s="11">
        <v>43</v>
      </c>
      <c r="Y14" s="11">
        <v>43</v>
      </c>
      <c r="Z14" s="11">
        <v>54</v>
      </c>
      <c r="AA14" s="11">
        <v>70.900000000000006</v>
      </c>
      <c r="AB14" s="11">
        <v>40</v>
      </c>
      <c r="AC14" s="11">
        <v>3</v>
      </c>
      <c r="AD14" s="21">
        <v>110.7</v>
      </c>
    </row>
    <row r="15" spans="1:30" x14ac:dyDescent="0.3">
      <c r="A15" s="10">
        <f t="shared" si="1"/>
        <v>1982</v>
      </c>
      <c r="B15" s="11">
        <v>26</v>
      </c>
      <c r="C15" s="11">
        <v>2</v>
      </c>
      <c r="D15" s="11">
        <v>8</v>
      </c>
      <c r="E15" s="11">
        <v>158</v>
      </c>
      <c r="F15" s="11">
        <v>207.2</v>
      </c>
      <c r="G15" s="11">
        <v>73.800000000000011</v>
      </c>
      <c r="H15" s="11">
        <v>132.1</v>
      </c>
      <c r="I15" s="11">
        <v>101.6</v>
      </c>
      <c r="J15" s="11">
        <v>151.29999999999998</v>
      </c>
      <c r="K15" s="11">
        <v>188.6</v>
      </c>
      <c r="L15" s="11">
        <v>0.4</v>
      </c>
      <c r="M15" s="18">
        <v>0</v>
      </c>
      <c r="N15" s="21">
        <f t="shared" si="0"/>
        <v>1049</v>
      </c>
      <c r="Q15" s="10">
        <f t="shared" si="2"/>
        <v>1982</v>
      </c>
      <c r="R15" s="11">
        <v>23</v>
      </c>
      <c r="S15" s="11">
        <v>2</v>
      </c>
      <c r="T15" s="11">
        <v>6</v>
      </c>
      <c r="U15" s="11">
        <v>35.5</v>
      </c>
      <c r="V15" s="11">
        <v>33.9</v>
      </c>
      <c r="W15" s="11">
        <v>30</v>
      </c>
      <c r="X15" s="11">
        <v>90</v>
      </c>
      <c r="Y15" s="11">
        <v>19</v>
      </c>
      <c r="Z15" s="11">
        <v>30</v>
      </c>
      <c r="AA15" s="11">
        <v>42</v>
      </c>
      <c r="AB15" s="11">
        <v>0.4</v>
      </c>
      <c r="AC15" s="11">
        <v>0</v>
      </c>
      <c r="AD15" s="21">
        <v>90</v>
      </c>
    </row>
    <row r="16" spans="1:30" x14ac:dyDescent="0.3">
      <c r="A16" s="10">
        <f t="shared" si="1"/>
        <v>1983</v>
      </c>
      <c r="B16" s="11">
        <v>98.2</v>
      </c>
      <c r="C16" s="11">
        <v>0</v>
      </c>
      <c r="D16" s="11">
        <v>72.7</v>
      </c>
      <c r="E16" s="11">
        <v>205.60000000000002</v>
      </c>
      <c r="F16" s="11">
        <v>147</v>
      </c>
      <c r="G16" s="11">
        <v>88.9</v>
      </c>
      <c r="H16" s="11">
        <v>52.7</v>
      </c>
      <c r="I16" s="11">
        <v>50.4</v>
      </c>
      <c r="J16" s="11">
        <v>294</v>
      </c>
      <c r="K16" s="11">
        <v>178.8</v>
      </c>
      <c r="L16" s="11">
        <v>33</v>
      </c>
      <c r="M16" s="18">
        <v>51.3</v>
      </c>
      <c r="N16" s="21">
        <f t="shared" si="0"/>
        <v>1272.5999999999999</v>
      </c>
      <c r="Q16" s="10">
        <f t="shared" si="2"/>
        <v>1983</v>
      </c>
      <c r="R16" s="11">
        <v>98.2</v>
      </c>
      <c r="S16" s="11">
        <v>0</v>
      </c>
      <c r="T16" s="11">
        <v>31.3</v>
      </c>
      <c r="U16" s="11">
        <v>43.5</v>
      </c>
      <c r="V16" s="11">
        <v>30</v>
      </c>
      <c r="W16" s="11">
        <v>29.1</v>
      </c>
      <c r="X16" s="11">
        <v>18</v>
      </c>
      <c r="Y16" s="11">
        <v>17</v>
      </c>
      <c r="Z16" s="11">
        <v>96</v>
      </c>
      <c r="AA16" s="11">
        <v>36</v>
      </c>
      <c r="AB16" s="11">
        <v>11</v>
      </c>
      <c r="AC16" s="11">
        <v>38</v>
      </c>
      <c r="AD16" s="21">
        <v>98.2</v>
      </c>
    </row>
    <row r="17" spans="1:30" x14ac:dyDescent="0.3">
      <c r="A17" s="10">
        <f t="shared" si="1"/>
        <v>1984</v>
      </c>
      <c r="B17" s="11" t="s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8"/>
      <c r="N17" s="21" t="str">
        <f t="shared" si="0"/>
        <v xml:space="preserve"> </v>
      </c>
      <c r="Q17" s="10">
        <f t="shared" si="2"/>
        <v>1984</v>
      </c>
      <c r="R17" s="11" t="s">
        <v>21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21" t="str">
        <f>+" "</f>
        <v xml:space="preserve"> </v>
      </c>
    </row>
    <row r="18" spans="1:30" x14ac:dyDescent="0.3">
      <c r="A18" s="10">
        <f t="shared" si="1"/>
        <v>1985</v>
      </c>
      <c r="B18" s="11">
        <v>0</v>
      </c>
      <c r="C18" s="11">
        <v>0</v>
      </c>
      <c r="D18" s="11">
        <v>9.1999999999999993</v>
      </c>
      <c r="E18" s="11">
        <v>21.3</v>
      </c>
      <c r="F18" s="11">
        <v>96</v>
      </c>
      <c r="G18" s="11">
        <v>154.69999999999999</v>
      </c>
      <c r="H18" s="11">
        <v>93.300000000000011</v>
      </c>
      <c r="I18" s="11">
        <v>88.9</v>
      </c>
      <c r="J18" s="11">
        <v>202.2</v>
      </c>
      <c r="K18" s="11">
        <v>221.1</v>
      </c>
      <c r="L18" s="11">
        <v>34</v>
      </c>
      <c r="M18" s="18">
        <v>66.599999999999994</v>
      </c>
      <c r="N18" s="21">
        <f t="shared" si="0"/>
        <v>987.3</v>
      </c>
      <c r="Q18" s="10">
        <f t="shared" si="2"/>
        <v>1985</v>
      </c>
      <c r="R18" s="11">
        <v>0</v>
      </c>
      <c r="S18" s="11">
        <v>0</v>
      </c>
      <c r="T18" s="11">
        <v>6</v>
      </c>
      <c r="U18" s="11">
        <v>6</v>
      </c>
      <c r="V18" s="11">
        <v>39</v>
      </c>
      <c r="W18" s="11">
        <v>78</v>
      </c>
      <c r="X18" s="11">
        <v>25.2</v>
      </c>
      <c r="Y18" s="11">
        <v>32.9</v>
      </c>
      <c r="Z18" s="11">
        <v>48</v>
      </c>
      <c r="AA18" s="11">
        <v>44</v>
      </c>
      <c r="AB18" s="11">
        <v>9</v>
      </c>
      <c r="AC18" s="11">
        <v>29.3</v>
      </c>
      <c r="AD18" s="21">
        <v>78</v>
      </c>
    </row>
    <row r="19" spans="1:30" x14ac:dyDescent="0.3">
      <c r="A19" s="10">
        <f t="shared" si="1"/>
        <v>1986</v>
      </c>
      <c r="B19" s="11">
        <v>49.9</v>
      </c>
      <c r="C19" s="11">
        <v>14.1</v>
      </c>
      <c r="D19" s="11">
        <v>17.5</v>
      </c>
      <c r="E19" s="11">
        <v>243</v>
      </c>
      <c r="F19" s="11">
        <v>150</v>
      </c>
      <c r="G19" s="11">
        <v>33.700000000000003</v>
      </c>
      <c r="H19" s="11">
        <v>18.200000000000003</v>
      </c>
      <c r="I19" s="11">
        <v>67.2</v>
      </c>
      <c r="J19" s="11">
        <v>48.5</v>
      </c>
      <c r="K19" s="11">
        <v>262.29999999999995</v>
      </c>
      <c r="L19" s="11">
        <v>43.8</v>
      </c>
      <c r="M19" s="18">
        <v>0</v>
      </c>
      <c r="N19" s="21">
        <f t="shared" si="0"/>
        <v>948.19999999999993</v>
      </c>
      <c r="Q19" s="10">
        <f t="shared" si="2"/>
        <v>1986</v>
      </c>
      <c r="R19" s="11">
        <v>31</v>
      </c>
      <c r="S19" s="11">
        <v>10.199999999999999</v>
      </c>
      <c r="T19" s="11">
        <v>9.5</v>
      </c>
      <c r="U19" s="11">
        <v>109</v>
      </c>
      <c r="V19" s="11">
        <v>26.7</v>
      </c>
      <c r="W19" s="11">
        <v>17</v>
      </c>
      <c r="X19" s="11">
        <v>16.600000000000001</v>
      </c>
      <c r="Y19" s="11">
        <v>31</v>
      </c>
      <c r="Z19" s="11">
        <v>15.9</v>
      </c>
      <c r="AA19" s="11">
        <v>62.3</v>
      </c>
      <c r="AB19" s="11">
        <v>39</v>
      </c>
      <c r="AC19" s="11">
        <v>0</v>
      </c>
      <c r="AD19" s="21">
        <v>109</v>
      </c>
    </row>
    <row r="20" spans="1:30" x14ac:dyDescent="0.3">
      <c r="A20" s="10">
        <f t="shared" si="1"/>
        <v>1987</v>
      </c>
      <c r="B20" s="11">
        <v>67.3</v>
      </c>
      <c r="C20" s="11">
        <v>5</v>
      </c>
      <c r="D20" s="11">
        <v>30.400000000000002</v>
      </c>
      <c r="E20" s="11">
        <v>98.299999999999983</v>
      </c>
      <c r="F20" s="11">
        <v>166.30000000000004</v>
      </c>
      <c r="G20" s="11">
        <v>46.7</v>
      </c>
      <c r="H20" s="11">
        <v>85.399999999999991</v>
      </c>
      <c r="I20" s="11">
        <v>155</v>
      </c>
      <c r="J20" s="11">
        <v>208.8</v>
      </c>
      <c r="K20" s="11">
        <v>312.5</v>
      </c>
      <c r="L20" s="11">
        <v>114.7</v>
      </c>
      <c r="M20" s="18">
        <v>2.8</v>
      </c>
      <c r="N20" s="21">
        <f t="shared" si="0"/>
        <v>1293.2</v>
      </c>
      <c r="Q20" s="10">
        <f t="shared" si="2"/>
        <v>1987</v>
      </c>
      <c r="R20" s="11">
        <v>37</v>
      </c>
      <c r="S20" s="11">
        <v>5</v>
      </c>
      <c r="T20" s="11">
        <v>9.8000000000000007</v>
      </c>
      <c r="U20" s="11">
        <v>28.9</v>
      </c>
      <c r="V20" s="11">
        <v>73</v>
      </c>
      <c r="W20" s="11">
        <v>32</v>
      </c>
      <c r="X20" s="11">
        <v>24.4</v>
      </c>
      <c r="Y20" s="11">
        <v>61</v>
      </c>
      <c r="Z20" s="11">
        <v>61</v>
      </c>
      <c r="AA20" s="11">
        <v>76</v>
      </c>
      <c r="AB20" s="11">
        <v>55.3</v>
      </c>
      <c r="AC20" s="11">
        <v>1.5</v>
      </c>
      <c r="AD20" s="21">
        <v>76</v>
      </c>
    </row>
    <row r="21" spans="1:30" x14ac:dyDescent="0.3">
      <c r="A21" s="10">
        <f t="shared" si="1"/>
        <v>1988</v>
      </c>
      <c r="B21" s="11">
        <v>0</v>
      </c>
      <c r="C21" s="11">
        <v>20.2</v>
      </c>
      <c r="D21" s="11">
        <v>1.1000000000000001</v>
      </c>
      <c r="E21" s="11">
        <v>132</v>
      </c>
      <c r="F21" s="11">
        <v>72.5</v>
      </c>
      <c r="G21" s="11">
        <v>214.40000000000003</v>
      </c>
      <c r="H21" s="11" t="s">
        <v>21</v>
      </c>
      <c r="I21" s="11">
        <v>225.89999999999998</v>
      </c>
      <c r="J21" s="11">
        <v>210</v>
      </c>
      <c r="K21" s="11">
        <v>213.1</v>
      </c>
      <c r="L21" s="11">
        <v>62.5</v>
      </c>
      <c r="M21" s="18">
        <v>14</v>
      </c>
      <c r="N21" s="21" t="str">
        <f t="shared" si="0"/>
        <v xml:space="preserve"> </v>
      </c>
      <c r="Q21" s="10">
        <f t="shared" si="2"/>
        <v>1988</v>
      </c>
      <c r="R21" s="11">
        <v>0</v>
      </c>
      <c r="S21" s="11">
        <v>20.2</v>
      </c>
      <c r="T21" s="11">
        <v>1.1000000000000001</v>
      </c>
      <c r="U21" s="11">
        <v>48</v>
      </c>
      <c r="V21" s="11">
        <v>22.9</v>
      </c>
      <c r="W21" s="11">
        <v>94</v>
      </c>
      <c r="X21" s="11">
        <v>31</v>
      </c>
      <c r="Y21" s="11">
        <v>45.4</v>
      </c>
      <c r="Z21" s="11">
        <v>73</v>
      </c>
      <c r="AA21" s="11">
        <v>35</v>
      </c>
      <c r="AB21" s="11">
        <v>27</v>
      </c>
      <c r="AC21" s="11">
        <v>14</v>
      </c>
      <c r="AD21" s="21">
        <v>94</v>
      </c>
    </row>
    <row r="22" spans="1:30" x14ac:dyDescent="0.3">
      <c r="A22" s="10">
        <f t="shared" si="1"/>
        <v>1989</v>
      </c>
      <c r="B22" s="11">
        <v>0</v>
      </c>
      <c r="C22" s="11">
        <v>6</v>
      </c>
      <c r="D22" s="11" t="s">
        <v>21</v>
      </c>
      <c r="E22" s="11">
        <v>68.8</v>
      </c>
      <c r="F22" s="11">
        <v>145.9</v>
      </c>
      <c r="G22" s="11">
        <v>51</v>
      </c>
      <c r="H22" s="11">
        <v>113.2</v>
      </c>
      <c r="I22" s="11">
        <v>274</v>
      </c>
      <c r="J22" s="11">
        <v>199</v>
      </c>
      <c r="K22" s="11">
        <v>141</v>
      </c>
      <c r="L22" s="11">
        <v>180</v>
      </c>
      <c r="M22" s="18">
        <v>21</v>
      </c>
      <c r="N22" s="21" t="str">
        <f t="shared" si="0"/>
        <v xml:space="preserve"> </v>
      </c>
      <c r="Q22" s="10">
        <f t="shared" si="2"/>
        <v>1989</v>
      </c>
      <c r="R22" s="11">
        <v>0</v>
      </c>
      <c r="S22" s="11">
        <v>6</v>
      </c>
      <c r="T22" s="11">
        <v>1.3</v>
      </c>
      <c r="U22" s="11">
        <v>33</v>
      </c>
      <c r="V22" s="11">
        <v>57</v>
      </c>
      <c r="W22" s="11">
        <v>23</v>
      </c>
      <c r="X22" s="11">
        <v>42.2</v>
      </c>
      <c r="Y22" s="11">
        <v>66</v>
      </c>
      <c r="Z22" s="11">
        <v>52</v>
      </c>
      <c r="AA22" s="11">
        <v>47</v>
      </c>
      <c r="AB22" s="11">
        <v>61</v>
      </c>
      <c r="AC22" s="11">
        <v>13</v>
      </c>
      <c r="AD22" s="21">
        <v>66</v>
      </c>
    </row>
    <row r="23" spans="1:30" x14ac:dyDescent="0.3">
      <c r="A23" s="10">
        <f t="shared" si="1"/>
        <v>1990</v>
      </c>
      <c r="B23" s="11">
        <v>0</v>
      </c>
      <c r="C23" s="11">
        <v>0</v>
      </c>
      <c r="D23" s="11">
        <v>0</v>
      </c>
      <c r="E23" s="11">
        <v>174</v>
      </c>
      <c r="F23" s="11">
        <v>113.2</v>
      </c>
      <c r="G23" s="11">
        <v>181.29999999999998</v>
      </c>
      <c r="H23" s="11">
        <v>202.3</v>
      </c>
      <c r="I23" s="11">
        <v>108</v>
      </c>
      <c r="J23" s="11">
        <v>91.699999999999989</v>
      </c>
      <c r="K23" s="11">
        <v>402.90000000000003</v>
      </c>
      <c r="L23" s="11">
        <v>87.3</v>
      </c>
      <c r="M23" s="18">
        <v>21.1</v>
      </c>
      <c r="N23" s="21">
        <f t="shared" si="0"/>
        <v>1381.8</v>
      </c>
      <c r="Q23" s="10">
        <f t="shared" si="2"/>
        <v>1990</v>
      </c>
      <c r="R23" s="11">
        <v>0</v>
      </c>
      <c r="S23" s="11">
        <v>0</v>
      </c>
      <c r="T23" s="11">
        <v>0</v>
      </c>
      <c r="U23" s="11">
        <v>52</v>
      </c>
      <c r="V23" s="11">
        <v>28</v>
      </c>
      <c r="W23" s="11">
        <v>88</v>
      </c>
      <c r="X23" s="11">
        <v>82</v>
      </c>
      <c r="Y23" s="11">
        <v>41</v>
      </c>
      <c r="Z23" s="11">
        <v>24</v>
      </c>
      <c r="AA23" s="11">
        <v>123</v>
      </c>
      <c r="AB23" s="11">
        <v>33</v>
      </c>
      <c r="AC23" s="11">
        <v>13</v>
      </c>
      <c r="AD23" s="21">
        <v>123</v>
      </c>
    </row>
    <row r="24" spans="1:30" x14ac:dyDescent="0.3">
      <c r="A24" s="10">
        <f t="shared" si="1"/>
        <v>1991</v>
      </c>
      <c r="B24" s="11">
        <v>0</v>
      </c>
      <c r="C24" s="11">
        <v>0</v>
      </c>
      <c r="D24" s="11">
        <v>90.899999999999991</v>
      </c>
      <c r="E24" s="11">
        <v>37.599999999999994</v>
      </c>
      <c r="F24" s="11">
        <v>112.10000000000001</v>
      </c>
      <c r="G24" s="11">
        <v>157.80000000000001</v>
      </c>
      <c r="H24" s="11">
        <v>60.6</v>
      </c>
      <c r="I24" s="11">
        <v>148.5</v>
      </c>
      <c r="J24" s="11">
        <v>100.7</v>
      </c>
      <c r="K24" s="11">
        <v>207.79999999999998</v>
      </c>
      <c r="L24" s="11">
        <v>99.100000000000009</v>
      </c>
      <c r="M24" s="18">
        <v>0</v>
      </c>
      <c r="N24" s="21">
        <f t="shared" si="0"/>
        <v>1015.1</v>
      </c>
      <c r="Q24" s="10">
        <f t="shared" si="2"/>
        <v>1991</v>
      </c>
      <c r="R24" s="11">
        <v>0</v>
      </c>
      <c r="S24" s="11">
        <v>0</v>
      </c>
      <c r="T24" s="11">
        <v>34</v>
      </c>
      <c r="U24" s="11">
        <v>21.4</v>
      </c>
      <c r="V24" s="11">
        <v>48</v>
      </c>
      <c r="W24" s="11">
        <v>56</v>
      </c>
      <c r="X24" s="11">
        <v>21</v>
      </c>
      <c r="Y24" s="11">
        <v>48</v>
      </c>
      <c r="Z24" s="11">
        <v>22</v>
      </c>
      <c r="AA24" s="11">
        <v>56</v>
      </c>
      <c r="AB24" s="11">
        <v>51</v>
      </c>
      <c r="AC24" s="11">
        <v>0</v>
      </c>
      <c r="AD24" s="21">
        <v>56</v>
      </c>
    </row>
    <row r="25" spans="1:30" x14ac:dyDescent="0.3">
      <c r="A25" s="10">
        <f t="shared" si="1"/>
        <v>1992</v>
      </c>
      <c r="B25" s="11">
        <v>81.7</v>
      </c>
      <c r="C25" s="11">
        <v>1.5</v>
      </c>
      <c r="D25" s="11">
        <v>14.399999999999999</v>
      </c>
      <c r="E25" s="11">
        <v>86.1</v>
      </c>
      <c r="F25" s="11">
        <v>115.6</v>
      </c>
      <c r="G25" s="11">
        <v>184.9</v>
      </c>
      <c r="H25" s="11">
        <v>134.10000000000002</v>
      </c>
      <c r="I25" s="11">
        <v>100.39999999999999</v>
      </c>
      <c r="J25" s="11">
        <v>155.6</v>
      </c>
      <c r="K25" s="11">
        <v>199</v>
      </c>
      <c r="L25" s="11">
        <v>173.1</v>
      </c>
      <c r="M25" s="18">
        <v>1.6</v>
      </c>
      <c r="N25" s="21">
        <f t="shared" si="0"/>
        <v>1247.9999999999998</v>
      </c>
      <c r="Q25" s="10">
        <f t="shared" si="2"/>
        <v>1992</v>
      </c>
      <c r="R25" s="11">
        <v>70</v>
      </c>
      <c r="S25" s="11">
        <v>1.3</v>
      </c>
      <c r="T25" s="11">
        <v>8.1999999999999993</v>
      </c>
      <c r="U25" s="11">
        <v>55.1</v>
      </c>
      <c r="V25" s="11">
        <v>42</v>
      </c>
      <c r="W25" s="11">
        <v>47</v>
      </c>
      <c r="X25" s="11">
        <v>55</v>
      </c>
      <c r="Y25" s="11">
        <v>44</v>
      </c>
      <c r="Z25" s="11">
        <v>37</v>
      </c>
      <c r="AA25" s="11">
        <v>63</v>
      </c>
      <c r="AB25" s="11">
        <v>46</v>
      </c>
      <c r="AC25" s="11">
        <v>1.6</v>
      </c>
      <c r="AD25" s="21">
        <v>70</v>
      </c>
    </row>
    <row r="26" spans="1:30" x14ac:dyDescent="0.3">
      <c r="A26" s="10">
        <f t="shared" si="1"/>
        <v>1993</v>
      </c>
      <c r="B26" s="11">
        <v>2.1</v>
      </c>
      <c r="C26" s="11">
        <v>44.9</v>
      </c>
      <c r="D26" s="11">
        <v>70</v>
      </c>
      <c r="E26" s="11">
        <v>189</v>
      </c>
      <c r="F26" s="11">
        <v>163</v>
      </c>
      <c r="G26" s="11">
        <v>35</v>
      </c>
      <c r="H26" s="11">
        <v>59</v>
      </c>
      <c r="I26" s="11">
        <v>132</v>
      </c>
      <c r="J26" s="11">
        <v>174.1</v>
      </c>
      <c r="K26" s="11">
        <v>216.79999999999998</v>
      </c>
      <c r="L26" s="11">
        <v>119.1</v>
      </c>
      <c r="M26" s="18">
        <v>57</v>
      </c>
      <c r="N26" s="21">
        <f t="shared" si="0"/>
        <v>1262</v>
      </c>
      <c r="Q26" s="10">
        <f t="shared" si="2"/>
        <v>1993</v>
      </c>
      <c r="R26" s="11">
        <v>1.7</v>
      </c>
      <c r="S26" s="11">
        <v>31.3</v>
      </c>
      <c r="T26" s="11">
        <v>70</v>
      </c>
      <c r="U26" s="11">
        <v>49</v>
      </c>
      <c r="V26" s="11">
        <v>57</v>
      </c>
      <c r="W26" s="11">
        <v>28</v>
      </c>
      <c r="X26" s="11">
        <v>32</v>
      </c>
      <c r="Y26" s="11">
        <v>49</v>
      </c>
      <c r="Z26" s="11">
        <v>46</v>
      </c>
      <c r="AA26" s="11">
        <v>74</v>
      </c>
      <c r="AB26" s="11">
        <v>42</v>
      </c>
      <c r="AC26" s="11">
        <v>29</v>
      </c>
      <c r="AD26" s="21">
        <v>74</v>
      </c>
    </row>
    <row r="27" spans="1:30" x14ac:dyDescent="0.3">
      <c r="A27" s="10">
        <f t="shared" si="1"/>
        <v>1994</v>
      </c>
      <c r="B27" s="11" t="s">
        <v>21</v>
      </c>
      <c r="C27" s="11" t="s">
        <v>21</v>
      </c>
      <c r="D27" s="11" t="s">
        <v>21</v>
      </c>
      <c r="E27" s="11" t="s">
        <v>21</v>
      </c>
      <c r="F27" s="11" t="s">
        <v>21</v>
      </c>
      <c r="G27" s="11">
        <v>90</v>
      </c>
      <c r="H27" s="11">
        <v>18</v>
      </c>
      <c r="I27" s="11">
        <v>169</v>
      </c>
      <c r="J27" s="11">
        <v>80.400000000000006</v>
      </c>
      <c r="K27" s="11">
        <v>120.4</v>
      </c>
      <c r="L27" s="11">
        <v>92</v>
      </c>
      <c r="M27" s="18">
        <v>31</v>
      </c>
      <c r="N27" s="21" t="str">
        <f t="shared" si="0"/>
        <v xml:space="preserve"> </v>
      </c>
      <c r="Q27" s="10">
        <f t="shared" si="2"/>
        <v>1994</v>
      </c>
      <c r="R27" s="11" t="s">
        <v>21</v>
      </c>
      <c r="S27" s="11" t="s">
        <v>21</v>
      </c>
      <c r="T27" s="11" t="s">
        <v>21</v>
      </c>
      <c r="U27" s="11" t="s">
        <v>21</v>
      </c>
      <c r="V27" s="11" t="s">
        <v>21</v>
      </c>
      <c r="W27" s="11">
        <v>46</v>
      </c>
      <c r="X27" s="11">
        <v>16</v>
      </c>
      <c r="Y27" s="11">
        <v>54</v>
      </c>
      <c r="Z27" s="11">
        <v>27</v>
      </c>
      <c r="AA27" s="11">
        <v>31.4</v>
      </c>
      <c r="AB27" s="11">
        <v>29</v>
      </c>
      <c r="AC27" s="11">
        <v>17</v>
      </c>
      <c r="AD27" s="21">
        <v>54</v>
      </c>
    </row>
    <row r="28" spans="1:30" x14ac:dyDescent="0.3">
      <c r="A28" s="10">
        <f t="shared" si="1"/>
        <v>1995</v>
      </c>
      <c r="B28" s="11">
        <v>0</v>
      </c>
      <c r="C28" s="11">
        <v>9</v>
      </c>
      <c r="D28" s="11">
        <v>79.2</v>
      </c>
      <c r="E28" s="11">
        <v>77.2</v>
      </c>
      <c r="F28" s="11">
        <v>150</v>
      </c>
      <c r="G28" s="11" t="s">
        <v>21</v>
      </c>
      <c r="H28" s="11">
        <v>189.5</v>
      </c>
      <c r="I28" s="11">
        <v>399.90000000000003</v>
      </c>
      <c r="J28" s="11">
        <v>232.7</v>
      </c>
      <c r="K28" s="11">
        <v>22.099999999999998</v>
      </c>
      <c r="L28" s="11">
        <v>164.09999999999997</v>
      </c>
      <c r="M28" s="18">
        <v>30.2</v>
      </c>
      <c r="N28" s="21" t="str">
        <f t="shared" si="0"/>
        <v xml:space="preserve"> </v>
      </c>
      <c r="Q28" s="10">
        <f t="shared" si="2"/>
        <v>1995</v>
      </c>
      <c r="R28" s="11">
        <v>0</v>
      </c>
      <c r="S28" s="11">
        <v>9</v>
      </c>
      <c r="T28" s="11">
        <v>47</v>
      </c>
      <c r="U28" s="11">
        <v>40</v>
      </c>
      <c r="V28" s="11">
        <v>50</v>
      </c>
      <c r="W28" s="11" t="s">
        <v>21</v>
      </c>
      <c r="X28" s="11">
        <v>90</v>
      </c>
      <c r="Y28" s="11">
        <v>79</v>
      </c>
      <c r="Z28" s="11">
        <v>57.2</v>
      </c>
      <c r="AA28" s="11">
        <v>8.1999999999999993</v>
      </c>
      <c r="AB28" s="11">
        <v>83.5</v>
      </c>
      <c r="AC28" s="11">
        <v>15</v>
      </c>
      <c r="AD28" s="21">
        <v>90</v>
      </c>
    </row>
    <row r="29" spans="1:30" x14ac:dyDescent="0.3">
      <c r="A29" s="10">
        <f t="shared" si="1"/>
        <v>1996</v>
      </c>
      <c r="B29" s="11">
        <v>34.799999999999997</v>
      </c>
      <c r="C29" s="11">
        <v>24.5</v>
      </c>
      <c r="D29" s="11">
        <v>158.60000000000002</v>
      </c>
      <c r="E29" s="11">
        <v>122.10000000000001</v>
      </c>
      <c r="F29" s="11">
        <v>299.8</v>
      </c>
      <c r="G29" s="11">
        <v>213.60000000000005</v>
      </c>
      <c r="H29" s="11">
        <v>280.19999999999993</v>
      </c>
      <c r="I29" s="11">
        <v>202.79999999999998</v>
      </c>
      <c r="J29" s="11">
        <v>234.1</v>
      </c>
      <c r="K29" s="11">
        <v>208.3</v>
      </c>
      <c r="L29" s="11">
        <v>60.099999999999994</v>
      </c>
      <c r="M29" s="18">
        <v>10</v>
      </c>
      <c r="N29" s="21">
        <f t="shared" si="0"/>
        <v>1848.8999999999996</v>
      </c>
      <c r="Q29" s="10">
        <f t="shared" si="2"/>
        <v>1996</v>
      </c>
      <c r="R29" s="11">
        <v>22</v>
      </c>
      <c r="S29" s="11">
        <v>20</v>
      </c>
      <c r="T29" s="11">
        <v>51.8</v>
      </c>
      <c r="U29" s="11">
        <v>35.200000000000003</v>
      </c>
      <c r="V29" s="11">
        <v>143</v>
      </c>
      <c r="W29" s="11">
        <v>39</v>
      </c>
      <c r="X29" s="11">
        <v>84</v>
      </c>
      <c r="Y29" s="11">
        <v>50</v>
      </c>
      <c r="Z29" s="11">
        <v>78</v>
      </c>
      <c r="AA29" s="11">
        <v>59</v>
      </c>
      <c r="AB29" s="11">
        <v>21</v>
      </c>
      <c r="AC29" s="11">
        <v>8</v>
      </c>
      <c r="AD29" s="21">
        <v>143</v>
      </c>
    </row>
    <row r="30" spans="1:30" x14ac:dyDescent="0.3">
      <c r="A30" s="10">
        <f t="shared" si="1"/>
        <v>1997</v>
      </c>
      <c r="B30" s="11">
        <v>0.4</v>
      </c>
      <c r="C30" s="11">
        <v>2.2000000000000002</v>
      </c>
      <c r="D30" s="11">
        <v>44.2</v>
      </c>
      <c r="E30" s="11">
        <v>203</v>
      </c>
      <c r="F30" s="11">
        <v>57.9</v>
      </c>
      <c r="G30" s="11">
        <v>141.20000000000002</v>
      </c>
      <c r="H30" s="11">
        <v>71</v>
      </c>
      <c r="I30" s="11">
        <v>68.5</v>
      </c>
      <c r="J30" s="11">
        <v>158.30000000000001</v>
      </c>
      <c r="K30" s="11">
        <v>57.4</v>
      </c>
      <c r="L30" s="11">
        <v>86.3</v>
      </c>
      <c r="M30" s="18">
        <v>48.1</v>
      </c>
      <c r="N30" s="21">
        <f t="shared" si="0"/>
        <v>938.5</v>
      </c>
      <c r="Q30" s="10">
        <f t="shared" si="2"/>
        <v>1997</v>
      </c>
      <c r="R30" s="11">
        <v>0.4</v>
      </c>
      <c r="S30" s="11">
        <v>1.3</v>
      </c>
      <c r="T30" s="11">
        <v>24</v>
      </c>
      <c r="U30" s="11">
        <v>52</v>
      </c>
      <c r="V30" s="11">
        <v>32</v>
      </c>
      <c r="W30" s="11">
        <v>63</v>
      </c>
      <c r="X30" s="11">
        <v>22</v>
      </c>
      <c r="Y30" s="11">
        <v>26</v>
      </c>
      <c r="Z30" s="11">
        <v>53</v>
      </c>
      <c r="AA30" s="11">
        <v>19</v>
      </c>
      <c r="AB30" s="11">
        <v>36</v>
      </c>
      <c r="AC30" s="11">
        <v>40</v>
      </c>
      <c r="AD30" s="21">
        <v>63</v>
      </c>
    </row>
    <row r="31" spans="1:30" x14ac:dyDescent="0.3">
      <c r="A31" s="10">
        <f t="shared" si="1"/>
        <v>1998</v>
      </c>
      <c r="B31" s="11">
        <v>1.7</v>
      </c>
      <c r="C31" s="11">
        <v>62.7</v>
      </c>
      <c r="D31" s="11">
        <v>73.7</v>
      </c>
      <c r="E31" s="11">
        <v>190.4</v>
      </c>
      <c r="F31" s="11">
        <v>217.10000000000002</v>
      </c>
      <c r="G31" s="11">
        <v>95.3</v>
      </c>
      <c r="H31" s="11">
        <v>190.8</v>
      </c>
      <c r="I31" s="11">
        <v>192.7</v>
      </c>
      <c r="J31" s="11">
        <v>161</v>
      </c>
      <c r="K31" s="11">
        <v>111.89999999999999</v>
      </c>
      <c r="L31" s="11">
        <v>177.3</v>
      </c>
      <c r="M31" s="18">
        <v>143.6</v>
      </c>
      <c r="N31" s="21">
        <f t="shared" si="0"/>
        <v>1618.2</v>
      </c>
      <c r="Q31" s="10">
        <f t="shared" si="2"/>
        <v>1998</v>
      </c>
      <c r="R31" s="11">
        <v>1.7</v>
      </c>
      <c r="S31" s="11">
        <v>24</v>
      </c>
      <c r="T31" s="11">
        <v>52</v>
      </c>
      <c r="U31" s="11">
        <v>56.4</v>
      </c>
      <c r="V31" s="11">
        <v>75</v>
      </c>
      <c r="W31" s="11">
        <v>33.9</v>
      </c>
      <c r="X31" s="11">
        <v>70</v>
      </c>
      <c r="Y31" s="11">
        <v>51</v>
      </c>
      <c r="Z31" s="11">
        <v>47</v>
      </c>
      <c r="AA31" s="11">
        <v>29</v>
      </c>
      <c r="AB31" s="11">
        <v>37</v>
      </c>
      <c r="AC31" s="11">
        <v>37</v>
      </c>
      <c r="AD31" s="21">
        <v>75</v>
      </c>
    </row>
    <row r="32" spans="1:30" x14ac:dyDescent="0.3">
      <c r="A32" s="10">
        <f t="shared" si="1"/>
        <v>1999</v>
      </c>
      <c r="B32" s="11">
        <v>0</v>
      </c>
      <c r="C32" s="11">
        <v>28</v>
      </c>
      <c r="D32" s="11">
        <v>100.2</v>
      </c>
      <c r="E32" s="11">
        <v>183</v>
      </c>
      <c r="F32" s="11">
        <v>158</v>
      </c>
      <c r="G32" s="11">
        <v>384</v>
      </c>
      <c r="H32" s="11">
        <v>79</v>
      </c>
      <c r="I32" s="11">
        <v>234.5</v>
      </c>
      <c r="J32" s="11">
        <v>375.4</v>
      </c>
      <c r="K32" s="11">
        <v>280</v>
      </c>
      <c r="L32" s="11">
        <v>424</v>
      </c>
      <c r="M32" s="18">
        <v>57</v>
      </c>
      <c r="N32" s="21">
        <f t="shared" si="0"/>
        <v>2303.1</v>
      </c>
      <c r="Q32" s="10">
        <f t="shared" si="2"/>
        <v>1999</v>
      </c>
      <c r="R32" s="11">
        <v>0</v>
      </c>
      <c r="S32" s="11">
        <v>15</v>
      </c>
      <c r="T32" s="11">
        <v>72</v>
      </c>
      <c r="U32" s="11">
        <v>61</v>
      </c>
      <c r="V32" s="11">
        <v>56</v>
      </c>
      <c r="W32" s="11">
        <v>88</v>
      </c>
      <c r="X32" s="11">
        <v>18</v>
      </c>
      <c r="Y32" s="11">
        <v>48</v>
      </c>
      <c r="Z32" s="11">
        <v>85</v>
      </c>
      <c r="AA32" s="11">
        <v>46</v>
      </c>
      <c r="AB32" s="11">
        <v>110</v>
      </c>
      <c r="AC32" s="11">
        <v>27</v>
      </c>
      <c r="AD32" s="21">
        <v>110</v>
      </c>
    </row>
    <row r="33" spans="1:30" x14ac:dyDescent="0.3">
      <c r="A33" s="10">
        <f t="shared" si="1"/>
        <v>2000</v>
      </c>
      <c r="B33" s="11">
        <v>0</v>
      </c>
      <c r="C33" s="11">
        <v>2.2000000000000002</v>
      </c>
      <c r="D33" s="11">
        <v>47</v>
      </c>
      <c r="E33" s="11">
        <v>91.800000000000011</v>
      </c>
      <c r="F33" s="11">
        <v>107.4</v>
      </c>
      <c r="G33" s="11">
        <v>105.7</v>
      </c>
      <c r="H33" s="11">
        <v>43.9</v>
      </c>
      <c r="I33" s="11">
        <v>65.400000000000006</v>
      </c>
      <c r="J33" s="11">
        <v>46</v>
      </c>
      <c r="K33" s="11">
        <v>152.80000000000001</v>
      </c>
      <c r="L33" s="11">
        <v>177.8</v>
      </c>
      <c r="M33" s="18">
        <v>26.2</v>
      </c>
      <c r="N33" s="21">
        <f t="shared" si="0"/>
        <v>866.2</v>
      </c>
      <c r="Q33" s="10">
        <f t="shared" si="2"/>
        <v>2000</v>
      </c>
      <c r="R33" s="11">
        <v>0</v>
      </c>
      <c r="S33" s="11">
        <v>2</v>
      </c>
      <c r="T33" s="11">
        <v>42</v>
      </c>
      <c r="U33" s="11">
        <v>31</v>
      </c>
      <c r="V33" s="11">
        <v>29.5</v>
      </c>
      <c r="W33" s="11">
        <v>56</v>
      </c>
      <c r="X33" s="11">
        <v>16</v>
      </c>
      <c r="Y33" s="11">
        <v>36.200000000000003</v>
      </c>
      <c r="Z33" s="11">
        <v>19.399999999999999</v>
      </c>
      <c r="AA33" s="11">
        <v>40</v>
      </c>
      <c r="AB33" s="11">
        <v>30.8</v>
      </c>
      <c r="AC33" s="11">
        <v>18</v>
      </c>
      <c r="AD33" s="21">
        <v>56</v>
      </c>
    </row>
    <row r="34" spans="1:30" x14ac:dyDescent="0.3">
      <c r="A34" s="10">
        <f t="shared" si="1"/>
        <v>2001</v>
      </c>
      <c r="B34" s="11">
        <v>30.5</v>
      </c>
      <c r="C34" s="11">
        <v>0</v>
      </c>
      <c r="D34" s="11">
        <v>55.000000000000007</v>
      </c>
      <c r="E34" s="11">
        <v>14.2</v>
      </c>
      <c r="F34" s="11">
        <v>146.80000000000001</v>
      </c>
      <c r="G34" s="11">
        <v>7</v>
      </c>
      <c r="H34" s="11">
        <v>104.8</v>
      </c>
      <c r="I34" s="11">
        <v>83.4</v>
      </c>
      <c r="J34" s="11">
        <v>128.69999999999999</v>
      </c>
      <c r="K34" s="11">
        <v>270.60000000000002</v>
      </c>
      <c r="L34" s="11">
        <v>97.9</v>
      </c>
      <c r="M34" s="18">
        <v>67.2</v>
      </c>
      <c r="N34" s="21">
        <f t="shared" si="0"/>
        <v>1006.1000000000001</v>
      </c>
      <c r="Q34" s="10">
        <f t="shared" si="2"/>
        <v>2001</v>
      </c>
      <c r="R34" s="11">
        <v>30.5</v>
      </c>
      <c r="S34" s="11">
        <v>0</v>
      </c>
      <c r="T34" s="11">
        <v>18.2</v>
      </c>
      <c r="U34" s="11">
        <v>5.2</v>
      </c>
      <c r="V34" s="11">
        <v>57</v>
      </c>
      <c r="W34" s="11">
        <v>5</v>
      </c>
      <c r="X34" s="11">
        <v>35</v>
      </c>
      <c r="Y34" s="11">
        <v>68</v>
      </c>
      <c r="Z34" s="11">
        <v>45</v>
      </c>
      <c r="AA34" s="11">
        <v>51</v>
      </c>
      <c r="AB34" s="11">
        <v>40</v>
      </c>
      <c r="AC34" s="11">
        <v>19.5</v>
      </c>
      <c r="AD34" s="21">
        <v>68</v>
      </c>
    </row>
    <row r="35" spans="1:30" x14ac:dyDescent="0.3">
      <c r="A35" s="10">
        <f t="shared" si="1"/>
        <v>2002</v>
      </c>
      <c r="B35" s="11">
        <v>0</v>
      </c>
      <c r="C35" s="11">
        <v>0</v>
      </c>
      <c r="D35" s="11">
        <v>7.8</v>
      </c>
      <c r="E35" s="11">
        <v>115.5</v>
      </c>
      <c r="F35" s="11">
        <v>130.69999999999999</v>
      </c>
      <c r="G35" s="11">
        <v>77.099999999999994</v>
      </c>
      <c r="H35" s="11">
        <v>1.2</v>
      </c>
      <c r="I35" s="11">
        <v>142.69999999999999</v>
      </c>
      <c r="J35" s="11">
        <v>280.8</v>
      </c>
      <c r="K35" s="11">
        <v>254</v>
      </c>
      <c r="L35" s="11">
        <v>69.8</v>
      </c>
      <c r="M35" s="18">
        <v>23.8</v>
      </c>
      <c r="N35" s="21">
        <f t="shared" si="0"/>
        <v>1103.3999999999999</v>
      </c>
      <c r="Q35" s="10">
        <f t="shared" si="2"/>
        <v>2002</v>
      </c>
      <c r="R35" s="11">
        <v>0</v>
      </c>
      <c r="S35" s="11">
        <v>0</v>
      </c>
      <c r="T35" s="11">
        <v>4</v>
      </c>
      <c r="U35" s="11">
        <v>32</v>
      </c>
      <c r="V35" s="11">
        <v>32</v>
      </c>
      <c r="W35" s="11">
        <v>62.6</v>
      </c>
      <c r="X35" s="11">
        <v>1.2</v>
      </c>
      <c r="Y35" s="11">
        <v>68</v>
      </c>
      <c r="Z35" s="11">
        <v>117</v>
      </c>
      <c r="AA35" s="11">
        <v>57</v>
      </c>
      <c r="AB35" s="11">
        <v>25</v>
      </c>
      <c r="AC35" s="11">
        <v>20</v>
      </c>
      <c r="AD35" s="21">
        <v>117</v>
      </c>
    </row>
    <row r="36" spans="1:30" x14ac:dyDescent="0.3">
      <c r="A36" s="10">
        <f t="shared" si="1"/>
        <v>2003</v>
      </c>
      <c r="B36" s="11">
        <v>0</v>
      </c>
      <c r="C36" s="11">
        <v>0</v>
      </c>
      <c r="D36" s="11">
        <v>56.8</v>
      </c>
      <c r="E36" s="11">
        <v>166.39999999999998</v>
      </c>
      <c r="F36" s="11">
        <v>83.2</v>
      </c>
      <c r="G36" s="11">
        <v>64.7</v>
      </c>
      <c r="H36" s="11">
        <v>177.3</v>
      </c>
      <c r="I36" s="11">
        <v>145.10000000000002</v>
      </c>
      <c r="J36" s="11">
        <v>280.7</v>
      </c>
      <c r="K36" s="11">
        <v>168</v>
      </c>
      <c r="L36" s="11">
        <v>147.69999999999999</v>
      </c>
      <c r="M36" s="18">
        <v>82.4</v>
      </c>
      <c r="N36" s="21">
        <f t="shared" si="0"/>
        <v>1372.3000000000002</v>
      </c>
      <c r="Q36" s="10">
        <f t="shared" si="2"/>
        <v>2003</v>
      </c>
      <c r="R36" s="11">
        <v>0</v>
      </c>
      <c r="S36" s="11">
        <v>0</v>
      </c>
      <c r="T36" s="11">
        <v>45</v>
      </c>
      <c r="U36" s="11">
        <v>54</v>
      </c>
      <c r="V36" s="11">
        <v>30</v>
      </c>
      <c r="W36" s="11">
        <v>16.2</v>
      </c>
      <c r="X36" s="11">
        <v>45</v>
      </c>
      <c r="Y36" s="11">
        <v>30</v>
      </c>
      <c r="Z36" s="11">
        <v>90</v>
      </c>
      <c r="AA36" s="11">
        <v>23</v>
      </c>
      <c r="AB36" s="11">
        <v>51</v>
      </c>
      <c r="AC36" s="11">
        <v>41</v>
      </c>
      <c r="AD36" s="21">
        <v>90</v>
      </c>
    </row>
    <row r="37" spans="1:30" x14ac:dyDescent="0.3">
      <c r="A37" s="10">
        <f t="shared" si="1"/>
        <v>2004</v>
      </c>
      <c r="B37" s="11">
        <v>3.4</v>
      </c>
      <c r="C37" s="11">
        <v>13.600000000000001</v>
      </c>
      <c r="D37" s="11">
        <v>37.799999999999997</v>
      </c>
      <c r="E37" s="11">
        <v>70.8</v>
      </c>
      <c r="F37" s="11">
        <v>163</v>
      </c>
      <c r="G37" s="11">
        <v>25</v>
      </c>
      <c r="H37" s="11">
        <v>141</v>
      </c>
      <c r="I37" s="11" t="s">
        <v>21</v>
      </c>
      <c r="J37" s="11" t="s">
        <v>21</v>
      </c>
      <c r="K37" s="11" t="s">
        <v>21</v>
      </c>
      <c r="L37" s="11" t="s">
        <v>21</v>
      </c>
      <c r="M37" s="18" t="s">
        <v>21</v>
      </c>
      <c r="N37" s="21" t="str">
        <f t="shared" si="0"/>
        <v xml:space="preserve"> </v>
      </c>
      <c r="Q37" s="10">
        <f t="shared" si="2"/>
        <v>2004</v>
      </c>
      <c r="R37" s="11">
        <v>2.4</v>
      </c>
      <c r="S37" s="11">
        <v>7.2</v>
      </c>
      <c r="T37" s="11">
        <v>34</v>
      </c>
      <c r="U37" s="11">
        <v>16.2</v>
      </c>
      <c r="V37" s="11">
        <v>53</v>
      </c>
      <c r="W37" s="11">
        <v>22</v>
      </c>
      <c r="X37" s="11">
        <v>25</v>
      </c>
      <c r="Y37" s="11" t="s">
        <v>21</v>
      </c>
      <c r="Z37" s="11" t="s">
        <v>21</v>
      </c>
      <c r="AA37" s="11" t="s">
        <v>21</v>
      </c>
      <c r="AB37" s="11" t="s">
        <v>21</v>
      </c>
      <c r="AC37" s="11" t="s">
        <v>21</v>
      </c>
      <c r="AD37" s="21">
        <v>53</v>
      </c>
    </row>
    <row r="38" spans="1:30" x14ac:dyDescent="0.3">
      <c r="A38" s="10">
        <f t="shared" si="1"/>
        <v>2005</v>
      </c>
      <c r="B38" s="11">
        <v>26.2</v>
      </c>
      <c r="C38" s="11">
        <v>0</v>
      </c>
      <c r="D38" s="11">
        <v>107.4</v>
      </c>
      <c r="E38" s="11">
        <v>152</v>
      </c>
      <c r="F38" s="11">
        <v>337.90000000000003</v>
      </c>
      <c r="G38" s="11">
        <v>183.79999999999998</v>
      </c>
      <c r="H38" s="11">
        <v>70.8</v>
      </c>
      <c r="I38" s="11">
        <v>59.7</v>
      </c>
      <c r="J38" s="11">
        <v>188.7</v>
      </c>
      <c r="K38" s="11">
        <v>83.3</v>
      </c>
      <c r="L38" s="11">
        <v>274.5</v>
      </c>
      <c r="M38" s="18">
        <v>0</v>
      </c>
      <c r="N38" s="21">
        <f t="shared" si="0"/>
        <v>1484.3</v>
      </c>
      <c r="Q38" s="10">
        <f t="shared" si="2"/>
        <v>2005</v>
      </c>
      <c r="R38" s="11">
        <v>13.2</v>
      </c>
      <c r="S38" s="11">
        <v>0</v>
      </c>
      <c r="T38" s="11">
        <v>54</v>
      </c>
      <c r="U38" s="11">
        <v>73</v>
      </c>
      <c r="V38" s="11">
        <v>102</v>
      </c>
      <c r="W38" s="11">
        <v>57</v>
      </c>
      <c r="X38" s="11">
        <v>15.8</v>
      </c>
      <c r="Y38" s="11">
        <v>15</v>
      </c>
      <c r="Z38" s="11">
        <v>54</v>
      </c>
      <c r="AA38" s="11">
        <v>21</v>
      </c>
      <c r="AB38" s="11">
        <v>66</v>
      </c>
      <c r="AC38" s="11">
        <v>0</v>
      </c>
      <c r="AD38" s="21">
        <v>102</v>
      </c>
    </row>
    <row r="39" spans="1:30" x14ac:dyDescent="0.3">
      <c r="A39" s="10">
        <f t="shared" si="1"/>
        <v>2006</v>
      </c>
      <c r="B39" s="11">
        <v>4.0999999999999996</v>
      </c>
      <c r="C39" s="11">
        <v>1.5</v>
      </c>
      <c r="D39" s="11">
        <v>124.80000000000001</v>
      </c>
      <c r="E39" s="11">
        <v>252.5</v>
      </c>
      <c r="F39" s="11">
        <v>106</v>
      </c>
      <c r="G39" s="11">
        <v>229.1</v>
      </c>
      <c r="H39" s="11">
        <v>51.699999999999996</v>
      </c>
      <c r="I39" s="11">
        <v>167.20000000000002</v>
      </c>
      <c r="J39" s="11">
        <v>87.200000000000017</v>
      </c>
      <c r="K39" s="11">
        <v>186.9</v>
      </c>
      <c r="L39" s="11">
        <v>67.700000000000017</v>
      </c>
      <c r="M39" s="18">
        <v>20.7</v>
      </c>
      <c r="N39" s="21">
        <f t="shared" si="0"/>
        <v>1299.4000000000003</v>
      </c>
      <c r="Q39" s="10">
        <f t="shared" si="2"/>
        <v>2006</v>
      </c>
      <c r="R39" s="11">
        <v>2.6</v>
      </c>
      <c r="S39" s="11">
        <v>1.5</v>
      </c>
      <c r="T39" s="11">
        <v>64.5</v>
      </c>
      <c r="U39" s="11">
        <v>70</v>
      </c>
      <c r="V39" s="11">
        <v>25.3</v>
      </c>
      <c r="W39" s="11">
        <v>56.8</v>
      </c>
      <c r="X39" s="11">
        <v>27.8</v>
      </c>
      <c r="Y39" s="11">
        <v>43</v>
      </c>
      <c r="Z39" s="11">
        <v>52</v>
      </c>
      <c r="AA39" s="11">
        <v>49.9</v>
      </c>
      <c r="AB39" s="11">
        <v>42.2</v>
      </c>
      <c r="AC39" s="11">
        <v>15.5</v>
      </c>
      <c r="AD39" s="21">
        <v>70</v>
      </c>
    </row>
    <row r="40" spans="1:30" x14ac:dyDescent="0.3">
      <c r="A40" s="10">
        <f t="shared" si="1"/>
        <v>2007</v>
      </c>
      <c r="B40" s="11">
        <v>2</v>
      </c>
      <c r="C40" s="11">
        <v>8.5</v>
      </c>
      <c r="D40" s="11">
        <v>154.4</v>
      </c>
      <c r="E40" s="11">
        <v>158.50000000000003</v>
      </c>
      <c r="F40" s="11">
        <v>392.00000000000006</v>
      </c>
      <c r="G40" s="11">
        <v>102.80000000000001</v>
      </c>
      <c r="H40" s="11">
        <v>108.80000000000001</v>
      </c>
      <c r="I40" s="11">
        <v>274.5</v>
      </c>
      <c r="J40" s="11">
        <v>282.09999999999997</v>
      </c>
      <c r="K40" s="11">
        <v>168.5</v>
      </c>
      <c r="L40" s="11">
        <v>196.10000000000002</v>
      </c>
      <c r="M40" s="18">
        <v>84</v>
      </c>
      <c r="N40" s="21">
        <f t="shared" si="0"/>
        <v>1932.1999999999998</v>
      </c>
      <c r="Q40" s="10">
        <f t="shared" si="2"/>
        <v>2007</v>
      </c>
      <c r="R40" s="11">
        <v>2</v>
      </c>
      <c r="S40" s="11">
        <v>6</v>
      </c>
      <c r="T40" s="11">
        <v>67.400000000000006</v>
      </c>
      <c r="U40" s="11">
        <v>54.1</v>
      </c>
      <c r="V40" s="11">
        <v>120.4</v>
      </c>
      <c r="W40" s="11">
        <v>60.1</v>
      </c>
      <c r="X40" s="11">
        <v>30</v>
      </c>
      <c r="Y40" s="11">
        <v>60.2</v>
      </c>
      <c r="Z40" s="11">
        <v>55.1</v>
      </c>
      <c r="AA40" s="11">
        <v>24.2</v>
      </c>
      <c r="AB40" s="11">
        <v>82</v>
      </c>
      <c r="AC40" s="11">
        <v>52</v>
      </c>
      <c r="AD40" s="21">
        <v>120.4</v>
      </c>
    </row>
    <row r="41" spans="1:30" x14ac:dyDescent="0.3">
      <c r="A41" s="10">
        <f t="shared" si="1"/>
        <v>2008</v>
      </c>
      <c r="B41" s="11">
        <v>0</v>
      </c>
      <c r="C41" s="11">
        <v>0</v>
      </c>
      <c r="D41" s="11">
        <v>113</v>
      </c>
      <c r="E41" s="11">
        <v>193.2</v>
      </c>
      <c r="F41" s="11">
        <v>94</v>
      </c>
      <c r="G41" s="11">
        <v>81</v>
      </c>
      <c r="H41" s="11">
        <v>181.2</v>
      </c>
      <c r="I41" s="11">
        <v>218.2</v>
      </c>
      <c r="J41" s="11">
        <v>187.8</v>
      </c>
      <c r="K41" s="11">
        <v>237.89999999999998</v>
      </c>
      <c r="L41" s="11">
        <v>203</v>
      </c>
      <c r="M41" s="18">
        <v>1</v>
      </c>
      <c r="N41" s="21">
        <f t="shared" si="0"/>
        <v>1510.2999999999997</v>
      </c>
      <c r="Q41" s="10">
        <f t="shared" si="2"/>
        <v>2008</v>
      </c>
      <c r="R41" s="11">
        <v>0</v>
      </c>
      <c r="S41" s="11">
        <v>0</v>
      </c>
      <c r="T41" s="11">
        <v>41.8</v>
      </c>
      <c r="U41" s="11">
        <v>59</v>
      </c>
      <c r="V41" s="11">
        <v>29</v>
      </c>
      <c r="W41" s="11">
        <v>25.3</v>
      </c>
      <c r="X41" s="11">
        <v>44.2</v>
      </c>
      <c r="Y41" s="11">
        <v>82.5</v>
      </c>
      <c r="Z41" s="11">
        <v>76.599999999999994</v>
      </c>
      <c r="AA41" s="11">
        <v>70.2</v>
      </c>
      <c r="AB41" s="11">
        <v>46.4</v>
      </c>
      <c r="AC41" s="11">
        <v>1</v>
      </c>
      <c r="AD41" s="21">
        <v>82.5</v>
      </c>
    </row>
    <row r="42" spans="1:30" x14ac:dyDescent="0.3">
      <c r="A42" s="10">
        <f t="shared" si="1"/>
        <v>2009</v>
      </c>
      <c r="B42" s="11">
        <v>14.2</v>
      </c>
      <c r="C42" s="11">
        <v>2.2000000000000002</v>
      </c>
      <c r="D42" s="11">
        <v>167.2</v>
      </c>
      <c r="E42" s="11">
        <v>116</v>
      </c>
      <c r="F42" s="11">
        <v>140.19999999999999</v>
      </c>
      <c r="G42" s="11">
        <v>95</v>
      </c>
      <c r="H42" s="11">
        <v>95</v>
      </c>
      <c r="I42" s="11">
        <v>100.7</v>
      </c>
      <c r="J42" s="11">
        <v>136.30000000000001</v>
      </c>
      <c r="K42" s="11">
        <v>65.900000000000006</v>
      </c>
      <c r="L42" s="11">
        <v>113.1</v>
      </c>
      <c r="M42" s="18">
        <v>8.4</v>
      </c>
      <c r="N42" s="21">
        <f t="shared" si="0"/>
        <v>1054.2</v>
      </c>
      <c r="Q42" s="10">
        <f t="shared" si="2"/>
        <v>2009</v>
      </c>
      <c r="R42" s="11">
        <v>12</v>
      </c>
      <c r="S42" s="11">
        <v>2.2000000000000002</v>
      </c>
      <c r="T42" s="11">
        <v>47.6</v>
      </c>
      <c r="U42" s="11">
        <v>62.3</v>
      </c>
      <c r="V42" s="11">
        <v>42</v>
      </c>
      <c r="W42" s="11">
        <v>36</v>
      </c>
      <c r="X42" s="11">
        <v>60</v>
      </c>
      <c r="Y42" s="11">
        <v>43.2</v>
      </c>
      <c r="Z42" s="11">
        <v>38.5</v>
      </c>
      <c r="AA42" s="11">
        <v>26</v>
      </c>
      <c r="AB42" s="11">
        <v>27.5</v>
      </c>
      <c r="AC42" s="11">
        <v>8.4</v>
      </c>
      <c r="AD42" s="21">
        <v>62.3</v>
      </c>
    </row>
    <row r="43" spans="1:30" x14ac:dyDescent="0.3">
      <c r="A43" s="10">
        <f t="shared" si="1"/>
        <v>2010</v>
      </c>
      <c r="B43" s="11">
        <v>0</v>
      </c>
      <c r="C43" s="11">
        <v>45.6</v>
      </c>
      <c r="D43" s="11">
        <v>92.4</v>
      </c>
      <c r="E43" s="11">
        <v>104.2</v>
      </c>
      <c r="F43" s="11">
        <v>199.10000000000002</v>
      </c>
      <c r="G43" s="11">
        <v>287.8</v>
      </c>
      <c r="H43" s="11">
        <v>163</v>
      </c>
      <c r="I43" s="11">
        <v>278.70000000000005</v>
      </c>
      <c r="J43" s="11">
        <v>287.2</v>
      </c>
      <c r="K43" s="11">
        <v>240.5</v>
      </c>
      <c r="L43" s="11">
        <v>343</v>
      </c>
      <c r="M43" s="18">
        <v>212.2</v>
      </c>
      <c r="N43" s="21">
        <f t="shared" si="0"/>
        <v>2253.7000000000003</v>
      </c>
      <c r="Q43" s="10">
        <f t="shared" si="2"/>
        <v>2010</v>
      </c>
      <c r="R43" s="11">
        <v>0</v>
      </c>
      <c r="S43" s="11">
        <v>29</v>
      </c>
      <c r="T43" s="11">
        <v>21.8</v>
      </c>
      <c r="U43" s="11">
        <v>27</v>
      </c>
      <c r="V43" s="11">
        <v>65</v>
      </c>
      <c r="W43" s="11">
        <v>80</v>
      </c>
      <c r="X43" s="11">
        <v>55</v>
      </c>
      <c r="Y43" s="11">
        <v>59.2</v>
      </c>
      <c r="Z43" s="11">
        <v>66.3</v>
      </c>
      <c r="AA43" s="11">
        <v>55</v>
      </c>
      <c r="AB43" s="11">
        <v>134</v>
      </c>
      <c r="AC43" s="11">
        <v>114.3</v>
      </c>
      <c r="AD43" s="21">
        <v>134</v>
      </c>
    </row>
    <row r="44" spans="1:30" x14ac:dyDescent="0.3">
      <c r="A44" s="10">
        <f t="shared" si="1"/>
        <v>2011</v>
      </c>
      <c r="B44" s="11">
        <v>0</v>
      </c>
      <c r="C44" s="11">
        <v>3</v>
      </c>
      <c r="D44" s="11">
        <v>35.399999999999991</v>
      </c>
      <c r="E44" s="11">
        <v>171</v>
      </c>
      <c r="F44" s="11">
        <v>211.5</v>
      </c>
      <c r="G44" s="11">
        <v>125.5</v>
      </c>
      <c r="H44" s="11">
        <v>167.49999999999997</v>
      </c>
      <c r="I44" s="11">
        <v>274.3</v>
      </c>
      <c r="J44" s="11">
        <v>235.3</v>
      </c>
      <c r="K44" s="11">
        <v>417.09999999999997</v>
      </c>
      <c r="L44" s="11">
        <v>302.60000000000002</v>
      </c>
      <c r="M44" s="18">
        <v>123.3</v>
      </c>
      <c r="N44" s="21">
        <f t="shared" si="0"/>
        <v>2066.5</v>
      </c>
      <c r="Q44" s="10">
        <f t="shared" si="2"/>
        <v>2011</v>
      </c>
      <c r="R44" s="11">
        <v>0</v>
      </c>
      <c r="S44" s="11">
        <v>3</v>
      </c>
      <c r="T44" s="11">
        <v>10.5</v>
      </c>
      <c r="U44" s="11">
        <v>84.7</v>
      </c>
      <c r="V44" s="11">
        <v>57</v>
      </c>
      <c r="W44" s="11">
        <v>81</v>
      </c>
      <c r="X44" s="11">
        <v>29.5</v>
      </c>
      <c r="Y44" s="11">
        <v>90</v>
      </c>
      <c r="Z44" s="11">
        <v>82.2</v>
      </c>
      <c r="AA44" s="11">
        <v>70</v>
      </c>
      <c r="AB44" s="11">
        <v>54</v>
      </c>
      <c r="AC44" s="11">
        <v>90.5</v>
      </c>
      <c r="AD44" s="21">
        <v>90.5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46.3</v>
      </c>
      <c r="E45" s="11">
        <v>111.6</v>
      </c>
      <c r="F45" s="11">
        <v>164.1</v>
      </c>
      <c r="G45" s="11">
        <v>43.5</v>
      </c>
      <c r="H45" s="11">
        <v>99.500000000000014</v>
      </c>
      <c r="I45" s="11">
        <v>110.4</v>
      </c>
      <c r="J45" s="11">
        <v>90.9</v>
      </c>
      <c r="K45" s="11">
        <v>234.4</v>
      </c>
      <c r="L45" s="11">
        <v>26.9</v>
      </c>
      <c r="M45" s="18">
        <v>25.4</v>
      </c>
      <c r="N45" s="21">
        <f t="shared" si="0"/>
        <v>952.99999999999989</v>
      </c>
      <c r="Q45" s="10">
        <f>+Q44+1</f>
        <v>2012</v>
      </c>
      <c r="R45" s="11">
        <v>0</v>
      </c>
      <c r="S45" s="11">
        <v>0</v>
      </c>
      <c r="T45" s="11">
        <v>29</v>
      </c>
      <c r="U45" s="11">
        <v>51.5</v>
      </c>
      <c r="V45" s="11">
        <v>44.5</v>
      </c>
      <c r="W45" s="11">
        <v>20.5</v>
      </c>
      <c r="X45" s="11">
        <v>40.200000000000003</v>
      </c>
      <c r="Y45" s="11">
        <v>24</v>
      </c>
      <c r="Z45" s="11">
        <v>24</v>
      </c>
      <c r="AA45" s="11">
        <v>67</v>
      </c>
      <c r="AB45" s="11">
        <v>11</v>
      </c>
      <c r="AC45" s="11">
        <v>14.2</v>
      </c>
      <c r="AD45" s="21">
        <v>67</v>
      </c>
    </row>
    <row r="46" spans="1:30" x14ac:dyDescent="0.3">
      <c r="A46" s="10">
        <f t="shared" ref="A46:A50" si="3">+A45+1</f>
        <v>2013</v>
      </c>
      <c r="B46" s="11">
        <v>0</v>
      </c>
      <c r="C46" s="11">
        <v>2.1</v>
      </c>
      <c r="D46" s="11">
        <v>63.5</v>
      </c>
      <c r="E46" s="11">
        <v>72.100000000000009</v>
      </c>
      <c r="F46" s="11">
        <v>263.59999999999997</v>
      </c>
      <c r="G46" s="11">
        <v>173</v>
      </c>
      <c r="H46" s="11">
        <v>24.7</v>
      </c>
      <c r="I46" s="11">
        <v>197.09999999999997</v>
      </c>
      <c r="J46" s="11">
        <v>197.2</v>
      </c>
      <c r="K46" s="11">
        <v>129.9</v>
      </c>
      <c r="L46" s="11">
        <v>124.9</v>
      </c>
      <c r="M46" s="18">
        <v>11.5</v>
      </c>
      <c r="N46" s="21">
        <f t="shared" si="0"/>
        <v>1259.6000000000001</v>
      </c>
      <c r="Q46" s="10">
        <f t="shared" ref="Q46:Q50" si="4">+Q45+1</f>
        <v>2013</v>
      </c>
      <c r="R46" s="11">
        <v>0</v>
      </c>
      <c r="S46" s="11">
        <v>2.1</v>
      </c>
      <c r="T46" s="11">
        <v>24.5</v>
      </c>
      <c r="U46" s="11">
        <v>23.5</v>
      </c>
      <c r="V46" s="11">
        <v>70</v>
      </c>
      <c r="W46" s="11">
        <v>79</v>
      </c>
      <c r="X46" s="11">
        <v>18.399999999999999</v>
      </c>
      <c r="Y46" s="11">
        <v>48.8</v>
      </c>
      <c r="Z46" s="11">
        <v>56</v>
      </c>
      <c r="AA46" s="11">
        <v>39.5</v>
      </c>
      <c r="AB46" s="11">
        <v>34.1</v>
      </c>
      <c r="AC46" s="11">
        <v>11.5</v>
      </c>
      <c r="AD46" s="21">
        <v>79</v>
      </c>
    </row>
    <row r="47" spans="1:30" x14ac:dyDescent="0.3">
      <c r="A47" s="10">
        <f t="shared" si="3"/>
        <v>2014</v>
      </c>
      <c r="B47" s="11">
        <v>21.1</v>
      </c>
      <c r="C47" s="11">
        <v>20</v>
      </c>
      <c r="D47" s="11">
        <v>23.8</v>
      </c>
      <c r="E47" s="11">
        <v>127.4</v>
      </c>
      <c r="F47" s="11">
        <v>36.299999999999997</v>
      </c>
      <c r="G47" s="11">
        <v>25</v>
      </c>
      <c r="H47" s="11">
        <v>33.9</v>
      </c>
      <c r="I47" s="11">
        <v>188.7</v>
      </c>
      <c r="J47" s="11">
        <v>207.79999999999998</v>
      </c>
      <c r="K47" s="11">
        <v>222.3</v>
      </c>
      <c r="L47" s="11">
        <v>149.70000000000002</v>
      </c>
      <c r="M47" s="18" t="s">
        <v>21</v>
      </c>
      <c r="N47" s="21" t="str">
        <f t="shared" si="0"/>
        <v xml:space="preserve"> </v>
      </c>
      <c r="Q47" s="10">
        <f t="shared" si="4"/>
        <v>2014</v>
      </c>
      <c r="R47" s="11">
        <v>17.3</v>
      </c>
      <c r="S47" s="11">
        <v>17.5</v>
      </c>
      <c r="T47" s="11">
        <v>14.5</v>
      </c>
      <c r="U47" s="11">
        <v>55</v>
      </c>
      <c r="V47" s="11">
        <v>21</v>
      </c>
      <c r="W47" s="11">
        <v>24</v>
      </c>
      <c r="X47" s="11">
        <v>13.4</v>
      </c>
      <c r="Y47" s="11">
        <v>56</v>
      </c>
      <c r="Z47" s="11">
        <v>60.8</v>
      </c>
      <c r="AA47" s="11">
        <v>52.4</v>
      </c>
      <c r="AB47" s="11">
        <v>60.4</v>
      </c>
      <c r="AC47" s="11" t="s">
        <v>21</v>
      </c>
      <c r="AD47" s="21">
        <v>60.8</v>
      </c>
    </row>
    <row r="48" spans="1:30" x14ac:dyDescent="0.3">
      <c r="A48" s="10">
        <f t="shared" si="3"/>
        <v>2015</v>
      </c>
      <c r="B48" s="11" t="s">
        <v>21</v>
      </c>
      <c r="C48" s="11" t="s">
        <v>21</v>
      </c>
      <c r="D48" s="11" t="s">
        <v>21</v>
      </c>
      <c r="E48" s="11" t="s">
        <v>21</v>
      </c>
      <c r="F48" s="11">
        <v>79.199999999999989</v>
      </c>
      <c r="G48" s="11">
        <v>119.6</v>
      </c>
      <c r="H48" s="11">
        <v>102.6</v>
      </c>
      <c r="I48" s="11" t="s">
        <v>21</v>
      </c>
      <c r="J48" s="11" t="s">
        <v>21</v>
      </c>
      <c r="K48" s="11" t="s">
        <v>21</v>
      </c>
      <c r="L48" s="11" t="s">
        <v>21</v>
      </c>
      <c r="M48" s="18" t="s">
        <v>21</v>
      </c>
      <c r="N48" s="21" t="str">
        <f t="shared" si="0"/>
        <v xml:space="preserve"> </v>
      </c>
      <c r="Q48" s="10">
        <f t="shared" si="4"/>
        <v>2015</v>
      </c>
      <c r="R48" s="11" t="s">
        <v>21</v>
      </c>
      <c r="S48" s="11" t="s">
        <v>21</v>
      </c>
      <c r="T48" s="11" t="s">
        <v>21</v>
      </c>
      <c r="U48" s="11" t="s">
        <v>21</v>
      </c>
      <c r="V48" s="11">
        <v>28.9</v>
      </c>
      <c r="W48" s="11">
        <v>68.5</v>
      </c>
      <c r="X48" s="11">
        <v>65.599999999999994</v>
      </c>
      <c r="Y48" s="11">
        <v>46.5</v>
      </c>
      <c r="Z48" s="11" t="s">
        <v>21</v>
      </c>
      <c r="AA48" s="11" t="s">
        <v>21</v>
      </c>
      <c r="AB48" s="11" t="s">
        <v>21</v>
      </c>
      <c r="AC48" s="11">
        <v>62.2</v>
      </c>
      <c r="AD48" s="21" t="str">
        <f>+" "</f>
        <v xml:space="preserve"> </v>
      </c>
    </row>
    <row r="49" spans="1:30" x14ac:dyDescent="0.3">
      <c r="A49" s="10">
        <f t="shared" si="3"/>
        <v>2016</v>
      </c>
      <c r="B49" s="11" t="s">
        <v>21</v>
      </c>
      <c r="C49" s="11" t="s">
        <v>21</v>
      </c>
      <c r="D49" s="11" t="s">
        <v>21</v>
      </c>
      <c r="E49" s="11" t="s">
        <v>21</v>
      </c>
      <c r="F49" s="11">
        <v>186.39999999999998</v>
      </c>
      <c r="G49" s="11">
        <v>79</v>
      </c>
      <c r="H49" s="11" t="s">
        <v>21</v>
      </c>
      <c r="I49" s="11">
        <v>91</v>
      </c>
      <c r="J49" s="11" t="s">
        <v>21</v>
      </c>
      <c r="K49" s="11" t="s">
        <v>21</v>
      </c>
      <c r="L49" s="11" t="s">
        <v>21</v>
      </c>
      <c r="M49" s="18" t="s">
        <v>21</v>
      </c>
      <c r="N49" s="21" t="str">
        <f t="shared" si="0"/>
        <v xml:space="preserve"> </v>
      </c>
      <c r="Q49" s="10">
        <f t="shared" si="4"/>
        <v>2016</v>
      </c>
      <c r="R49" s="11" t="s">
        <v>21</v>
      </c>
      <c r="S49" s="11" t="s">
        <v>21</v>
      </c>
      <c r="T49" s="11" t="s">
        <v>21</v>
      </c>
      <c r="U49" s="11" t="s">
        <v>21</v>
      </c>
      <c r="V49" s="11">
        <v>40.6</v>
      </c>
      <c r="W49" s="11">
        <v>35</v>
      </c>
      <c r="X49" s="11">
        <v>26</v>
      </c>
      <c r="Y49" s="11">
        <v>36</v>
      </c>
      <c r="Z49" s="11">
        <v>19</v>
      </c>
      <c r="AA49" s="11">
        <v>85</v>
      </c>
      <c r="AB49" s="11">
        <v>45</v>
      </c>
      <c r="AC49" s="11">
        <v>57</v>
      </c>
      <c r="AD49" s="21">
        <v>85</v>
      </c>
    </row>
    <row r="50" spans="1:30" x14ac:dyDescent="0.3">
      <c r="A50" s="10">
        <f t="shared" si="3"/>
        <v>2017</v>
      </c>
      <c r="B50" s="11" t="s">
        <v>21</v>
      </c>
      <c r="C50" s="11">
        <v>5</v>
      </c>
      <c r="D50" s="11" t="s">
        <v>21</v>
      </c>
      <c r="E50" s="11" t="s">
        <v>21</v>
      </c>
      <c r="F50" s="11" t="s">
        <v>21</v>
      </c>
      <c r="G50" s="11" t="s">
        <v>21</v>
      </c>
      <c r="H50" s="11" t="s">
        <v>21</v>
      </c>
      <c r="I50" s="11">
        <v>136</v>
      </c>
      <c r="J50" s="11">
        <v>277</v>
      </c>
      <c r="K50" s="11">
        <v>213</v>
      </c>
      <c r="L50" s="11">
        <v>198</v>
      </c>
      <c r="M50" s="18">
        <v>16</v>
      </c>
      <c r="N50" s="21" t="str">
        <f t="shared" si="0"/>
        <v xml:space="preserve"> </v>
      </c>
      <c r="Q50" s="10">
        <f t="shared" si="4"/>
        <v>2017</v>
      </c>
      <c r="R50" s="11">
        <v>9</v>
      </c>
      <c r="S50" s="11">
        <v>5</v>
      </c>
      <c r="T50" s="11">
        <v>24</v>
      </c>
      <c r="U50" s="11">
        <v>0</v>
      </c>
      <c r="V50" s="11" t="s">
        <v>21</v>
      </c>
      <c r="W50" s="11" t="s">
        <v>21</v>
      </c>
      <c r="X50" s="11" t="s">
        <v>21</v>
      </c>
      <c r="Y50" s="11">
        <v>43</v>
      </c>
      <c r="Z50" s="11">
        <v>63</v>
      </c>
      <c r="AA50" s="11">
        <v>61</v>
      </c>
      <c r="AB50" s="11">
        <v>101</v>
      </c>
      <c r="AC50" s="11">
        <v>5</v>
      </c>
      <c r="AD50" s="21">
        <v>101</v>
      </c>
    </row>
    <row r="51" spans="1:30" x14ac:dyDescent="0.3">
      <c r="A51" s="10">
        <f>+A50+1</f>
        <v>2018</v>
      </c>
      <c r="B51" s="11">
        <v>91</v>
      </c>
      <c r="C51" s="11" t="s">
        <v>21</v>
      </c>
      <c r="D51" s="11">
        <v>32</v>
      </c>
      <c r="E51" s="11">
        <v>270</v>
      </c>
      <c r="F51" s="11">
        <v>318</v>
      </c>
      <c r="G51" s="11">
        <v>97</v>
      </c>
      <c r="H51" s="11">
        <v>114</v>
      </c>
      <c r="I51" s="11">
        <v>100</v>
      </c>
      <c r="J51" s="11">
        <v>163</v>
      </c>
      <c r="K51" s="11">
        <v>158</v>
      </c>
      <c r="L51" s="11">
        <v>133</v>
      </c>
      <c r="M51" s="18">
        <v>0</v>
      </c>
      <c r="N51" s="21" t="str">
        <f t="shared" si="0"/>
        <v xml:space="preserve"> </v>
      </c>
      <c r="Q51" s="10">
        <f>+Q50+1</f>
        <v>2018</v>
      </c>
      <c r="R51" s="11">
        <v>78</v>
      </c>
      <c r="S51" s="11">
        <v>0</v>
      </c>
      <c r="T51" s="11">
        <v>31</v>
      </c>
      <c r="U51" s="11">
        <v>67</v>
      </c>
      <c r="V51" s="11">
        <v>67</v>
      </c>
      <c r="W51" s="11">
        <v>51</v>
      </c>
      <c r="X51" s="11">
        <v>71</v>
      </c>
      <c r="Y51" s="11">
        <v>52</v>
      </c>
      <c r="Z51" s="11">
        <v>59</v>
      </c>
      <c r="AA51" s="11">
        <v>61</v>
      </c>
      <c r="AB51" s="11">
        <v>46</v>
      </c>
      <c r="AC51" s="11">
        <v>0</v>
      </c>
      <c r="AD51" s="21">
        <v>78</v>
      </c>
    </row>
    <row r="52" spans="1:30" x14ac:dyDescent="0.3">
      <c r="A52" s="10">
        <f t="shared" ref="A52:A53" si="5">+A51+1</f>
        <v>2019</v>
      </c>
      <c r="B52" s="11">
        <v>10</v>
      </c>
      <c r="C52" s="11" t="s">
        <v>21</v>
      </c>
      <c r="D52" s="11" t="s">
        <v>21</v>
      </c>
      <c r="E52" s="11" t="s">
        <v>21</v>
      </c>
      <c r="F52" s="11" t="s">
        <v>21</v>
      </c>
      <c r="G52" s="11" t="s">
        <v>21</v>
      </c>
      <c r="H52" s="11" t="s">
        <v>21</v>
      </c>
      <c r="I52" s="11" t="s">
        <v>21</v>
      </c>
      <c r="J52" s="11" t="s">
        <v>21</v>
      </c>
      <c r="K52" s="11">
        <v>253</v>
      </c>
      <c r="L52" s="11">
        <v>152</v>
      </c>
      <c r="M52" s="18">
        <v>0</v>
      </c>
      <c r="N52" s="21" t="str">
        <f t="shared" si="0"/>
        <v xml:space="preserve"> </v>
      </c>
      <c r="Q52" s="10">
        <f t="shared" ref="Q52:Q53" si="6">+Q51+1</f>
        <v>2019</v>
      </c>
      <c r="R52" s="11">
        <v>10</v>
      </c>
      <c r="S52" s="11">
        <v>59</v>
      </c>
      <c r="T52" s="11" t="s">
        <v>21</v>
      </c>
      <c r="U52" s="11" t="s">
        <v>21</v>
      </c>
      <c r="V52" s="11" t="s">
        <v>21</v>
      </c>
      <c r="W52" s="11" t="s">
        <v>21</v>
      </c>
      <c r="X52" s="11" t="s">
        <v>21</v>
      </c>
      <c r="Y52" s="11" t="s">
        <v>21</v>
      </c>
      <c r="Z52" s="11" t="s">
        <v>21</v>
      </c>
      <c r="AA52" s="11">
        <v>53</v>
      </c>
      <c r="AB52" s="11">
        <v>29</v>
      </c>
      <c r="AC52" s="11">
        <v>0</v>
      </c>
      <c r="AD52" s="21" t="str">
        <f>+" "</f>
        <v xml:space="preserve"> </v>
      </c>
    </row>
    <row r="53" spans="1:30" x14ac:dyDescent="0.3">
      <c r="A53" s="14">
        <f t="shared" si="5"/>
        <v>2020</v>
      </c>
      <c r="B53" s="11">
        <v>0</v>
      </c>
      <c r="C53" s="11">
        <v>0</v>
      </c>
      <c r="D53" s="11" t="s">
        <v>21</v>
      </c>
      <c r="E53" s="11">
        <v>148</v>
      </c>
      <c r="F53" s="11">
        <v>210.5</v>
      </c>
      <c r="G53" s="11">
        <v>234</v>
      </c>
      <c r="H53" s="11">
        <v>155</v>
      </c>
      <c r="I53" s="11">
        <v>153</v>
      </c>
      <c r="J53" s="11">
        <v>176</v>
      </c>
      <c r="K53" s="11">
        <v>28</v>
      </c>
      <c r="L53" s="11">
        <v>169</v>
      </c>
      <c r="M53" s="18" t="s">
        <v>21</v>
      </c>
      <c r="N53" s="21" t="str">
        <f>+IF(COUNT(B53:M53)&lt;12," ",SUM(B53:M53))</f>
        <v xml:space="preserve"> </v>
      </c>
      <c r="Q53" s="10">
        <f t="shared" si="6"/>
        <v>2020</v>
      </c>
      <c r="R53" s="11">
        <v>0</v>
      </c>
      <c r="S53" s="11">
        <v>0</v>
      </c>
      <c r="T53" s="11" t="s">
        <v>21</v>
      </c>
      <c r="U53" s="11">
        <v>63</v>
      </c>
      <c r="V53" s="11">
        <v>78</v>
      </c>
      <c r="W53" s="11">
        <v>63</v>
      </c>
      <c r="X53" s="11">
        <v>40</v>
      </c>
      <c r="Y53" s="11">
        <v>71</v>
      </c>
      <c r="Z53" s="11">
        <v>42</v>
      </c>
      <c r="AA53" s="11">
        <v>12</v>
      </c>
      <c r="AB53" s="11">
        <v>59</v>
      </c>
      <c r="AC53" s="11" t="s">
        <v>21</v>
      </c>
      <c r="AD53" s="21" t="str">
        <f>+IF(COUNT(R53:AC53)&lt;12," ",MAX(R53:AC53))</f>
        <v xml:space="preserve"> </v>
      </c>
    </row>
    <row r="54" spans="1:30" x14ac:dyDescent="0.3">
      <c r="A54" s="14">
        <v>2021</v>
      </c>
      <c r="B54" s="11" t="s">
        <v>21</v>
      </c>
      <c r="C54" s="11">
        <v>18</v>
      </c>
      <c r="D54" s="11">
        <v>0</v>
      </c>
      <c r="E54" s="11">
        <v>215</v>
      </c>
      <c r="F54" s="11">
        <v>116</v>
      </c>
      <c r="G54" s="11">
        <v>119</v>
      </c>
      <c r="H54" s="11">
        <v>108.99999999999999</v>
      </c>
      <c r="I54" s="11" t="s">
        <v>21</v>
      </c>
      <c r="J54" s="11" t="s">
        <v>21</v>
      </c>
      <c r="K54" s="11" t="s">
        <v>21</v>
      </c>
      <c r="L54" s="11">
        <v>83</v>
      </c>
      <c r="M54" s="11">
        <v>0</v>
      </c>
      <c r="N54" s="21" t="str">
        <f>+IF(COUNT(B54:M54)&lt;12," ",SUM(B54:M54))</f>
        <v xml:space="preserve"> </v>
      </c>
      <c r="Q54" s="14">
        <v>2021</v>
      </c>
      <c r="R54" s="11" t="s">
        <v>21</v>
      </c>
      <c r="S54" s="11">
        <v>18</v>
      </c>
      <c r="T54" s="11">
        <v>0</v>
      </c>
      <c r="U54" s="11">
        <v>77</v>
      </c>
      <c r="V54" s="11">
        <v>34</v>
      </c>
      <c r="W54" s="11">
        <v>44</v>
      </c>
      <c r="X54" s="11">
        <v>41</v>
      </c>
      <c r="Y54" s="11" t="s">
        <v>21</v>
      </c>
      <c r="Z54" s="11" t="s">
        <v>21</v>
      </c>
      <c r="AA54" s="11" t="s">
        <v>21</v>
      </c>
      <c r="AB54" s="11">
        <v>33</v>
      </c>
      <c r="AC54" s="11">
        <v>0</v>
      </c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>
        <v>3</v>
      </c>
      <c r="C55" s="11">
        <v>27</v>
      </c>
      <c r="D55" s="11">
        <v>67</v>
      </c>
      <c r="E55" s="11">
        <v>170</v>
      </c>
      <c r="F55" s="11">
        <v>110</v>
      </c>
      <c r="G55" s="11">
        <v>350</v>
      </c>
      <c r="H55" s="11">
        <v>87</v>
      </c>
      <c r="I55" s="11">
        <v>194</v>
      </c>
      <c r="J55" s="11">
        <v>177</v>
      </c>
      <c r="K55" s="11">
        <v>276</v>
      </c>
      <c r="L55" s="11">
        <v>181.6</v>
      </c>
      <c r="M55" s="11">
        <v>0</v>
      </c>
      <c r="N55" s="21">
        <f>+IF(COUNT(B55:M55)&lt;12," ",SUM(B55:M55))</f>
        <v>1642.6</v>
      </c>
      <c r="Q55" s="14">
        <v>2022</v>
      </c>
      <c r="R55" s="11">
        <v>3</v>
      </c>
      <c r="S55" s="11">
        <v>15</v>
      </c>
      <c r="T55" s="11">
        <v>25</v>
      </c>
      <c r="U55" s="11">
        <v>50</v>
      </c>
      <c r="V55" s="11">
        <v>26</v>
      </c>
      <c r="W55" s="11">
        <v>98</v>
      </c>
      <c r="X55" s="11">
        <v>22</v>
      </c>
      <c r="Y55" s="11">
        <v>56</v>
      </c>
      <c r="Z55" s="11">
        <v>49</v>
      </c>
      <c r="AA55" s="11">
        <v>99</v>
      </c>
      <c r="AB55" s="11">
        <v>87</v>
      </c>
      <c r="AC55" s="11">
        <v>0</v>
      </c>
      <c r="AD55" s="21">
        <f>+IF(COUNT(R55:AC55)&lt;12," ",MAX(R55:AC55))</f>
        <v>99</v>
      </c>
    </row>
    <row r="56" spans="1:30" customFormat="1" x14ac:dyDescent="0.3">
      <c r="A56" s="53" t="s">
        <v>16</v>
      </c>
      <c r="B56" s="7">
        <f>+AVERAGE(B3:B55)</f>
        <v>15.334782608695654</v>
      </c>
      <c r="C56" s="7">
        <f>+AVERAGE(C3:C55)</f>
        <v>10.924444444444445</v>
      </c>
      <c r="D56" s="7">
        <f t="shared" ref="D56:L56" si="7">+AVERAGE(D3:D55)</f>
        <v>61.802325581395372</v>
      </c>
      <c r="E56" s="7">
        <f t="shared" si="7"/>
        <v>128.9</v>
      </c>
      <c r="F56" s="7">
        <f t="shared" si="7"/>
        <v>166.14791666666665</v>
      </c>
      <c r="G56" s="7">
        <f t="shared" si="7"/>
        <v>134.1854166666667</v>
      </c>
      <c r="H56" s="7">
        <f t="shared" si="7"/>
        <v>102.72291666666666</v>
      </c>
      <c r="I56" s="7">
        <f t="shared" si="7"/>
        <v>156.9708333333333</v>
      </c>
      <c r="J56" s="7">
        <f t="shared" si="7"/>
        <v>175.09787234042551</v>
      </c>
      <c r="K56" s="7">
        <f t="shared" si="7"/>
        <v>195.46041666666665</v>
      </c>
      <c r="L56" s="7">
        <f t="shared" si="7"/>
        <v>139.87142857142859</v>
      </c>
      <c r="M56" s="7">
        <f>+AVERAGE(M3:M55)</f>
        <v>30.185106382978731</v>
      </c>
      <c r="N56" s="22">
        <f>+AVERAGE(N3:N55)</f>
        <v>1335.0027027027027</v>
      </c>
      <c r="O56" s="12"/>
      <c r="P56" s="12"/>
      <c r="Q56" s="53" t="s">
        <v>16</v>
      </c>
      <c r="R56" s="7">
        <f>+AVERAGE(R3:R55)</f>
        <v>12.502127659574466</v>
      </c>
      <c r="S56" s="7">
        <f>+AVERAGE(S3:S55)</f>
        <v>8.7042553191489382</v>
      </c>
      <c r="T56" s="7">
        <f t="shared" ref="T56:AB56" si="8">+AVERAGE(T3:T55)</f>
        <v>28.939999999999998</v>
      </c>
      <c r="U56" s="7">
        <f t="shared" si="8"/>
        <v>45.138297872340424</v>
      </c>
      <c r="V56" s="7">
        <f t="shared" si="8"/>
        <v>51.116666666666674</v>
      </c>
      <c r="W56" s="7">
        <f t="shared" si="8"/>
        <v>50.222916666666663</v>
      </c>
      <c r="X56" s="7">
        <f t="shared" si="8"/>
        <v>37.478000000000009</v>
      </c>
      <c r="Y56" s="7">
        <f t="shared" si="8"/>
        <v>45.881632653061217</v>
      </c>
      <c r="Z56" s="7">
        <f t="shared" si="8"/>
        <v>51.010416666666664</v>
      </c>
      <c r="AA56" s="7">
        <f t="shared" si="8"/>
        <v>54.142857142857153</v>
      </c>
      <c r="AB56" s="7">
        <f t="shared" si="8"/>
        <v>47.57</v>
      </c>
      <c r="AC56" s="7">
        <f>+AVERAGE(AC3:AC55)</f>
        <v>18.883673469387755</v>
      </c>
      <c r="AD56" s="22">
        <f>+AVERAGE(AD3:AD55)</f>
        <v>85.927083333333329</v>
      </c>
    </row>
    <row r="57" spans="1:30" customFormat="1" x14ac:dyDescent="0.3">
      <c r="A57" s="53" t="s">
        <v>17</v>
      </c>
      <c r="B57" s="7">
        <f>+MAX(B3:B55)</f>
        <v>98.2</v>
      </c>
      <c r="C57" s="7">
        <f t="shared" ref="C57:M57" si="9">+MAX(C3:C55)</f>
        <v>62.7</v>
      </c>
      <c r="D57" s="7">
        <f t="shared" si="9"/>
        <v>167.2</v>
      </c>
      <c r="E57" s="7">
        <f t="shared" si="9"/>
        <v>270</v>
      </c>
      <c r="F57" s="7">
        <f t="shared" si="9"/>
        <v>479.59999999999997</v>
      </c>
      <c r="G57" s="7">
        <f t="shared" si="9"/>
        <v>384</v>
      </c>
      <c r="H57" s="7">
        <f t="shared" si="9"/>
        <v>280.19999999999993</v>
      </c>
      <c r="I57" s="7">
        <f t="shared" si="9"/>
        <v>399.90000000000003</v>
      </c>
      <c r="J57" s="7">
        <f t="shared" si="9"/>
        <v>375.4</v>
      </c>
      <c r="K57" s="7">
        <f t="shared" si="9"/>
        <v>417.09999999999997</v>
      </c>
      <c r="L57" s="7">
        <f t="shared" si="9"/>
        <v>424</v>
      </c>
      <c r="M57" s="7">
        <f t="shared" si="9"/>
        <v>212.2</v>
      </c>
      <c r="N57" s="22">
        <f>+MAX(N3:N55)</f>
        <v>2303.1</v>
      </c>
      <c r="O57" s="12"/>
      <c r="P57" s="12"/>
      <c r="Q57" s="53" t="s">
        <v>17</v>
      </c>
      <c r="R57" s="7">
        <f>+MAX(R3:R55)</f>
        <v>98.2</v>
      </c>
      <c r="S57" s="7">
        <f t="shared" ref="S57:AC57" si="10">+MAX(S3:S55)</f>
        <v>59</v>
      </c>
      <c r="T57" s="7">
        <f t="shared" si="10"/>
        <v>72</v>
      </c>
      <c r="U57" s="7">
        <f t="shared" si="10"/>
        <v>109</v>
      </c>
      <c r="V57" s="7">
        <f t="shared" si="10"/>
        <v>143</v>
      </c>
      <c r="W57" s="7">
        <f t="shared" si="10"/>
        <v>110.7</v>
      </c>
      <c r="X57" s="7">
        <f t="shared" si="10"/>
        <v>90</v>
      </c>
      <c r="Y57" s="7">
        <f t="shared" si="10"/>
        <v>90</v>
      </c>
      <c r="Z57" s="7">
        <f t="shared" si="10"/>
        <v>117</v>
      </c>
      <c r="AA57" s="7">
        <f t="shared" si="10"/>
        <v>146.9</v>
      </c>
      <c r="AB57" s="7">
        <f t="shared" si="10"/>
        <v>134</v>
      </c>
      <c r="AC57" s="7">
        <f t="shared" si="10"/>
        <v>114.3</v>
      </c>
      <c r="AD57" s="22">
        <f>+MAX(AD3:AD55)</f>
        <v>146.9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1">+MIN(C3:C55)</f>
        <v>0</v>
      </c>
      <c r="D58" s="7">
        <f t="shared" si="11"/>
        <v>0</v>
      </c>
      <c r="E58" s="7">
        <f t="shared" si="11"/>
        <v>7.5</v>
      </c>
      <c r="F58" s="7">
        <f t="shared" si="11"/>
        <v>36.299999999999997</v>
      </c>
      <c r="G58" s="7">
        <f t="shared" si="11"/>
        <v>7</v>
      </c>
      <c r="H58" s="7">
        <f t="shared" si="11"/>
        <v>1.2</v>
      </c>
      <c r="I58" s="7">
        <f t="shared" si="11"/>
        <v>50.4</v>
      </c>
      <c r="J58" s="7">
        <f t="shared" si="11"/>
        <v>46</v>
      </c>
      <c r="K58" s="7">
        <f t="shared" si="11"/>
        <v>22.099999999999998</v>
      </c>
      <c r="L58" s="7">
        <f t="shared" si="11"/>
        <v>0.4</v>
      </c>
      <c r="M58" s="7">
        <f>+MIN(M3:M55)</f>
        <v>0</v>
      </c>
      <c r="N58" s="22">
        <f>+MIN(N3:N55)</f>
        <v>753.40000000000009</v>
      </c>
      <c r="O58" s="12"/>
      <c r="P58" s="12"/>
      <c r="Q58" s="53" t="s">
        <v>18</v>
      </c>
      <c r="R58" s="7">
        <f>+MIN(R3:R55)</f>
        <v>0</v>
      </c>
      <c r="S58" s="7">
        <f t="shared" ref="S58:AB58" si="12">+MIN(S3:S55)</f>
        <v>0</v>
      </c>
      <c r="T58" s="7">
        <f t="shared" si="12"/>
        <v>0</v>
      </c>
      <c r="U58" s="7">
        <f t="shared" si="12"/>
        <v>0</v>
      </c>
      <c r="V58" s="7">
        <f t="shared" si="12"/>
        <v>17.100000000000001</v>
      </c>
      <c r="W58" s="7">
        <f t="shared" si="12"/>
        <v>5</v>
      </c>
      <c r="X58" s="7">
        <f t="shared" si="12"/>
        <v>1.2</v>
      </c>
      <c r="Y58" s="7">
        <f t="shared" si="12"/>
        <v>15</v>
      </c>
      <c r="Z58" s="7">
        <f t="shared" si="12"/>
        <v>15.9</v>
      </c>
      <c r="AA58" s="7">
        <f t="shared" si="12"/>
        <v>8.1999999999999993</v>
      </c>
      <c r="AB58" s="7">
        <f t="shared" si="12"/>
        <v>0.4</v>
      </c>
      <c r="AC58" s="7">
        <f>+MIN(AC3:AC55)</f>
        <v>0</v>
      </c>
      <c r="AD58" s="22">
        <f>+MIN(AD3:AD55)</f>
        <v>53</v>
      </c>
    </row>
    <row r="59" spans="1:30" customFormat="1" x14ac:dyDescent="0.3">
      <c r="A59" s="53" t="s">
        <v>19</v>
      </c>
      <c r="B59" s="7">
        <f>+_xlfn.STDEV.S(B3:B55)</f>
        <v>25.680716651399514</v>
      </c>
      <c r="C59" s="7">
        <f t="shared" ref="C59:M59" si="13">+_xlfn.STDEV.S(C3:C55)</f>
        <v>15.109331186021734</v>
      </c>
      <c r="D59" s="7">
        <f t="shared" si="13"/>
        <v>48.013393411045747</v>
      </c>
      <c r="E59" s="7">
        <f t="shared" si="13"/>
        <v>67.12579236031408</v>
      </c>
      <c r="F59" s="7">
        <f t="shared" si="13"/>
        <v>95.3421855004012</v>
      </c>
      <c r="G59" s="7">
        <f t="shared" si="13"/>
        <v>89.794057495609479</v>
      </c>
      <c r="H59" s="7">
        <f t="shared" si="13"/>
        <v>60.53825321191843</v>
      </c>
      <c r="I59" s="7">
        <f t="shared" si="13"/>
        <v>72.01505740404437</v>
      </c>
      <c r="J59" s="7">
        <f t="shared" si="13"/>
        <v>75.995230083043182</v>
      </c>
      <c r="K59" s="7">
        <f t="shared" si="13"/>
        <v>80.463801137155613</v>
      </c>
      <c r="L59" s="7">
        <f t="shared" si="13"/>
        <v>85.181402019454907</v>
      </c>
      <c r="M59" s="7">
        <f t="shared" si="13"/>
        <v>42.412134126734159</v>
      </c>
      <c r="N59" s="22">
        <f>+_xlfn.STDEV.S(N3:N55)</f>
        <v>390.97390328262077</v>
      </c>
      <c r="O59" s="12"/>
      <c r="P59" s="12"/>
      <c r="Q59" s="53" t="s">
        <v>19</v>
      </c>
      <c r="R59" s="7">
        <f>+_xlfn.STDEV.S(R3:R55)</f>
        <v>22.081198862397397</v>
      </c>
      <c r="S59" s="7">
        <f t="shared" ref="S59:AC59" si="14">+_xlfn.STDEV.S(S3:S55)</f>
        <v>11.971650524519211</v>
      </c>
      <c r="T59" s="7">
        <f t="shared" si="14"/>
        <v>21.359268799197309</v>
      </c>
      <c r="U59" s="7">
        <f t="shared" si="14"/>
        <v>23.637355781561638</v>
      </c>
      <c r="V59" s="7">
        <f t="shared" si="14"/>
        <v>26.310303242980446</v>
      </c>
      <c r="W59" s="7">
        <f t="shared" si="14"/>
        <v>26.713342268271937</v>
      </c>
      <c r="X59" s="7">
        <f t="shared" si="14"/>
        <v>21.662186465105012</v>
      </c>
      <c r="Y59" s="7">
        <f t="shared" si="14"/>
        <v>17.037552561295648</v>
      </c>
      <c r="Z59" s="7">
        <f t="shared" si="14"/>
        <v>21.837935367137863</v>
      </c>
      <c r="AA59" s="7">
        <f t="shared" si="14"/>
        <v>26.410099078445956</v>
      </c>
      <c r="AB59" s="7">
        <f t="shared" si="14"/>
        <v>27.130171847774871</v>
      </c>
      <c r="AC59" s="7">
        <f t="shared" si="14"/>
        <v>23.727562620108209</v>
      </c>
      <c r="AD59" s="22">
        <f>+_xlfn.STDEV.S(AD3:AD55)</f>
        <v>23.043453305618645</v>
      </c>
    </row>
    <row r="60" spans="1:30" customFormat="1" ht="15" thickBot="1" x14ac:dyDescent="0.35">
      <c r="A60" s="54" t="s">
        <v>20</v>
      </c>
      <c r="B60" s="55">
        <f>+COUNT(B3:B55)</f>
        <v>46</v>
      </c>
      <c r="C60" s="55">
        <f t="shared" ref="C60:M60" si="15">+COUNT(C3:C55)</f>
        <v>45</v>
      </c>
      <c r="D60" s="55">
        <f t="shared" si="15"/>
        <v>43</v>
      </c>
      <c r="E60" s="55">
        <f t="shared" si="15"/>
        <v>46</v>
      </c>
      <c r="F60" s="55">
        <f t="shared" si="15"/>
        <v>48</v>
      </c>
      <c r="G60" s="55">
        <f t="shared" si="15"/>
        <v>48</v>
      </c>
      <c r="H60" s="55">
        <f t="shared" si="15"/>
        <v>48</v>
      </c>
      <c r="I60" s="55">
        <f t="shared" si="15"/>
        <v>48</v>
      </c>
      <c r="J60" s="55">
        <f t="shared" si="15"/>
        <v>47</v>
      </c>
      <c r="K60" s="55">
        <f t="shared" si="15"/>
        <v>48</v>
      </c>
      <c r="L60" s="55">
        <f t="shared" si="15"/>
        <v>49</v>
      </c>
      <c r="M60" s="55">
        <f t="shared" si="15"/>
        <v>47</v>
      </c>
      <c r="N60" s="23">
        <f>+COUNT(N3:N55)</f>
        <v>37</v>
      </c>
      <c r="O60" s="12"/>
      <c r="P60" s="12"/>
      <c r="Q60" s="54" t="s">
        <v>20</v>
      </c>
      <c r="R60" s="55">
        <f>+COUNT(R3:R55)</f>
        <v>47</v>
      </c>
      <c r="S60" s="55">
        <f t="shared" ref="S60:AC60" si="16">+COUNT(S3:S55)</f>
        <v>47</v>
      </c>
      <c r="T60" s="55">
        <f t="shared" si="16"/>
        <v>45</v>
      </c>
      <c r="U60" s="55">
        <f t="shared" si="16"/>
        <v>47</v>
      </c>
      <c r="V60" s="55">
        <f t="shared" si="16"/>
        <v>48</v>
      </c>
      <c r="W60" s="55">
        <f t="shared" si="16"/>
        <v>48</v>
      </c>
      <c r="X60" s="55">
        <f t="shared" si="16"/>
        <v>50</v>
      </c>
      <c r="Y60" s="55">
        <f t="shared" si="16"/>
        <v>49</v>
      </c>
      <c r="Z60" s="55">
        <f t="shared" si="16"/>
        <v>48</v>
      </c>
      <c r="AA60" s="55">
        <f t="shared" si="16"/>
        <v>49</v>
      </c>
      <c r="AB60" s="55">
        <f t="shared" si="16"/>
        <v>50</v>
      </c>
      <c r="AC60" s="55">
        <f t="shared" si="16"/>
        <v>49</v>
      </c>
      <c r="AD60" s="23">
        <f>+COUNT(AD3:AD55)</f>
        <v>48</v>
      </c>
    </row>
  </sheetData>
  <mergeCells count="2">
    <mergeCell ref="B1:N1"/>
    <mergeCell ref="R1:AD1"/>
  </mergeCells>
  <conditionalFormatting sqref="A3:A60">
    <cfRule type="cellIs" dxfId="27" priority="11" operator="equal">
      <formula>"SR"</formula>
    </cfRule>
  </conditionalFormatting>
  <conditionalFormatting sqref="B2:N2">
    <cfRule type="cellIs" dxfId="26" priority="23" operator="equal">
      <formula>"SR"</formula>
    </cfRule>
  </conditionalFormatting>
  <conditionalFormatting sqref="B3:AD55">
    <cfRule type="cellIs" dxfId="25" priority="1" operator="equal">
      <formula>0</formula>
    </cfRule>
  </conditionalFormatting>
  <conditionalFormatting sqref="Q3:Q60">
    <cfRule type="cellIs" dxfId="24" priority="6" operator="equal">
      <formula>"SR"</formula>
    </cfRule>
  </conditionalFormatting>
  <conditionalFormatting sqref="R2:AD2">
    <cfRule type="cellIs" dxfId="23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0034-1A8D-452C-9457-4C7138B69B1D}">
  <dimension ref="A1:AD60"/>
  <sheetViews>
    <sheetView zoomScale="55" zoomScaleNormal="55" workbookViewId="0">
      <selection activeCell="AH50" sqref="AH50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 t="shared" ref="AD3:AD9" si="1"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si="1"/>
        <v xml:space="preserve"> </v>
      </c>
    </row>
    <row r="5" spans="1:30" x14ac:dyDescent="0.3">
      <c r="A5" s="10">
        <f t="shared" ref="A5:A44" si="2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 t="s">
        <v>21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 t="s">
        <v>21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 t="s">
        <v>21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 t="s">
        <v>21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>
        <v>90</v>
      </c>
      <c r="C10" s="11">
        <v>0</v>
      </c>
      <c r="D10" s="11">
        <v>62</v>
      </c>
      <c r="E10" s="11">
        <v>18</v>
      </c>
      <c r="F10" s="11">
        <v>191</v>
      </c>
      <c r="G10" s="11">
        <v>83</v>
      </c>
      <c r="H10" s="11">
        <v>30</v>
      </c>
      <c r="I10" s="11">
        <v>142</v>
      </c>
      <c r="J10" s="11">
        <v>66</v>
      </c>
      <c r="K10" s="11">
        <v>212</v>
      </c>
      <c r="L10" s="11">
        <v>161</v>
      </c>
      <c r="M10" s="18">
        <v>50</v>
      </c>
      <c r="N10" s="21">
        <f t="shared" si="0"/>
        <v>1105</v>
      </c>
      <c r="Q10" s="10">
        <f t="shared" si="3"/>
        <v>1977</v>
      </c>
      <c r="R10" s="11">
        <v>60</v>
      </c>
      <c r="S10" s="11">
        <v>0</v>
      </c>
      <c r="T10" s="11">
        <v>30</v>
      </c>
      <c r="U10" s="11">
        <v>18</v>
      </c>
      <c r="V10" s="11">
        <v>55</v>
      </c>
      <c r="W10" s="11">
        <v>53</v>
      </c>
      <c r="X10" s="11">
        <v>12</v>
      </c>
      <c r="Y10" s="11">
        <v>60</v>
      </c>
      <c r="Z10" s="11">
        <v>32</v>
      </c>
      <c r="AA10" s="11">
        <v>73</v>
      </c>
      <c r="AB10" s="11">
        <v>76</v>
      </c>
      <c r="AC10" s="11">
        <v>50</v>
      </c>
      <c r="AD10" s="21">
        <v>76</v>
      </c>
    </row>
    <row r="11" spans="1:30" x14ac:dyDescent="0.3">
      <c r="A11" s="10">
        <f t="shared" si="2"/>
        <v>1978</v>
      </c>
      <c r="B11" s="11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 t="s">
        <v>21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>+" "</f>
        <v xml:space="preserve"> </v>
      </c>
    </row>
    <row r="12" spans="1:30" x14ac:dyDescent="0.3">
      <c r="A12" s="10">
        <f t="shared" si="2"/>
        <v>1979</v>
      </c>
      <c r="B12" s="11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 t="s">
        <v>21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>+" "</f>
        <v xml:space="preserve"> </v>
      </c>
    </row>
    <row r="13" spans="1:30" x14ac:dyDescent="0.3">
      <c r="A13" s="10">
        <f t="shared" si="2"/>
        <v>1980</v>
      </c>
      <c r="B13" s="11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3"/>
        <v>1980</v>
      </c>
      <c r="R13" s="11" t="s">
        <v>21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>+" "</f>
        <v xml:space="preserve"> </v>
      </c>
    </row>
    <row r="14" spans="1:30" x14ac:dyDescent="0.3">
      <c r="A14" s="10">
        <f t="shared" si="2"/>
        <v>1981</v>
      </c>
      <c r="B14" s="11">
        <v>0</v>
      </c>
      <c r="C14" s="11">
        <v>95</v>
      </c>
      <c r="D14" s="11">
        <v>18</v>
      </c>
      <c r="E14" s="11">
        <v>216</v>
      </c>
      <c r="F14" s="11">
        <v>408</v>
      </c>
      <c r="G14" s="11">
        <v>308</v>
      </c>
      <c r="H14" s="11">
        <v>86</v>
      </c>
      <c r="I14" s="11">
        <v>250</v>
      </c>
      <c r="J14" s="11">
        <v>119</v>
      </c>
      <c r="K14" s="11">
        <v>242</v>
      </c>
      <c r="L14" s="11">
        <v>117</v>
      </c>
      <c r="M14" s="18">
        <v>9</v>
      </c>
      <c r="N14" s="21">
        <f t="shared" si="0"/>
        <v>1868</v>
      </c>
      <c r="Q14" s="10">
        <f t="shared" si="3"/>
        <v>1981</v>
      </c>
      <c r="R14" s="11">
        <v>0</v>
      </c>
      <c r="S14" s="11">
        <v>60</v>
      </c>
      <c r="T14" s="11">
        <v>6</v>
      </c>
      <c r="U14" s="11">
        <v>65</v>
      </c>
      <c r="V14" s="11">
        <v>136</v>
      </c>
      <c r="W14" s="11">
        <v>115</v>
      </c>
      <c r="X14" s="11">
        <v>61</v>
      </c>
      <c r="Y14" s="11">
        <v>55</v>
      </c>
      <c r="Z14" s="11">
        <v>40</v>
      </c>
      <c r="AA14" s="11">
        <v>70</v>
      </c>
      <c r="AB14" s="11">
        <v>50</v>
      </c>
      <c r="AC14" s="11">
        <v>9</v>
      </c>
      <c r="AD14" s="21">
        <v>136</v>
      </c>
    </row>
    <row r="15" spans="1:30" x14ac:dyDescent="0.3">
      <c r="A15" s="10">
        <f t="shared" si="2"/>
        <v>1982</v>
      </c>
      <c r="B15" s="11">
        <v>20</v>
      </c>
      <c r="C15" s="11">
        <v>25</v>
      </c>
      <c r="D15" s="11">
        <v>56</v>
      </c>
      <c r="E15" s="11">
        <v>124</v>
      </c>
      <c r="F15" s="11">
        <v>336</v>
      </c>
      <c r="G15" s="11">
        <v>32</v>
      </c>
      <c r="H15" s="11">
        <v>43</v>
      </c>
      <c r="I15" s="11">
        <v>50</v>
      </c>
      <c r="J15" s="11">
        <v>53</v>
      </c>
      <c r="K15" s="11">
        <v>144</v>
      </c>
      <c r="L15" s="11">
        <v>57</v>
      </c>
      <c r="M15" s="18">
        <v>6</v>
      </c>
      <c r="N15" s="21">
        <f t="shared" si="0"/>
        <v>946</v>
      </c>
      <c r="Q15" s="10">
        <f t="shared" si="3"/>
        <v>1982</v>
      </c>
      <c r="R15" s="11">
        <v>20</v>
      </c>
      <c r="S15" s="11">
        <v>13</v>
      </c>
      <c r="T15" s="11">
        <v>45</v>
      </c>
      <c r="U15" s="11">
        <v>65</v>
      </c>
      <c r="V15" s="11">
        <v>94</v>
      </c>
      <c r="W15" s="11">
        <v>15</v>
      </c>
      <c r="X15" s="11">
        <v>21</v>
      </c>
      <c r="Y15" s="11">
        <v>25</v>
      </c>
      <c r="Z15" s="11">
        <v>26</v>
      </c>
      <c r="AA15" s="11">
        <v>60</v>
      </c>
      <c r="AB15" s="11">
        <v>23</v>
      </c>
      <c r="AC15" s="11">
        <v>6</v>
      </c>
      <c r="AD15" s="21">
        <v>94</v>
      </c>
    </row>
    <row r="16" spans="1:30" x14ac:dyDescent="0.3">
      <c r="A16" s="10">
        <f t="shared" si="2"/>
        <v>1983</v>
      </c>
      <c r="B16" s="11">
        <v>12</v>
      </c>
      <c r="C16" s="11">
        <v>0</v>
      </c>
      <c r="D16" s="11">
        <v>73</v>
      </c>
      <c r="E16" s="11">
        <v>182</v>
      </c>
      <c r="F16" s="11">
        <v>175</v>
      </c>
      <c r="G16" s="11">
        <v>137</v>
      </c>
      <c r="H16" s="11">
        <v>75</v>
      </c>
      <c r="I16" s="11">
        <v>139</v>
      </c>
      <c r="J16" s="11">
        <v>107</v>
      </c>
      <c r="K16" s="11">
        <v>232</v>
      </c>
      <c r="L16" s="11">
        <v>73</v>
      </c>
      <c r="M16" s="18">
        <v>30</v>
      </c>
      <c r="N16" s="21">
        <f t="shared" si="0"/>
        <v>1235</v>
      </c>
      <c r="Q16" s="10">
        <f t="shared" si="3"/>
        <v>1983</v>
      </c>
      <c r="R16" s="11">
        <v>12</v>
      </c>
      <c r="S16" s="11">
        <v>0</v>
      </c>
      <c r="T16" s="11">
        <v>37</v>
      </c>
      <c r="U16" s="11">
        <v>48</v>
      </c>
      <c r="V16" s="11">
        <v>42</v>
      </c>
      <c r="W16" s="11">
        <v>38</v>
      </c>
      <c r="X16" s="11">
        <v>21</v>
      </c>
      <c r="Y16" s="11">
        <v>57</v>
      </c>
      <c r="Z16" s="11">
        <v>27</v>
      </c>
      <c r="AA16" s="11">
        <v>109</v>
      </c>
      <c r="AB16" s="11">
        <v>31</v>
      </c>
      <c r="AC16" s="11">
        <v>16</v>
      </c>
      <c r="AD16" s="21">
        <v>109</v>
      </c>
    </row>
    <row r="17" spans="1:30" x14ac:dyDescent="0.3">
      <c r="A17" s="10">
        <f t="shared" si="2"/>
        <v>1984</v>
      </c>
      <c r="B17" s="11">
        <v>52</v>
      </c>
      <c r="C17" s="11">
        <v>59</v>
      </c>
      <c r="D17" s="11">
        <v>61</v>
      </c>
      <c r="E17" s="11">
        <v>97</v>
      </c>
      <c r="F17" s="11">
        <v>181</v>
      </c>
      <c r="G17" s="11">
        <v>46</v>
      </c>
      <c r="H17" s="11">
        <v>211</v>
      </c>
      <c r="I17" s="11" t="s">
        <v>21</v>
      </c>
      <c r="J17" s="11">
        <v>228</v>
      </c>
      <c r="K17" s="11">
        <v>352</v>
      </c>
      <c r="L17" s="11">
        <v>46</v>
      </c>
      <c r="M17" s="18">
        <v>0</v>
      </c>
      <c r="N17" s="21" t="str">
        <f t="shared" si="0"/>
        <v xml:space="preserve"> </v>
      </c>
      <c r="Q17" s="10">
        <f t="shared" si="3"/>
        <v>1984</v>
      </c>
      <c r="R17" s="11">
        <v>38</v>
      </c>
      <c r="S17" s="11">
        <v>45</v>
      </c>
      <c r="T17" s="11">
        <v>41</v>
      </c>
      <c r="U17" s="11">
        <v>20</v>
      </c>
      <c r="V17" s="11">
        <v>45</v>
      </c>
      <c r="W17" s="11">
        <v>12</v>
      </c>
      <c r="X17" s="11">
        <v>95</v>
      </c>
      <c r="Y17" s="11" t="s">
        <v>21</v>
      </c>
      <c r="Z17" s="11">
        <v>75</v>
      </c>
      <c r="AA17" s="11">
        <v>85</v>
      </c>
      <c r="AB17" s="11">
        <v>11</v>
      </c>
      <c r="AC17" s="11">
        <v>0</v>
      </c>
      <c r="AD17" s="21">
        <v>95</v>
      </c>
    </row>
    <row r="18" spans="1:30" x14ac:dyDescent="0.3">
      <c r="A18" s="10">
        <f t="shared" si="2"/>
        <v>1985</v>
      </c>
      <c r="B18" s="11">
        <v>11</v>
      </c>
      <c r="C18" s="11">
        <v>9</v>
      </c>
      <c r="D18" s="11">
        <v>101</v>
      </c>
      <c r="E18" s="11">
        <v>59</v>
      </c>
      <c r="F18" s="11">
        <v>107</v>
      </c>
      <c r="G18" s="11">
        <v>26</v>
      </c>
      <c r="H18" s="11">
        <v>88</v>
      </c>
      <c r="I18" s="11">
        <v>187</v>
      </c>
      <c r="J18" s="11">
        <v>170</v>
      </c>
      <c r="K18" s="11">
        <v>282</v>
      </c>
      <c r="L18" s="11">
        <v>14</v>
      </c>
      <c r="M18" s="18">
        <v>124</v>
      </c>
      <c r="N18" s="21">
        <f t="shared" si="0"/>
        <v>1178</v>
      </c>
      <c r="Q18" s="10">
        <f t="shared" si="3"/>
        <v>1985</v>
      </c>
      <c r="R18" s="11">
        <v>11</v>
      </c>
      <c r="S18" s="11">
        <v>9</v>
      </c>
      <c r="T18" s="11">
        <v>74</v>
      </c>
      <c r="U18" s="11">
        <v>22</v>
      </c>
      <c r="V18" s="11">
        <v>37</v>
      </c>
      <c r="W18" s="11">
        <v>15</v>
      </c>
      <c r="X18" s="11">
        <v>25</v>
      </c>
      <c r="Y18" s="11">
        <v>92</v>
      </c>
      <c r="Z18" s="11">
        <v>49</v>
      </c>
      <c r="AA18" s="11">
        <v>79</v>
      </c>
      <c r="AB18" s="11">
        <v>14</v>
      </c>
      <c r="AC18" s="11">
        <v>75</v>
      </c>
      <c r="AD18" s="21">
        <v>92</v>
      </c>
    </row>
    <row r="19" spans="1:30" x14ac:dyDescent="0.3">
      <c r="A19" s="10">
        <f t="shared" si="2"/>
        <v>1986</v>
      </c>
      <c r="B19" s="11">
        <v>0</v>
      </c>
      <c r="C19" s="11">
        <v>23</v>
      </c>
      <c r="D19" s="11">
        <v>27</v>
      </c>
      <c r="E19" s="11">
        <v>231</v>
      </c>
      <c r="F19" s="11">
        <v>92</v>
      </c>
      <c r="G19" s="11">
        <v>13</v>
      </c>
      <c r="H19" s="11">
        <v>79</v>
      </c>
      <c r="I19" s="11">
        <v>101</v>
      </c>
      <c r="J19" s="11">
        <v>83</v>
      </c>
      <c r="K19" s="11">
        <v>190</v>
      </c>
      <c r="L19" s="11">
        <v>87</v>
      </c>
      <c r="M19" s="18">
        <v>0</v>
      </c>
      <c r="N19" s="21">
        <f t="shared" si="0"/>
        <v>926</v>
      </c>
      <c r="Q19" s="10">
        <f t="shared" si="3"/>
        <v>1986</v>
      </c>
      <c r="R19" s="11">
        <v>0</v>
      </c>
      <c r="S19" s="11">
        <v>23</v>
      </c>
      <c r="T19" s="11">
        <v>25</v>
      </c>
      <c r="U19" s="11">
        <v>87</v>
      </c>
      <c r="V19" s="11">
        <v>39</v>
      </c>
      <c r="W19" s="11">
        <v>13</v>
      </c>
      <c r="X19" s="11">
        <v>47</v>
      </c>
      <c r="Y19" s="11">
        <v>44</v>
      </c>
      <c r="Z19" s="11">
        <v>34</v>
      </c>
      <c r="AA19" s="11">
        <v>62</v>
      </c>
      <c r="AB19" s="11">
        <v>39</v>
      </c>
      <c r="AC19" s="11">
        <v>0</v>
      </c>
      <c r="AD19" s="21">
        <v>87</v>
      </c>
    </row>
    <row r="20" spans="1:30" x14ac:dyDescent="0.3">
      <c r="A20" s="10">
        <f t="shared" si="2"/>
        <v>1987</v>
      </c>
      <c r="B20" s="11">
        <v>0</v>
      </c>
      <c r="C20" s="11">
        <v>18</v>
      </c>
      <c r="D20" s="11">
        <v>14</v>
      </c>
      <c r="E20" s="11">
        <v>94</v>
      </c>
      <c r="F20" s="11">
        <v>195</v>
      </c>
      <c r="G20" s="11">
        <v>135</v>
      </c>
      <c r="H20" s="11">
        <v>128</v>
      </c>
      <c r="I20" s="11">
        <v>67</v>
      </c>
      <c r="J20" s="11">
        <v>168</v>
      </c>
      <c r="K20" s="11">
        <v>188</v>
      </c>
      <c r="L20" s="11">
        <v>197</v>
      </c>
      <c r="M20" s="18">
        <v>39</v>
      </c>
      <c r="N20" s="21">
        <f t="shared" si="0"/>
        <v>1243</v>
      </c>
      <c r="Q20" s="10">
        <f t="shared" si="3"/>
        <v>1987</v>
      </c>
      <c r="R20" s="11">
        <v>0</v>
      </c>
      <c r="S20" s="11">
        <v>12</v>
      </c>
      <c r="T20" s="11">
        <v>11</v>
      </c>
      <c r="U20" s="11">
        <v>33</v>
      </c>
      <c r="V20" s="11">
        <v>72</v>
      </c>
      <c r="W20" s="11">
        <v>61</v>
      </c>
      <c r="X20" s="11">
        <v>54</v>
      </c>
      <c r="Y20" s="11">
        <v>26</v>
      </c>
      <c r="Z20" s="11">
        <v>44</v>
      </c>
      <c r="AA20" s="11">
        <v>31</v>
      </c>
      <c r="AB20" s="11">
        <v>71</v>
      </c>
      <c r="AC20" s="11">
        <v>39</v>
      </c>
      <c r="AD20" s="21">
        <v>72</v>
      </c>
    </row>
    <row r="21" spans="1:30" x14ac:dyDescent="0.3">
      <c r="A21" s="10">
        <f t="shared" si="2"/>
        <v>1988</v>
      </c>
      <c r="B21" s="11">
        <v>0</v>
      </c>
      <c r="C21" s="11">
        <v>40</v>
      </c>
      <c r="D21" s="11">
        <v>0</v>
      </c>
      <c r="E21" s="11">
        <v>310</v>
      </c>
      <c r="F21" s="11">
        <v>101</v>
      </c>
      <c r="G21" s="11">
        <v>165</v>
      </c>
      <c r="H21" s="11">
        <v>164</v>
      </c>
      <c r="I21" s="11">
        <v>274</v>
      </c>
      <c r="J21" s="11">
        <v>88</v>
      </c>
      <c r="K21" s="11">
        <v>165</v>
      </c>
      <c r="L21" s="11">
        <v>250</v>
      </c>
      <c r="M21" s="18">
        <v>0</v>
      </c>
      <c r="N21" s="21">
        <f t="shared" si="0"/>
        <v>1557</v>
      </c>
      <c r="Q21" s="10">
        <f t="shared" si="3"/>
        <v>1988</v>
      </c>
      <c r="R21" s="11">
        <v>0</v>
      </c>
      <c r="S21" s="11">
        <v>40</v>
      </c>
      <c r="T21" s="11">
        <v>0</v>
      </c>
      <c r="U21" s="11">
        <v>80</v>
      </c>
      <c r="V21" s="11">
        <v>57</v>
      </c>
      <c r="W21" s="11">
        <v>81</v>
      </c>
      <c r="X21" s="11">
        <v>59</v>
      </c>
      <c r="Y21" s="11">
        <v>80</v>
      </c>
      <c r="Z21" s="11">
        <v>32</v>
      </c>
      <c r="AA21" s="11">
        <v>79</v>
      </c>
      <c r="AB21" s="11">
        <v>160</v>
      </c>
      <c r="AC21" s="11">
        <v>0</v>
      </c>
      <c r="AD21" s="21">
        <v>160</v>
      </c>
    </row>
    <row r="22" spans="1:30" x14ac:dyDescent="0.3">
      <c r="A22" s="10">
        <f t="shared" si="2"/>
        <v>1989</v>
      </c>
      <c r="B22" s="11">
        <v>0</v>
      </c>
      <c r="C22" s="11">
        <v>36</v>
      </c>
      <c r="D22" s="11">
        <v>148</v>
      </c>
      <c r="E22" s="11">
        <v>21</v>
      </c>
      <c r="F22" s="11">
        <v>134</v>
      </c>
      <c r="G22" s="11">
        <v>57</v>
      </c>
      <c r="H22" s="11">
        <v>60</v>
      </c>
      <c r="I22" s="11">
        <v>277</v>
      </c>
      <c r="J22" s="11">
        <v>162</v>
      </c>
      <c r="K22" s="11">
        <v>322</v>
      </c>
      <c r="L22" s="11">
        <v>65</v>
      </c>
      <c r="M22" s="18">
        <v>18</v>
      </c>
      <c r="N22" s="21">
        <f t="shared" si="0"/>
        <v>1300</v>
      </c>
      <c r="Q22" s="10">
        <f t="shared" si="3"/>
        <v>1989</v>
      </c>
      <c r="R22" s="11">
        <v>0</v>
      </c>
      <c r="S22" s="11">
        <v>19</v>
      </c>
      <c r="T22" s="11">
        <v>51</v>
      </c>
      <c r="U22" s="11">
        <v>11</v>
      </c>
      <c r="V22" s="11">
        <v>28</v>
      </c>
      <c r="W22" s="11">
        <v>18</v>
      </c>
      <c r="X22" s="11">
        <v>17</v>
      </c>
      <c r="Y22" s="11">
        <v>82</v>
      </c>
      <c r="Z22" s="11">
        <v>38</v>
      </c>
      <c r="AA22" s="11">
        <v>67</v>
      </c>
      <c r="AB22" s="11">
        <v>37</v>
      </c>
      <c r="AC22" s="11">
        <v>18</v>
      </c>
      <c r="AD22" s="21">
        <v>82</v>
      </c>
    </row>
    <row r="23" spans="1:30" x14ac:dyDescent="0.3">
      <c r="A23" s="10">
        <f t="shared" si="2"/>
        <v>1990</v>
      </c>
      <c r="B23" s="11">
        <v>5</v>
      </c>
      <c r="C23" s="11">
        <v>68</v>
      </c>
      <c r="D23" s="11">
        <v>19</v>
      </c>
      <c r="E23" s="11">
        <v>159</v>
      </c>
      <c r="F23" s="11">
        <v>98</v>
      </c>
      <c r="G23" s="11">
        <v>104</v>
      </c>
      <c r="H23" s="11">
        <v>74</v>
      </c>
      <c r="I23" s="11">
        <v>200</v>
      </c>
      <c r="J23" s="11">
        <v>219</v>
      </c>
      <c r="K23" s="11">
        <v>521</v>
      </c>
      <c r="L23" s="11">
        <v>119</v>
      </c>
      <c r="M23" s="18">
        <v>51</v>
      </c>
      <c r="N23" s="21">
        <f t="shared" si="0"/>
        <v>1637</v>
      </c>
      <c r="Q23" s="10">
        <f t="shared" si="3"/>
        <v>1990</v>
      </c>
      <c r="R23" s="11">
        <v>5</v>
      </c>
      <c r="S23" s="11">
        <v>33</v>
      </c>
      <c r="T23" s="11">
        <v>19</v>
      </c>
      <c r="U23" s="11">
        <v>48</v>
      </c>
      <c r="V23" s="11">
        <v>24</v>
      </c>
      <c r="W23" s="11">
        <v>66</v>
      </c>
      <c r="X23" s="11">
        <v>32</v>
      </c>
      <c r="Y23" s="11">
        <v>95</v>
      </c>
      <c r="Z23" s="11">
        <v>90</v>
      </c>
      <c r="AA23" s="11">
        <v>90</v>
      </c>
      <c r="AB23" s="11">
        <v>39</v>
      </c>
      <c r="AC23" s="11">
        <v>51</v>
      </c>
      <c r="AD23" s="21">
        <v>95</v>
      </c>
    </row>
    <row r="24" spans="1:30" x14ac:dyDescent="0.3">
      <c r="A24" s="10">
        <f t="shared" si="2"/>
        <v>1991</v>
      </c>
      <c r="B24" s="11">
        <v>0</v>
      </c>
      <c r="C24" s="11">
        <v>80</v>
      </c>
      <c r="D24" s="11">
        <v>14</v>
      </c>
      <c r="E24" s="11">
        <v>150</v>
      </c>
      <c r="F24" s="11">
        <v>117</v>
      </c>
      <c r="G24" s="11">
        <v>92</v>
      </c>
      <c r="H24" s="11">
        <v>73</v>
      </c>
      <c r="I24" s="11">
        <v>118</v>
      </c>
      <c r="J24" s="11">
        <v>158</v>
      </c>
      <c r="K24" s="11">
        <v>185</v>
      </c>
      <c r="L24" s="11">
        <v>134</v>
      </c>
      <c r="M24" s="18">
        <v>0</v>
      </c>
      <c r="N24" s="21">
        <f t="shared" si="0"/>
        <v>1121</v>
      </c>
      <c r="Q24" s="10">
        <f t="shared" si="3"/>
        <v>1991</v>
      </c>
      <c r="R24" s="11">
        <v>0</v>
      </c>
      <c r="S24" s="11">
        <v>50</v>
      </c>
      <c r="T24" s="11">
        <v>14</v>
      </c>
      <c r="U24" s="11">
        <v>39</v>
      </c>
      <c r="V24" s="11">
        <v>45</v>
      </c>
      <c r="W24" s="11">
        <v>45</v>
      </c>
      <c r="X24" s="11">
        <v>20</v>
      </c>
      <c r="Y24" s="11">
        <v>66</v>
      </c>
      <c r="Z24" s="11">
        <v>39</v>
      </c>
      <c r="AA24" s="11">
        <v>90</v>
      </c>
      <c r="AB24" s="11">
        <v>45</v>
      </c>
      <c r="AC24" s="11">
        <v>0</v>
      </c>
      <c r="AD24" s="21">
        <v>90</v>
      </c>
    </row>
    <row r="25" spans="1:30" x14ac:dyDescent="0.3">
      <c r="A25" s="10">
        <f t="shared" si="2"/>
        <v>1992</v>
      </c>
      <c r="B25" s="11">
        <v>15</v>
      </c>
      <c r="C25" s="11">
        <v>26</v>
      </c>
      <c r="D25" s="11">
        <v>16</v>
      </c>
      <c r="E25" s="11">
        <v>101</v>
      </c>
      <c r="F25" s="11">
        <v>140</v>
      </c>
      <c r="G25" s="11">
        <v>196</v>
      </c>
      <c r="H25" s="11">
        <v>87</v>
      </c>
      <c r="I25" s="11">
        <v>120</v>
      </c>
      <c r="J25" s="11">
        <v>232</v>
      </c>
      <c r="K25" s="11">
        <v>169</v>
      </c>
      <c r="L25" s="11">
        <v>152</v>
      </c>
      <c r="M25" s="18">
        <v>46</v>
      </c>
      <c r="N25" s="21">
        <f t="shared" si="0"/>
        <v>1300</v>
      </c>
      <c r="Q25" s="10">
        <f t="shared" si="3"/>
        <v>1992</v>
      </c>
      <c r="R25" s="11">
        <v>8</v>
      </c>
      <c r="S25" s="11">
        <v>10</v>
      </c>
      <c r="T25" s="11">
        <v>9</v>
      </c>
      <c r="U25" s="11">
        <v>40</v>
      </c>
      <c r="V25" s="11">
        <v>60</v>
      </c>
      <c r="W25" s="11">
        <v>73</v>
      </c>
      <c r="X25" s="11">
        <v>39</v>
      </c>
      <c r="Y25" s="11">
        <v>55</v>
      </c>
      <c r="Z25" s="11">
        <v>70</v>
      </c>
      <c r="AA25" s="11">
        <v>72</v>
      </c>
      <c r="AB25" s="11">
        <v>74</v>
      </c>
      <c r="AC25" s="11">
        <v>39</v>
      </c>
      <c r="AD25" s="21">
        <v>74</v>
      </c>
    </row>
    <row r="26" spans="1:30" x14ac:dyDescent="0.3">
      <c r="A26" s="10">
        <f t="shared" si="2"/>
        <v>1993</v>
      </c>
      <c r="B26" s="11">
        <v>44</v>
      </c>
      <c r="C26" s="11">
        <v>27</v>
      </c>
      <c r="D26" s="11">
        <v>66</v>
      </c>
      <c r="E26" s="11">
        <v>273</v>
      </c>
      <c r="F26" s="11">
        <v>447</v>
      </c>
      <c r="G26" s="11">
        <v>30</v>
      </c>
      <c r="H26" s="11">
        <v>101</v>
      </c>
      <c r="I26" s="11">
        <v>260</v>
      </c>
      <c r="J26" s="11">
        <v>109</v>
      </c>
      <c r="K26" s="11">
        <v>65</v>
      </c>
      <c r="L26" s="11">
        <v>139</v>
      </c>
      <c r="M26" s="18">
        <v>0</v>
      </c>
      <c r="N26" s="21">
        <f t="shared" si="0"/>
        <v>1561</v>
      </c>
      <c r="Q26" s="10">
        <f t="shared" si="3"/>
        <v>1993</v>
      </c>
      <c r="R26" s="11">
        <v>10</v>
      </c>
      <c r="S26" s="11">
        <v>27</v>
      </c>
      <c r="T26" s="11">
        <v>30</v>
      </c>
      <c r="U26" s="11">
        <v>55</v>
      </c>
      <c r="V26" s="11">
        <v>105</v>
      </c>
      <c r="W26" s="11">
        <v>30</v>
      </c>
      <c r="X26" s="11">
        <v>70</v>
      </c>
      <c r="Y26" s="11">
        <v>90</v>
      </c>
      <c r="Z26" s="11">
        <v>65</v>
      </c>
      <c r="AA26" s="11">
        <v>30</v>
      </c>
      <c r="AB26" s="11">
        <v>45</v>
      </c>
      <c r="AC26" s="11">
        <v>0</v>
      </c>
      <c r="AD26" s="21">
        <v>105</v>
      </c>
    </row>
    <row r="27" spans="1:30" x14ac:dyDescent="0.3">
      <c r="A27" s="10">
        <f t="shared" si="2"/>
        <v>1994</v>
      </c>
      <c r="B27" s="11">
        <v>14</v>
      </c>
      <c r="C27" s="11">
        <v>62</v>
      </c>
      <c r="D27" s="11">
        <v>267</v>
      </c>
      <c r="E27" s="11">
        <v>172</v>
      </c>
      <c r="F27" s="11">
        <v>135</v>
      </c>
      <c r="G27" s="11">
        <v>59</v>
      </c>
      <c r="H27" s="11">
        <v>78</v>
      </c>
      <c r="I27" s="11">
        <v>138</v>
      </c>
      <c r="J27" s="11">
        <v>321</v>
      </c>
      <c r="K27" s="11">
        <v>139</v>
      </c>
      <c r="L27" s="11">
        <v>75</v>
      </c>
      <c r="M27" s="18">
        <v>0</v>
      </c>
      <c r="N27" s="21">
        <f t="shared" si="0"/>
        <v>1460</v>
      </c>
      <c r="Q27" s="10">
        <f t="shared" si="3"/>
        <v>1994</v>
      </c>
      <c r="R27" s="11">
        <v>14</v>
      </c>
      <c r="S27" s="11">
        <v>40</v>
      </c>
      <c r="T27" s="11">
        <v>70</v>
      </c>
      <c r="U27" s="11">
        <v>50</v>
      </c>
      <c r="V27" s="11">
        <v>35</v>
      </c>
      <c r="W27" s="11">
        <v>15</v>
      </c>
      <c r="X27" s="11">
        <v>45</v>
      </c>
      <c r="Y27" s="11">
        <v>27</v>
      </c>
      <c r="Z27" s="11">
        <v>95</v>
      </c>
      <c r="AA27" s="11">
        <v>65</v>
      </c>
      <c r="AB27" s="11">
        <v>35</v>
      </c>
      <c r="AC27" s="11">
        <v>0</v>
      </c>
      <c r="AD27" s="21">
        <v>95</v>
      </c>
    </row>
    <row r="28" spans="1:30" x14ac:dyDescent="0.3">
      <c r="A28" s="10">
        <f t="shared" si="2"/>
        <v>1995</v>
      </c>
      <c r="B28" s="11">
        <v>0</v>
      </c>
      <c r="C28" s="11">
        <v>0</v>
      </c>
      <c r="D28" s="11">
        <v>47</v>
      </c>
      <c r="E28" s="11">
        <v>101</v>
      </c>
      <c r="F28" s="11">
        <v>283</v>
      </c>
      <c r="G28" s="11">
        <v>110</v>
      </c>
      <c r="H28" s="11">
        <v>190</v>
      </c>
      <c r="I28" s="11">
        <v>445</v>
      </c>
      <c r="J28" s="11">
        <v>95</v>
      </c>
      <c r="K28" s="11">
        <v>168</v>
      </c>
      <c r="L28" s="11">
        <v>88</v>
      </c>
      <c r="M28" s="18">
        <v>46</v>
      </c>
      <c r="N28" s="21">
        <f t="shared" si="0"/>
        <v>1573</v>
      </c>
      <c r="Q28" s="10">
        <f t="shared" si="3"/>
        <v>1995</v>
      </c>
      <c r="R28" s="11">
        <v>0</v>
      </c>
      <c r="S28" s="11">
        <v>0</v>
      </c>
      <c r="T28" s="11">
        <v>40</v>
      </c>
      <c r="U28" s="11">
        <v>35</v>
      </c>
      <c r="V28" s="11">
        <v>85</v>
      </c>
      <c r="W28" s="11">
        <v>45</v>
      </c>
      <c r="X28" s="11">
        <v>75</v>
      </c>
      <c r="Y28" s="11">
        <v>72</v>
      </c>
      <c r="Z28" s="11">
        <v>42</v>
      </c>
      <c r="AA28" s="11">
        <v>47</v>
      </c>
      <c r="AB28" s="11">
        <v>55</v>
      </c>
      <c r="AC28" s="11">
        <v>31</v>
      </c>
      <c r="AD28" s="21">
        <v>85</v>
      </c>
    </row>
    <row r="29" spans="1:30" x14ac:dyDescent="0.3">
      <c r="A29" s="10">
        <f t="shared" si="2"/>
        <v>1996</v>
      </c>
      <c r="B29" s="11">
        <v>0</v>
      </c>
      <c r="C29" s="11">
        <v>41</v>
      </c>
      <c r="D29" s="11">
        <v>128</v>
      </c>
      <c r="E29" s="11">
        <v>113</v>
      </c>
      <c r="F29" s="11">
        <v>299</v>
      </c>
      <c r="G29" s="11">
        <v>176</v>
      </c>
      <c r="H29" s="11">
        <v>283</v>
      </c>
      <c r="I29" s="11">
        <v>232</v>
      </c>
      <c r="J29" s="11">
        <v>167</v>
      </c>
      <c r="K29" s="11">
        <v>194</v>
      </c>
      <c r="L29" s="11">
        <v>106</v>
      </c>
      <c r="M29" s="18">
        <v>10</v>
      </c>
      <c r="N29" s="21">
        <f t="shared" si="0"/>
        <v>1749</v>
      </c>
      <c r="Q29" s="10">
        <f t="shared" si="3"/>
        <v>1996</v>
      </c>
      <c r="R29" s="11">
        <v>0</v>
      </c>
      <c r="S29" s="11">
        <v>11</v>
      </c>
      <c r="T29" s="11">
        <v>45</v>
      </c>
      <c r="U29" s="11">
        <v>30</v>
      </c>
      <c r="V29" s="11">
        <v>87</v>
      </c>
      <c r="W29" s="11">
        <v>61</v>
      </c>
      <c r="X29" s="11">
        <v>164</v>
      </c>
      <c r="Y29" s="11">
        <v>55</v>
      </c>
      <c r="Z29" s="11">
        <v>56</v>
      </c>
      <c r="AA29" s="11">
        <v>55</v>
      </c>
      <c r="AB29" s="11">
        <v>44</v>
      </c>
      <c r="AC29" s="11">
        <v>10</v>
      </c>
      <c r="AD29" s="21">
        <v>164</v>
      </c>
    </row>
    <row r="30" spans="1:30" x14ac:dyDescent="0.3">
      <c r="A30" s="10">
        <f t="shared" si="2"/>
        <v>1997</v>
      </c>
      <c r="B30" s="11">
        <v>0</v>
      </c>
      <c r="C30" s="11">
        <v>10</v>
      </c>
      <c r="D30" s="11">
        <v>58</v>
      </c>
      <c r="E30" s="11">
        <v>229</v>
      </c>
      <c r="F30" s="11">
        <v>163</v>
      </c>
      <c r="G30" s="11">
        <v>126</v>
      </c>
      <c r="H30" s="11">
        <v>26</v>
      </c>
      <c r="I30" s="11">
        <v>57</v>
      </c>
      <c r="J30" s="11">
        <v>107</v>
      </c>
      <c r="K30" s="11">
        <v>109</v>
      </c>
      <c r="L30" s="11">
        <v>156</v>
      </c>
      <c r="M30" s="18">
        <v>30</v>
      </c>
      <c r="N30" s="21">
        <f t="shared" si="0"/>
        <v>1071</v>
      </c>
      <c r="Q30" s="10">
        <f t="shared" si="3"/>
        <v>1997</v>
      </c>
      <c r="R30" s="11">
        <v>0</v>
      </c>
      <c r="S30" s="11">
        <v>10</v>
      </c>
      <c r="T30" s="11">
        <v>30</v>
      </c>
      <c r="U30" s="11">
        <v>60</v>
      </c>
      <c r="V30" s="11">
        <v>75</v>
      </c>
      <c r="W30" s="11">
        <v>60</v>
      </c>
      <c r="X30" s="11">
        <v>14</v>
      </c>
      <c r="Y30" s="11">
        <v>21</v>
      </c>
      <c r="Z30" s="11">
        <v>58</v>
      </c>
      <c r="AA30" s="11">
        <v>30</v>
      </c>
      <c r="AB30" s="11">
        <v>65</v>
      </c>
      <c r="AC30" s="11">
        <v>30</v>
      </c>
      <c r="AD30" s="21">
        <v>75</v>
      </c>
    </row>
    <row r="31" spans="1:30" x14ac:dyDescent="0.3">
      <c r="A31" s="10">
        <f t="shared" si="2"/>
        <v>1998</v>
      </c>
      <c r="B31" s="11">
        <v>0</v>
      </c>
      <c r="C31" s="11">
        <v>15</v>
      </c>
      <c r="D31" s="11">
        <v>103</v>
      </c>
      <c r="E31" s="11">
        <v>92</v>
      </c>
      <c r="F31" s="11">
        <v>178</v>
      </c>
      <c r="G31" s="11">
        <v>153</v>
      </c>
      <c r="H31" s="11">
        <v>70</v>
      </c>
      <c r="I31" s="11">
        <v>170</v>
      </c>
      <c r="J31" s="11">
        <v>266</v>
      </c>
      <c r="K31" s="11">
        <v>124</v>
      </c>
      <c r="L31" s="11">
        <v>107</v>
      </c>
      <c r="M31" s="18">
        <v>67</v>
      </c>
      <c r="N31" s="21">
        <f t="shared" si="0"/>
        <v>1345</v>
      </c>
      <c r="Q31" s="10">
        <f t="shared" si="3"/>
        <v>1998</v>
      </c>
      <c r="R31" s="11">
        <v>0</v>
      </c>
      <c r="S31" s="11">
        <v>10</v>
      </c>
      <c r="T31" s="11">
        <v>18</v>
      </c>
      <c r="U31" s="11">
        <v>28</v>
      </c>
      <c r="V31" s="11">
        <v>51</v>
      </c>
      <c r="W31" s="11">
        <v>31</v>
      </c>
      <c r="X31" s="11">
        <v>23</v>
      </c>
      <c r="Y31" s="11">
        <v>28</v>
      </c>
      <c r="Z31" s="11">
        <v>55</v>
      </c>
      <c r="AA31" s="11">
        <v>35</v>
      </c>
      <c r="AB31" s="11">
        <v>33</v>
      </c>
      <c r="AC31" s="11">
        <v>37</v>
      </c>
      <c r="AD31" s="21">
        <v>55</v>
      </c>
    </row>
    <row r="32" spans="1:30" x14ac:dyDescent="0.3">
      <c r="A32" s="10">
        <f t="shared" si="2"/>
        <v>1999</v>
      </c>
      <c r="B32" s="11">
        <v>10</v>
      </c>
      <c r="C32" s="11">
        <v>119</v>
      </c>
      <c r="D32" s="11">
        <v>213</v>
      </c>
      <c r="E32" s="11">
        <v>117</v>
      </c>
      <c r="F32" s="11">
        <v>138</v>
      </c>
      <c r="G32" s="11">
        <v>281</v>
      </c>
      <c r="H32" s="11">
        <v>173</v>
      </c>
      <c r="I32" s="11">
        <v>330</v>
      </c>
      <c r="J32" s="11">
        <v>170</v>
      </c>
      <c r="K32" s="11">
        <v>156</v>
      </c>
      <c r="L32" s="11">
        <v>318</v>
      </c>
      <c r="M32" s="18">
        <v>22</v>
      </c>
      <c r="N32" s="21">
        <f t="shared" si="0"/>
        <v>2047</v>
      </c>
      <c r="Q32" s="10">
        <f t="shared" si="3"/>
        <v>1999</v>
      </c>
      <c r="R32" s="11">
        <v>7</v>
      </c>
      <c r="S32" s="11">
        <v>49</v>
      </c>
      <c r="T32" s="11">
        <v>114</v>
      </c>
      <c r="U32" s="11">
        <v>32</v>
      </c>
      <c r="V32" s="11">
        <v>35</v>
      </c>
      <c r="W32" s="11">
        <v>87</v>
      </c>
      <c r="X32" s="11">
        <v>65</v>
      </c>
      <c r="Y32" s="11">
        <v>82</v>
      </c>
      <c r="Z32" s="11">
        <v>43</v>
      </c>
      <c r="AA32" s="11">
        <v>40</v>
      </c>
      <c r="AB32" s="11">
        <v>57</v>
      </c>
      <c r="AC32" s="11">
        <v>17</v>
      </c>
      <c r="AD32" s="21">
        <v>114</v>
      </c>
    </row>
    <row r="33" spans="1:30" x14ac:dyDescent="0.3">
      <c r="A33" s="10">
        <f t="shared" si="2"/>
        <v>2000</v>
      </c>
      <c r="B33" s="11">
        <v>8</v>
      </c>
      <c r="C33" s="11">
        <v>56</v>
      </c>
      <c r="D33" s="11">
        <v>37</v>
      </c>
      <c r="E33" s="11">
        <v>120</v>
      </c>
      <c r="F33" s="11">
        <v>221</v>
      </c>
      <c r="G33" s="11">
        <v>58</v>
      </c>
      <c r="H33" s="11">
        <v>84</v>
      </c>
      <c r="I33" s="11">
        <v>40</v>
      </c>
      <c r="J33" s="11">
        <v>351</v>
      </c>
      <c r="K33" s="11">
        <v>40</v>
      </c>
      <c r="L33" s="11">
        <v>224</v>
      </c>
      <c r="M33" s="18">
        <v>49</v>
      </c>
      <c r="N33" s="21">
        <f t="shared" si="0"/>
        <v>1288</v>
      </c>
      <c r="Q33" s="10">
        <f t="shared" si="3"/>
        <v>2000</v>
      </c>
      <c r="R33" s="11">
        <v>8</v>
      </c>
      <c r="S33" s="11">
        <v>30</v>
      </c>
      <c r="T33" s="11">
        <v>16</v>
      </c>
      <c r="U33" s="11">
        <v>69</v>
      </c>
      <c r="V33" s="11">
        <v>64</v>
      </c>
      <c r="W33" s="11">
        <v>21</v>
      </c>
      <c r="X33" s="11">
        <v>35</v>
      </c>
      <c r="Y33" s="11">
        <v>15</v>
      </c>
      <c r="Z33" s="11">
        <v>87</v>
      </c>
      <c r="AA33" s="11">
        <v>16</v>
      </c>
      <c r="AB33" s="11">
        <v>59</v>
      </c>
      <c r="AC33" s="11">
        <v>46</v>
      </c>
      <c r="AD33" s="21">
        <v>87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142</v>
      </c>
      <c r="E34" s="11">
        <v>135</v>
      </c>
      <c r="F34" s="11">
        <v>145</v>
      </c>
      <c r="G34" s="11">
        <v>7</v>
      </c>
      <c r="H34" s="11">
        <v>58</v>
      </c>
      <c r="I34" s="11">
        <v>79</v>
      </c>
      <c r="J34" s="11">
        <v>232</v>
      </c>
      <c r="K34" s="11">
        <v>96</v>
      </c>
      <c r="L34" s="11">
        <v>153</v>
      </c>
      <c r="M34" s="18">
        <v>87</v>
      </c>
      <c r="N34" s="21">
        <f t="shared" si="0"/>
        <v>1134</v>
      </c>
      <c r="Q34" s="10">
        <f t="shared" si="3"/>
        <v>2001</v>
      </c>
      <c r="R34" s="11">
        <v>0</v>
      </c>
      <c r="S34" s="11">
        <v>0</v>
      </c>
      <c r="T34" s="11">
        <v>56</v>
      </c>
      <c r="U34" s="11">
        <v>78</v>
      </c>
      <c r="V34" s="11">
        <v>44</v>
      </c>
      <c r="W34" s="11">
        <v>5</v>
      </c>
      <c r="X34" s="11">
        <v>32</v>
      </c>
      <c r="Y34" s="11">
        <v>25</v>
      </c>
      <c r="Z34" s="11">
        <v>60</v>
      </c>
      <c r="AA34" s="11">
        <v>20</v>
      </c>
      <c r="AB34" s="11">
        <v>82</v>
      </c>
      <c r="AC34" s="11">
        <v>36</v>
      </c>
      <c r="AD34" s="21">
        <v>82</v>
      </c>
    </row>
    <row r="35" spans="1:30" x14ac:dyDescent="0.3">
      <c r="A35" s="10">
        <f t="shared" si="2"/>
        <v>2002</v>
      </c>
      <c r="B35" s="11">
        <v>0</v>
      </c>
      <c r="C35" s="11">
        <v>16</v>
      </c>
      <c r="D35" s="11">
        <v>76</v>
      </c>
      <c r="E35" s="11">
        <v>176</v>
      </c>
      <c r="F35" s="11">
        <v>70</v>
      </c>
      <c r="G35" s="11">
        <v>119</v>
      </c>
      <c r="H35" s="11">
        <v>24</v>
      </c>
      <c r="I35" s="11">
        <v>91</v>
      </c>
      <c r="J35" s="11">
        <v>142</v>
      </c>
      <c r="K35" s="11">
        <v>281</v>
      </c>
      <c r="L35" s="11">
        <v>16</v>
      </c>
      <c r="M35" s="18">
        <v>114</v>
      </c>
      <c r="N35" s="21">
        <f t="shared" si="0"/>
        <v>1125</v>
      </c>
      <c r="Q35" s="10">
        <f t="shared" si="3"/>
        <v>2002</v>
      </c>
      <c r="R35" s="11">
        <v>0</v>
      </c>
      <c r="S35" s="11">
        <v>16</v>
      </c>
      <c r="T35" s="11">
        <v>41</v>
      </c>
      <c r="U35" s="11">
        <v>42</v>
      </c>
      <c r="V35" s="11">
        <v>56</v>
      </c>
      <c r="W35" s="11">
        <v>80</v>
      </c>
      <c r="X35" s="11">
        <v>10</v>
      </c>
      <c r="Y35" s="11">
        <v>86</v>
      </c>
      <c r="Z35" s="11">
        <v>25</v>
      </c>
      <c r="AA35" s="11">
        <v>75</v>
      </c>
      <c r="AB35" s="11">
        <v>13</v>
      </c>
      <c r="AC35" s="11">
        <v>55</v>
      </c>
      <c r="AD35" s="21">
        <v>86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59</v>
      </c>
      <c r="E36" s="11">
        <v>288</v>
      </c>
      <c r="F36" s="11">
        <v>145</v>
      </c>
      <c r="G36" s="11">
        <v>150</v>
      </c>
      <c r="H36" s="11">
        <v>72</v>
      </c>
      <c r="I36" s="11">
        <v>158</v>
      </c>
      <c r="J36" s="11">
        <v>140</v>
      </c>
      <c r="K36" s="11">
        <v>234</v>
      </c>
      <c r="L36" s="11">
        <v>115</v>
      </c>
      <c r="M36" s="18">
        <v>76</v>
      </c>
      <c r="N36" s="21">
        <f t="shared" si="0"/>
        <v>1437</v>
      </c>
      <c r="Q36" s="10">
        <f t="shared" si="3"/>
        <v>2003</v>
      </c>
      <c r="R36" s="11">
        <v>0</v>
      </c>
      <c r="S36" s="11">
        <v>0</v>
      </c>
      <c r="T36" s="11">
        <v>56</v>
      </c>
      <c r="U36" s="11">
        <v>90</v>
      </c>
      <c r="V36" s="11">
        <v>46</v>
      </c>
      <c r="W36" s="11">
        <v>76</v>
      </c>
      <c r="X36" s="11">
        <v>23</v>
      </c>
      <c r="Y36" s="11">
        <v>60</v>
      </c>
      <c r="Z36" s="11">
        <v>43</v>
      </c>
      <c r="AA36" s="11">
        <v>52</v>
      </c>
      <c r="AB36" s="11">
        <v>26</v>
      </c>
      <c r="AC36" s="11">
        <v>32</v>
      </c>
      <c r="AD36" s="21">
        <v>90</v>
      </c>
    </row>
    <row r="37" spans="1:30" x14ac:dyDescent="0.3">
      <c r="A37" s="10">
        <f t="shared" si="2"/>
        <v>2004</v>
      </c>
      <c r="B37" s="11">
        <v>0</v>
      </c>
      <c r="C37" s="11">
        <v>59</v>
      </c>
      <c r="D37" s="11">
        <v>9</v>
      </c>
      <c r="E37" s="11">
        <v>167</v>
      </c>
      <c r="F37" s="11">
        <v>247</v>
      </c>
      <c r="G37" s="11">
        <v>145</v>
      </c>
      <c r="H37" s="11">
        <v>51</v>
      </c>
      <c r="I37" s="11">
        <v>61</v>
      </c>
      <c r="J37" s="11">
        <v>220</v>
      </c>
      <c r="K37" s="11">
        <v>288</v>
      </c>
      <c r="L37" s="11">
        <v>50</v>
      </c>
      <c r="M37" s="18">
        <v>0</v>
      </c>
      <c r="N37" s="21">
        <f t="shared" si="0"/>
        <v>1297</v>
      </c>
      <c r="Q37" s="10">
        <f t="shared" si="3"/>
        <v>2004</v>
      </c>
      <c r="R37" s="11">
        <v>0</v>
      </c>
      <c r="S37" s="11">
        <v>35</v>
      </c>
      <c r="T37" s="11">
        <v>5</v>
      </c>
      <c r="U37" s="11">
        <v>40</v>
      </c>
      <c r="V37" s="11">
        <v>60</v>
      </c>
      <c r="W37" s="11">
        <v>57</v>
      </c>
      <c r="X37" s="11">
        <v>25</v>
      </c>
      <c r="Y37" s="11">
        <v>32</v>
      </c>
      <c r="Z37" s="11">
        <v>62</v>
      </c>
      <c r="AA37" s="11">
        <v>72</v>
      </c>
      <c r="AB37" s="11">
        <v>30</v>
      </c>
      <c r="AC37" s="11">
        <v>0</v>
      </c>
      <c r="AD37" s="21">
        <v>72</v>
      </c>
    </row>
    <row r="38" spans="1:30" x14ac:dyDescent="0.3">
      <c r="A38" s="10">
        <f t="shared" si="2"/>
        <v>2005</v>
      </c>
      <c r="B38" s="11">
        <v>43</v>
      </c>
      <c r="C38" s="11">
        <v>32</v>
      </c>
      <c r="D38" s="11">
        <v>53</v>
      </c>
      <c r="E38" s="11">
        <v>123</v>
      </c>
      <c r="F38" s="11">
        <v>153</v>
      </c>
      <c r="G38" s="11">
        <v>261</v>
      </c>
      <c r="H38" s="11">
        <v>84</v>
      </c>
      <c r="I38" s="11">
        <v>150</v>
      </c>
      <c r="J38" s="11">
        <v>131</v>
      </c>
      <c r="K38" s="11">
        <v>189</v>
      </c>
      <c r="L38" s="11">
        <v>413</v>
      </c>
      <c r="M38" s="18">
        <v>0</v>
      </c>
      <c r="N38" s="21">
        <f t="shared" si="0"/>
        <v>1632</v>
      </c>
      <c r="Q38" s="10">
        <f t="shared" si="3"/>
        <v>2005</v>
      </c>
      <c r="R38" s="11">
        <v>14</v>
      </c>
      <c r="S38" s="11">
        <v>22</v>
      </c>
      <c r="T38" s="11">
        <v>26</v>
      </c>
      <c r="U38" s="11">
        <v>27</v>
      </c>
      <c r="V38" s="11">
        <v>56</v>
      </c>
      <c r="W38" s="11">
        <v>70</v>
      </c>
      <c r="X38" s="11">
        <v>26</v>
      </c>
      <c r="Y38" s="11">
        <v>52</v>
      </c>
      <c r="Z38" s="11">
        <v>26</v>
      </c>
      <c r="AA38" s="11">
        <v>44</v>
      </c>
      <c r="AB38" s="11">
        <v>74</v>
      </c>
      <c r="AC38" s="11">
        <v>0</v>
      </c>
      <c r="AD38" s="21">
        <v>74</v>
      </c>
    </row>
    <row r="39" spans="1:30" x14ac:dyDescent="0.3">
      <c r="A39" s="10">
        <f t="shared" si="2"/>
        <v>2006</v>
      </c>
      <c r="B39" s="11">
        <v>13.8</v>
      </c>
      <c r="C39" s="11">
        <v>1.8</v>
      </c>
      <c r="D39" s="11">
        <v>42</v>
      </c>
      <c r="E39" s="11">
        <v>78</v>
      </c>
      <c r="F39" s="11">
        <v>226</v>
      </c>
      <c r="G39" s="11">
        <v>51</v>
      </c>
      <c r="H39" s="11">
        <v>34</v>
      </c>
      <c r="I39" s="11">
        <v>130</v>
      </c>
      <c r="J39" s="11">
        <v>94</v>
      </c>
      <c r="K39" s="11">
        <v>187</v>
      </c>
      <c r="L39" s="11">
        <v>130</v>
      </c>
      <c r="M39" s="18">
        <v>148</v>
      </c>
      <c r="N39" s="21">
        <f t="shared" si="0"/>
        <v>1135.5999999999999</v>
      </c>
      <c r="Q39" s="10">
        <f t="shared" si="3"/>
        <v>2006</v>
      </c>
      <c r="R39" s="11">
        <v>4</v>
      </c>
      <c r="S39" s="11">
        <v>1.8</v>
      </c>
      <c r="T39" s="11">
        <v>14</v>
      </c>
      <c r="U39" s="11">
        <v>35</v>
      </c>
      <c r="V39" s="11">
        <v>52</v>
      </c>
      <c r="W39" s="11">
        <v>13</v>
      </c>
      <c r="X39" s="11">
        <v>14</v>
      </c>
      <c r="Y39" s="11">
        <v>33</v>
      </c>
      <c r="Z39" s="11">
        <v>15</v>
      </c>
      <c r="AA39" s="11">
        <v>60</v>
      </c>
      <c r="AB39" s="11">
        <v>55</v>
      </c>
      <c r="AC39" s="11">
        <v>90</v>
      </c>
      <c r="AD39" s="21">
        <v>90</v>
      </c>
    </row>
    <row r="40" spans="1:30" x14ac:dyDescent="0.3">
      <c r="A40" s="10">
        <f t="shared" si="2"/>
        <v>2007</v>
      </c>
      <c r="B40" s="11">
        <v>5</v>
      </c>
      <c r="C40" s="11">
        <v>16</v>
      </c>
      <c r="D40" s="11">
        <v>154</v>
      </c>
      <c r="E40" s="11">
        <v>207</v>
      </c>
      <c r="F40" s="11">
        <v>132</v>
      </c>
      <c r="G40" s="11">
        <v>83</v>
      </c>
      <c r="H40" s="11">
        <v>103</v>
      </c>
      <c r="I40" s="11">
        <v>386</v>
      </c>
      <c r="J40" s="11">
        <v>111</v>
      </c>
      <c r="K40" s="11">
        <v>251</v>
      </c>
      <c r="L40" s="11">
        <v>121</v>
      </c>
      <c r="M40" s="18">
        <v>60</v>
      </c>
      <c r="N40" s="21">
        <f t="shared" si="0"/>
        <v>1629</v>
      </c>
      <c r="Q40" s="10">
        <f t="shared" si="3"/>
        <v>2007</v>
      </c>
      <c r="R40" s="11">
        <v>5</v>
      </c>
      <c r="S40" s="11">
        <v>16</v>
      </c>
      <c r="T40" s="11">
        <v>42</v>
      </c>
      <c r="U40" s="11">
        <v>55</v>
      </c>
      <c r="V40" s="11">
        <v>48</v>
      </c>
      <c r="W40" s="11">
        <v>45</v>
      </c>
      <c r="X40" s="11">
        <v>31</v>
      </c>
      <c r="Y40" s="11">
        <v>45</v>
      </c>
      <c r="Z40" s="11">
        <v>72</v>
      </c>
      <c r="AA40" s="11">
        <v>38</v>
      </c>
      <c r="AB40" s="11">
        <v>80</v>
      </c>
      <c r="AC40" s="11">
        <v>15</v>
      </c>
      <c r="AD40" s="21">
        <v>80</v>
      </c>
    </row>
    <row r="41" spans="1:30" x14ac:dyDescent="0.3">
      <c r="A41" s="10">
        <f t="shared" si="2"/>
        <v>2008</v>
      </c>
      <c r="B41" s="11">
        <v>0</v>
      </c>
      <c r="C41" s="11">
        <v>93</v>
      </c>
      <c r="D41" s="11">
        <v>78</v>
      </c>
      <c r="E41" s="11">
        <v>175</v>
      </c>
      <c r="F41" s="11">
        <v>144</v>
      </c>
      <c r="G41" s="11">
        <v>147</v>
      </c>
      <c r="H41" s="11">
        <v>55</v>
      </c>
      <c r="I41" s="11">
        <v>314</v>
      </c>
      <c r="J41" s="11">
        <v>174</v>
      </c>
      <c r="K41" s="11">
        <v>277</v>
      </c>
      <c r="L41" s="11">
        <v>137</v>
      </c>
      <c r="M41" s="18">
        <v>27</v>
      </c>
      <c r="N41" s="21">
        <f t="shared" si="0"/>
        <v>1621</v>
      </c>
      <c r="Q41" s="10">
        <f t="shared" si="3"/>
        <v>2008</v>
      </c>
      <c r="R41" s="11">
        <v>0</v>
      </c>
      <c r="S41" s="11">
        <v>40</v>
      </c>
      <c r="T41" s="11">
        <v>50</v>
      </c>
      <c r="U41" s="11">
        <v>55</v>
      </c>
      <c r="V41" s="11">
        <v>45</v>
      </c>
      <c r="W41" s="11">
        <v>50</v>
      </c>
      <c r="X41" s="11">
        <v>15</v>
      </c>
      <c r="Y41" s="11">
        <v>140</v>
      </c>
      <c r="Z41" s="11">
        <v>30</v>
      </c>
      <c r="AA41" s="11">
        <v>62</v>
      </c>
      <c r="AB41" s="11">
        <v>55</v>
      </c>
      <c r="AC41" s="11">
        <v>27</v>
      </c>
      <c r="AD41" s="21">
        <v>140</v>
      </c>
    </row>
    <row r="42" spans="1:30" x14ac:dyDescent="0.3">
      <c r="A42" s="10">
        <f t="shared" si="2"/>
        <v>2009</v>
      </c>
      <c r="B42" s="11">
        <v>1</v>
      </c>
      <c r="C42" s="11">
        <v>0</v>
      </c>
      <c r="D42" s="11">
        <v>133</v>
      </c>
      <c r="E42" s="11">
        <v>145</v>
      </c>
      <c r="F42" s="11">
        <v>174</v>
      </c>
      <c r="G42" s="11">
        <v>135</v>
      </c>
      <c r="H42" s="11">
        <v>107</v>
      </c>
      <c r="I42" s="11">
        <v>23</v>
      </c>
      <c r="J42" s="11">
        <v>25</v>
      </c>
      <c r="K42" s="11" t="s">
        <v>21</v>
      </c>
      <c r="L42" s="11" t="s">
        <v>21</v>
      </c>
      <c r="M42" s="18" t="s">
        <v>21</v>
      </c>
      <c r="N42" s="21" t="str">
        <f t="shared" si="0"/>
        <v xml:space="preserve"> </v>
      </c>
      <c r="Q42" s="10">
        <f t="shared" si="3"/>
        <v>2009</v>
      </c>
      <c r="R42" s="11">
        <v>1</v>
      </c>
      <c r="S42" s="11">
        <v>0</v>
      </c>
      <c r="T42" s="11">
        <v>40</v>
      </c>
      <c r="U42" s="11">
        <v>82</v>
      </c>
      <c r="V42" s="11">
        <v>55</v>
      </c>
      <c r="W42" s="11">
        <v>80</v>
      </c>
      <c r="X42" s="11">
        <v>85</v>
      </c>
      <c r="Y42" s="11">
        <v>20</v>
      </c>
      <c r="Z42" s="11">
        <v>25</v>
      </c>
      <c r="AA42" s="11" t="s">
        <v>21</v>
      </c>
      <c r="AB42" s="11" t="s">
        <v>21</v>
      </c>
      <c r="AC42" s="11" t="s">
        <v>21</v>
      </c>
      <c r="AD42" s="21">
        <v>85</v>
      </c>
    </row>
    <row r="43" spans="1:30" x14ac:dyDescent="0.3">
      <c r="A43" s="10">
        <f t="shared" si="2"/>
        <v>2010</v>
      </c>
      <c r="B43" s="11" t="s">
        <v>21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8"/>
      <c r="N43" s="21" t="str">
        <f t="shared" si="0"/>
        <v xml:space="preserve"> </v>
      </c>
      <c r="Q43" s="10">
        <f t="shared" si="3"/>
        <v>2010</v>
      </c>
      <c r="R43" s="11" t="s">
        <v>21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21" t="str">
        <f t="shared" ref="AD43:AD55" si="4">+" "</f>
        <v xml:space="preserve"> </v>
      </c>
    </row>
    <row r="44" spans="1:30" x14ac:dyDescent="0.3">
      <c r="A44" s="10">
        <f t="shared" si="2"/>
        <v>2011</v>
      </c>
      <c r="B44" s="11" t="s">
        <v>21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8"/>
      <c r="N44" s="21" t="str">
        <f t="shared" si="0"/>
        <v xml:space="preserve"> </v>
      </c>
      <c r="Q44" s="10">
        <f t="shared" si="3"/>
        <v>2011</v>
      </c>
      <c r="R44" s="11" t="s">
        <v>21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21" t="str">
        <f t="shared" si="4"/>
        <v xml:space="preserve"> </v>
      </c>
    </row>
    <row r="45" spans="1:30" x14ac:dyDescent="0.3">
      <c r="A45" s="10">
        <f>+A44+1</f>
        <v>2012</v>
      </c>
      <c r="B45" s="11" t="s">
        <v>21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8"/>
      <c r="N45" s="21" t="str">
        <f t="shared" si="0"/>
        <v xml:space="preserve"> </v>
      </c>
      <c r="Q45" s="10">
        <f>+Q44+1</f>
        <v>2012</v>
      </c>
      <c r="R45" s="11" t="s">
        <v>21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21" t="str">
        <f t="shared" si="4"/>
        <v xml:space="preserve"> </v>
      </c>
    </row>
    <row r="46" spans="1:30" x14ac:dyDescent="0.3">
      <c r="A46" s="10">
        <f t="shared" ref="A46:A50" si="5">+A45+1</f>
        <v>2013</v>
      </c>
      <c r="B46" s="11" t="s">
        <v>21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8"/>
      <c r="N46" s="21" t="str">
        <f t="shared" si="0"/>
        <v xml:space="preserve"> </v>
      </c>
      <c r="Q46" s="10">
        <f t="shared" ref="Q46:Q50" si="6">+Q45+1</f>
        <v>2013</v>
      </c>
      <c r="R46" s="11" t="s">
        <v>21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21" t="str">
        <f t="shared" si="4"/>
        <v xml:space="preserve"> </v>
      </c>
    </row>
    <row r="47" spans="1:30" x14ac:dyDescent="0.3">
      <c r="A47" s="10">
        <f t="shared" si="5"/>
        <v>2014</v>
      </c>
      <c r="B47" s="11" t="s">
        <v>21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8"/>
      <c r="N47" s="21" t="str">
        <f t="shared" si="0"/>
        <v xml:space="preserve"> </v>
      </c>
      <c r="Q47" s="10">
        <f t="shared" si="6"/>
        <v>2014</v>
      </c>
      <c r="R47" s="11" t="s">
        <v>21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21" t="str">
        <f t="shared" si="4"/>
        <v xml:space="preserve"> </v>
      </c>
    </row>
    <row r="48" spans="1:30" x14ac:dyDescent="0.3">
      <c r="A48" s="10">
        <f t="shared" si="5"/>
        <v>2015</v>
      </c>
      <c r="B48" s="11" t="s">
        <v>21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8"/>
      <c r="N48" s="21" t="str">
        <f t="shared" si="0"/>
        <v xml:space="preserve"> </v>
      </c>
      <c r="Q48" s="10">
        <f t="shared" si="6"/>
        <v>2015</v>
      </c>
      <c r="R48" s="11" t="s">
        <v>21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1" t="str">
        <f t="shared" si="4"/>
        <v xml:space="preserve"> </v>
      </c>
    </row>
    <row r="49" spans="1:30" x14ac:dyDescent="0.3">
      <c r="A49" s="10">
        <f t="shared" si="5"/>
        <v>2016</v>
      </c>
      <c r="B49" s="11" t="s">
        <v>21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6"/>
        <v>2016</v>
      </c>
      <c r="R49" s="11" t="s">
        <v>21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21" t="str">
        <f t="shared" si="4"/>
        <v xml:space="preserve"> </v>
      </c>
    </row>
    <row r="50" spans="1:30" x14ac:dyDescent="0.3">
      <c r="A50" s="10">
        <f t="shared" si="5"/>
        <v>2017</v>
      </c>
      <c r="B50" s="11" t="s">
        <v>21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21" t="str">
        <f t="shared" si="0"/>
        <v xml:space="preserve"> </v>
      </c>
      <c r="Q50" s="10">
        <f t="shared" si="6"/>
        <v>2017</v>
      </c>
      <c r="R50" s="11" t="s">
        <v>21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1" t="str">
        <f t="shared" si="4"/>
        <v xml:space="preserve"> </v>
      </c>
    </row>
    <row r="51" spans="1:30" x14ac:dyDescent="0.3">
      <c r="A51" s="10">
        <f>+A50+1</f>
        <v>2018</v>
      </c>
      <c r="B51" s="11" t="s">
        <v>21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 t="s">
        <v>21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1" t="str">
        <f t="shared" si="4"/>
        <v xml:space="preserve"> </v>
      </c>
    </row>
    <row r="52" spans="1:30" x14ac:dyDescent="0.3">
      <c r="A52" s="10">
        <f t="shared" ref="A52:A53" si="7">+A51+1</f>
        <v>2019</v>
      </c>
      <c r="B52" s="11" t="s">
        <v>21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8">+Q51+1</f>
        <v>2019</v>
      </c>
      <c r="R52" s="11" t="s">
        <v>21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4"/>
        <v xml:space="preserve"> </v>
      </c>
    </row>
    <row r="53" spans="1:30" x14ac:dyDescent="0.3">
      <c r="A53" s="14">
        <f t="shared" si="7"/>
        <v>2020</v>
      </c>
      <c r="B53" s="11" t="s">
        <v>21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>+IF(COUNT(B53:M53)&lt;12," ",SUM(B53:M53))</f>
        <v xml:space="preserve"> </v>
      </c>
      <c r="Q53" s="10">
        <f t="shared" si="8"/>
        <v>2020</v>
      </c>
      <c r="R53" s="11" t="s">
        <v>21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4"/>
        <v xml:space="preserve"> </v>
      </c>
    </row>
    <row r="54" spans="1:30" x14ac:dyDescent="0.3">
      <c r="A54" s="14">
        <v>2021</v>
      </c>
      <c r="B54" s="11" t="s">
        <v>21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>+IF(COUNT(B54:M54)&lt;12," ",SUM(B54:M54))</f>
        <v xml:space="preserve"> </v>
      </c>
      <c r="Q54" s="14">
        <v>2021</v>
      </c>
      <c r="R54" s="11" t="s">
        <v>21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 t="shared" si="4"/>
        <v xml:space="preserve"> </v>
      </c>
    </row>
    <row r="55" spans="1:30" x14ac:dyDescent="0.3">
      <c r="A55" s="14">
        <v>2022</v>
      </c>
      <c r="B55" s="11" t="s">
        <v>21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 t="s">
        <v>21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 t="shared" si="4"/>
        <v xml:space="preserve"> </v>
      </c>
    </row>
    <row r="56" spans="1:30" customFormat="1" x14ac:dyDescent="0.3">
      <c r="A56" s="53" t="s">
        <v>16</v>
      </c>
      <c r="B56" s="7">
        <f>+AVERAGE(B3:B55)</f>
        <v>11.46</v>
      </c>
      <c r="C56" s="7">
        <f>+AVERAGE(C3:C55)</f>
        <v>34.226666666666667</v>
      </c>
      <c r="D56" s="7">
        <f t="shared" ref="D56:L56" si="9">+AVERAGE(D3:D55)</f>
        <v>75.8</v>
      </c>
      <c r="E56" s="7">
        <f t="shared" si="9"/>
        <v>149.1</v>
      </c>
      <c r="F56" s="7">
        <f t="shared" si="9"/>
        <v>185.83333333333334</v>
      </c>
      <c r="G56" s="7">
        <f t="shared" si="9"/>
        <v>116.16666666666667</v>
      </c>
      <c r="H56" s="7">
        <f t="shared" si="9"/>
        <v>93.033333333333331</v>
      </c>
      <c r="I56" s="7">
        <f t="shared" si="9"/>
        <v>172.0344827586207</v>
      </c>
      <c r="J56" s="7">
        <f t="shared" si="9"/>
        <v>156.93333333333334</v>
      </c>
      <c r="K56" s="7">
        <f t="shared" si="9"/>
        <v>206.9655172413793</v>
      </c>
      <c r="L56" s="7">
        <f t="shared" si="9"/>
        <v>131.72413793103448</v>
      </c>
      <c r="M56" s="7">
        <f>+AVERAGE(M3:M55)</f>
        <v>38.241379310344826</v>
      </c>
      <c r="N56" s="22">
        <f>+AVERAGE(N3:N55)</f>
        <v>1375.7357142857143</v>
      </c>
      <c r="O56" s="12"/>
      <c r="P56" s="12"/>
      <c r="Q56" s="53" t="s">
        <v>16</v>
      </c>
      <c r="R56" s="7">
        <f>+AVERAGE(R3:R55)</f>
        <v>7.2333333333333334</v>
      </c>
      <c r="S56" s="7">
        <f>+AVERAGE(S3:S55)</f>
        <v>20.726666666666667</v>
      </c>
      <c r="T56" s="7">
        <f t="shared" ref="T56:AB56" si="10">+AVERAGE(T3:T55)</f>
        <v>35.166666666666664</v>
      </c>
      <c r="U56" s="7">
        <f t="shared" si="10"/>
        <v>47.966666666666669</v>
      </c>
      <c r="V56" s="7">
        <f t="shared" si="10"/>
        <v>57.766666666666666</v>
      </c>
      <c r="W56" s="7">
        <f t="shared" si="10"/>
        <v>47.7</v>
      </c>
      <c r="X56" s="7">
        <f t="shared" si="10"/>
        <v>41.833333333333336</v>
      </c>
      <c r="Y56" s="7">
        <f t="shared" si="10"/>
        <v>55.862068965517238</v>
      </c>
      <c r="Z56" s="7">
        <f t="shared" si="10"/>
        <v>48.5</v>
      </c>
      <c r="AA56" s="7">
        <f t="shared" si="10"/>
        <v>58.896551724137929</v>
      </c>
      <c r="AB56" s="7">
        <f t="shared" si="10"/>
        <v>50.96551724137931</v>
      </c>
      <c r="AC56" s="7">
        <f>+AVERAGE(AC3:AC55)</f>
        <v>25.137931034482758</v>
      </c>
      <c r="AD56" s="22">
        <f>+AVERAGE(AD3:AD55)</f>
        <v>94.7</v>
      </c>
    </row>
    <row r="57" spans="1:30" customFormat="1" x14ac:dyDescent="0.3">
      <c r="A57" s="53" t="s">
        <v>17</v>
      </c>
      <c r="B57" s="7">
        <f>+MAX(B3:B55)</f>
        <v>90</v>
      </c>
      <c r="C57" s="7">
        <f t="shared" ref="C57:M57" si="11">+MAX(C3:C55)</f>
        <v>119</v>
      </c>
      <c r="D57" s="7">
        <f t="shared" si="11"/>
        <v>267</v>
      </c>
      <c r="E57" s="7">
        <f t="shared" si="11"/>
        <v>310</v>
      </c>
      <c r="F57" s="7">
        <f t="shared" si="11"/>
        <v>447</v>
      </c>
      <c r="G57" s="7">
        <f t="shared" si="11"/>
        <v>308</v>
      </c>
      <c r="H57" s="7">
        <f t="shared" si="11"/>
        <v>283</v>
      </c>
      <c r="I57" s="7">
        <f t="shared" si="11"/>
        <v>445</v>
      </c>
      <c r="J57" s="7">
        <f t="shared" si="11"/>
        <v>351</v>
      </c>
      <c r="K57" s="7">
        <f t="shared" si="11"/>
        <v>521</v>
      </c>
      <c r="L57" s="7">
        <f t="shared" si="11"/>
        <v>413</v>
      </c>
      <c r="M57" s="7">
        <f t="shared" si="11"/>
        <v>148</v>
      </c>
      <c r="N57" s="22">
        <f>+MAX(N3:N55)</f>
        <v>2047</v>
      </c>
      <c r="O57" s="12"/>
      <c r="P57" s="12"/>
      <c r="Q57" s="53" t="s">
        <v>17</v>
      </c>
      <c r="R57" s="7">
        <f>+MAX(R3:R55)</f>
        <v>60</v>
      </c>
      <c r="S57" s="7">
        <f t="shared" ref="S57:AC57" si="12">+MAX(S3:S55)</f>
        <v>60</v>
      </c>
      <c r="T57" s="7">
        <f t="shared" si="12"/>
        <v>114</v>
      </c>
      <c r="U57" s="7">
        <f t="shared" si="12"/>
        <v>90</v>
      </c>
      <c r="V57" s="7">
        <f t="shared" si="12"/>
        <v>136</v>
      </c>
      <c r="W57" s="7">
        <f t="shared" si="12"/>
        <v>115</v>
      </c>
      <c r="X57" s="7">
        <f t="shared" si="12"/>
        <v>164</v>
      </c>
      <c r="Y57" s="7">
        <f t="shared" si="12"/>
        <v>140</v>
      </c>
      <c r="Z57" s="7">
        <f t="shared" si="12"/>
        <v>95</v>
      </c>
      <c r="AA57" s="7">
        <f t="shared" si="12"/>
        <v>109</v>
      </c>
      <c r="AB57" s="7">
        <f t="shared" si="12"/>
        <v>160</v>
      </c>
      <c r="AC57" s="7">
        <f t="shared" si="12"/>
        <v>90</v>
      </c>
      <c r="AD57" s="22">
        <f>+MAX(AD3:AD55)</f>
        <v>164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3">+MIN(C3:C55)</f>
        <v>0</v>
      </c>
      <c r="D58" s="7">
        <f t="shared" si="13"/>
        <v>0</v>
      </c>
      <c r="E58" s="7">
        <f t="shared" si="13"/>
        <v>18</v>
      </c>
      <c r="F58" s="7">
        <f t="shared" si="13"/>
        <v>70</v>
      </c>
      <c r="G58" s="7">
        <f t="shared" si="13"/>
        <v>7</v>
      </c>
      <c r="H58" s="7">
        <f t="shared" si="13"/>
        <v>24</v>
      </c>
      <c r="I58" s="7">
        <f t="shared" si="13"/>
        <v>23</v>
      </c>
      <c r="J58" s="7">
        <f t="shared" si="13"/>
        <v>25</v>
      </c>
      <c r="K58" s="7">
        <f t="shared" si="13"/>
        <v>40</v>
      </c>
      <c r="L58" s="7">
        <f t="shared" si="13"/>
        <v>14</v>
      </c>
      <c r="M58" s="7">
        <f>+MIN(M3:M55)</f>
        <v>0</v>
      </c>
      <c r="N58" s="22">
        <f>+MIN(N3:N55)</f>
        <v>926</v>
      </c>
      <c r="O58" s="12"/>
      <c r="P58" s="12"/>
      <c r="Q58" s="53" t="s">
        <v>18</v>
      </c>
      <c r="R58" s="7">
        <f>+MIN(R3:R55)</f>
        <v>0</v>
      </c>
      <c r="S58" s="7">
        <f t="shared" ref="S58:AB58" si="14">+MIN(S3:S55)</f>
        <v>0</v>
      </c>
      <c r="T58" s="7">
        <f t="shared" si="14"/>
        <v>0</v>
      </c>
      <c r="U58" s="7">
        <f t="shared" si="14"/>
        <v>11</v>
      </c>
      <c r="V58" s="7">
        <f t="shared" si="14"/>
        <v>24</v>
      </c>
      <c r="W58" s="7">
        <f t="shared" si="14"/>
        <v>5</v>
      </c>
      <c r="X58" s="7">
        <f t="shared" si="14"/>
        <v>10</v>
      </c>
      <c r="Y58" s="7">
        <f t="shared" si="14"/>
        <v>15</v>
      </c>
      <c r="Z58" s="7">
        <f t="shared" si="14"/>
        <v>15</v>
      </c>
      <c r="AA58" s="7">
        <f t="shared" si="14"/>
        <v>16</v>
      </c>
      <c r="AB58" s="7">
        <f t="shared" si="14"/>
        <v>11</v>
      </c>
      <c r="AC58" s="7">
        <f>+MIN(AC3:AC55)</f>
        <v>0</v>
      </c>
      <c r="AD58" s="22">
        <f>+MIN(AD3:AD55)</f>
        <v>55</v>
      </c>
    </row>
    <row r="59" spans="1:30" customFormat="1" x14ac:dyDescent="0.3">
      <c r="A59" s="53" t="s">
        <v>19</v>
      </c>
      <c r="B59" s="7">
        <f>+_xlfn.STDEV.S(B3:B55)</f>
        <v>20.460636724511136</v>
      </c>
      <c r="C59" s="7">
        <f t="shared" ref="C59:M59" si="15">+_xlfn.STDEV.S(C3:C55)</f>
        <v>32.727874161430599</v>
      </c>
      <c r="D59" s="7">
        <f t="shared" si="15"/>
        <v>62.791609366989086</v>
      </c>
      <c r="E59" s="7">
        <f t="shared" si="15"/>
        <v>71.916786204133402</v>
      </c>
      <c r="F59" s="7">
        <f t="shared" si="15"/>
        <v>90.351071338164118</v>
      </c>
      <c r="G59" s="7">
        <f t="shared" si="15"/>
        <v>76.633513571405899</v>
      </c>
      <c r="H59" s="7">
        <f t="shared" si="15"/>
        <v>58.7011621416613</v>
      </c>
      <c r="I59" s="7">
        <f t="shared" si="15"/>
        <v>108.20994236028298</v>
      </c>
      <c r="J59" s="7">
        <f t="shared" si="15"/>
        <v>76.116033624412168</v>
      </c>
      <c r="K59" s="7">
        <f t="shared" si="15"/>
        <v>95.387361681057627</v>
      </c>
      <c r="L59" s="7">
        <f t="shared" si="15"/>
        <v>85.964650771500317</v>
      </c>
      <c r="M59" s="7">
        <f t="shared" si="15"/>
        <v>40.580304135674517</v>
      </c>
      <c r="N59" s="22">
        <f>+_xlfn.STDEV.S(N3:N55)</f>
        <v>279.36536572405987</v>
      </c>
      <c r="O59" s="12"/>
      <c r="P59" s="12"/>
      <c r="Q59" s="53" t="s">
        <v>19</v>
      </c>
      <c r="R59" s="7">
        <f>+_xlfn.STDEV.S(R3:R55)</f>
        <v>12.965958967774926</v>
      </c>
      <c r="S59" s="7">
        <f t="shared" ref="S59:AC59" si="16">+_xlfn.STDEV.S(S3:S55)</f>
        <v>17.69998896031866</v>
      </c>
      <c r="T59" s="7">
        <f t="shared" si="16"/>
        <v>24.201857058033195</v>
      </c>
      <c r="U59" s="7">
        <f t="shared" si="16"/>
        <v>21.685023170037361</v>
      </c>
      <c r="V59" s="7">
        <f t="shared" si="16"/>
        <v>24.152794274459588</v>
      </c>
      <c r="W59" s="7">
        <f t="shared" si="16"/>
        <v>28.274699303257943</v>
      </c>
      <c r="X59" s="7">
        <f t="shared" si="16"/>
        <v>32.651855661829075</v>
      </c>
      <c r="Y59" s="7">
        <f t="shared" si="16"/>
        <v>29.449380466356448</v>
      </c>
      <c r="Z59" s="7">
        <f t="shared" si="16"/>
        <v>21.216047927339634</v>
      </c>
      <c r="AA59" s="7">
        <f t="shared" si="16"/>
        <v>22.816574219485727</v>
      </c>
      <c r="AB59" s="7">
        <f t="shared" si="16"/>
        <v>29.251963009368751</v>
      </c>
      <c r="AC59" s="7">
        <f t="shared" si="16"/>
        <v>24.107977544389495</v>
      </c>
      <c r="AD59" s="22">
        <f>+_xlfn.STDEV.S(AD3:AD55)</f>
        <v>25.396374978901324</v>
      </c>
    </row>
    <row r="60" spans="1:30" customFormat="1" ht="15" thickBot="1" x14ac:dyDescent="0.35">
      <c r="A60" s="54" t="s">
        <v>20</v>
      </c>
      <c r="B60" s="55">
        <f>+COUNT(B3:B55)</f>
        <v>30</v>
      </c>
      <c r="C60" s="55">
        <f t="shared" ref="C60:M60" si="17">+COUNT(C3:C55)</f>
        <v>30</v>
      </c>
      <c r="D60" s="55">
        <f t="shared" si="17"/>
        <v>30</v>
      </c>
      <c r="E60" s="55">
        <f t="shared" si="17"/>
        <v>30</v>
      </c>
      <c r="F60" s="55">
        <f t="shared" si="17"/>
        <v>30</v>
      </c>
      <c r="G60" s="55">
        <f t="shared" si="17"/>
        <v>30</v>
      </c>
      <c r="H60" s="55">
        <f t="shared" si="17"/>
        <v>30</v>
      </c>
      <c r="I60" s="55">
        <f t="shared" si="17"/>
        <v>29</v>
      </c>
      <c r="J60" s="55">
        <f t="shared" si="17"/>
        <v>30</v>
      </c>
      <c r="K60" s="55">
        <f t="shared" si="17"/>
        <v>29</v>
      </c>
      <c r="L60" s="55">
        <f t="shared" si="17"/>
        <v>29</v>
      </c>
      <c r="M60" s="55">
        <f t="shared" si="17"/>
        <v>29</v>
      </c>
      <c r="N60" s="23">
        <f>+COUNT(N3:N55)</f>
        <v>28</v>
      </c>
      <c r="O60" s="12"/>
      <c r="P60" s="12"/>
      <c r="Q60" s="54" t="s">
        <v>20</v>
      </c>
      <c r="R60" s="55">
        <f>+COUNT(R3:R55)</f>
        <v>30</v>
      </c>
      <c r="S60" s="55">
        <f t="shared" ref="S60:AC60" si="18">+COUNT(S3:S55)</f>
        <v>30</v>
      </c>
      <c r="T60" s="55">
        <f t="shared" si="18"/>
        <v>30</v>
      </c>
      <c r="U60" s="55">
        <f t="shared" si="18"/>
        <v>30</v>
      </c>
      <c r="V60" s="55">
        <f t="shared" si="18"/>
        <v>30</v>
      </c>
      <c r="W60" s="55">
        <f t="shared" si="18"/>
        <v>30</v>
      </c>
      <c r="X60" s="55">
        <f t="shared" si="18"/>
        <v>30</v>
      </c>
      <c r="Y60" s="55">
        <f t="shared" si="18"/>
        <v>29</v>
      </c>
      <c r="Z60" s="55">
        <f t="shared" si="18"/>
        <v>30</v>
      </c>
      <c r="AA60" s="55">
        <f t="shared" si="18"/>
        <v>29</v>
      </c>
      <c r="AB60" s="55">
        <f t="shared" si="18"/>
        <v>29</v>
      </c>
      <c r="AC60" s="55">
        <f t="shared" si="18"/>
        <v>29</v>
      </c>
      <c r="AD60" s="23">
        <f>+COUNT(AD3:AD55)</f>
        <v>30</v>
      </c>
    </row>
  </sheetData>
  <mergeCells count="2">
    <mergeCell ref="B1:N1"/>
    <mergeCell ref="R1:AD1"/>
  </mergeCells>
  <conditionalFormatting sqref="A3:A60">
    <cfRule type="cellIs" dxfId="22" priority="11" operator="equal">
      <formula>"SR"</formula>
    </cfRule>
  </conditionalFormatting>
  <conditionalFormatting sqref="B2:N2">
    <cfRule type="cellIs" dxfId="21" priority="23" operator="equal">
      <formula>"SR"</formula>
    </cfRule>
  </conditionalFormatting>
  <conditionalFormatting sqref="B3:AD55">
    <cfRule type="cellIs" dxfId="20" priority="1" operator="equal">
      <formula>0</formula>
    </cfRule>
  </conditionalFormatting>
  <conditionalFormatting sqref="Q3:Q60">
    <cfRule type="cellIs" dxfId="19" priority="6" operator="equal">
      <formula>"SR"</formula>
    </cfRule>
  </conditionalFormatting>
  <conditionalFormatting sqref="R2:AD2">
    <cfRule type="cellIs" dxfId="18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1B2-A01F-4421-8FA5-DC2EE6113709}">
  <dimension ref="A1:AD60"/>
  <sheetViews>
    <sheetView zoomScale="55" zoomScaleNormal="55" workbookViewId="0">
      <selection activeCell="F10" sqref="F10"/>
    </sheetView>
  </sheetViews>
  <sheetFormatPr baseColWidth="10" defaultColWidth="11.5546875" defaultRowHeight="14.4" x14ac:dyDescent="0.3"/>
  <cols>
    <col min="1" max="1" width="14.33203125" style="12" bestFit="1" customWidth="1"/>
    <col min="2" max="2" width="11.5546875" style="12" customWidth="1"/>
    <col min="3" max="17" width="11.5546875" style="12"/>
    <col min="18" max="18" width="11.5546875" style="12" customWidth="1"/>
    <col min="19" max="21" width="11.5546875" style="12"/>
    <col min="22" max="22" width="11.5546875" style="12" customWidth="1"/>
    <col min="23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1" t="str">
        <f t="shared" ref="N3:N52" si="0">+IF(COUNT(B3:M3)&lt;12," ",SUM(B3:M3))</f>
        <v xml:space="preserve"> </v>
      </c>
      <c r="Q3" s="10">
        <v>1970</v>
      </c>
      <c r="R3" s="11" t="s">
        <v>21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 t="shared" ref="AD3:AD8" si="1">+" "</f>
        <v xml:space="preserve"> </v>
      </c>
    </row>
    <row r="4" spans="1:30" x14ac:dyDescent="0.3">
      <c r="A4" s="10">
        <f>+A3+1</f>
        <v>1971</v>
      </c>
      <c r="B4" s="11" t="s">
        <v>21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si="0"/>
        <v xml:space="preserve"> </v>
      </c>
      <c r="Q4" s="10">
        <f>+Q3+1</f>
        <v>1971</v>
      </c>
      <c r="R4" s="11" t="s">
        <v>21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si="1"/>
        <v xml:space="preserve"> </v>
      </c>
    </row>
    <row r="5" spans="1:30" x14ac:dyDescent="0.3">
      <c r="A5" s="10">
        <f t="shared" ref="A5:A44" si="2">+A4+1</f>
        <v>1972</v>
      </c>
      <c r="B5" s="11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 t="s">
        <v>21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 t="s">
        <v>21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 t="s">
        <v>21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 t="s">
        <v>21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>
        <v>49</v>
      </c>
      <c r="C9" s="11">
        <v>10</v>
      </c>
      <c r="D9" s="11">
        <v>111</v>
      </c>
      <c r="E9" s="11" t="s">
        <v>21</v>
      </c>
      <c r="F9" s="11">
        <v>56</v>
      </c>
      <c r="G9" s="11">
        <v>71</v>
      </c>
      <c r="H9" s="11">
        <v>11</v>
      </c>
      <c r="I9" s="11">
        <v>83</v>
      </c>
      <c r="J9" s="11">
        <v>306</v>
      </c>
      <c r="K9" s="11">
        <v>534</v>
      </c>
      <c r="L9" s="11">
        <v>309</v>
      </c>
      <c r="M9" s="18" t="s">
        <v>21</v>
      </c>
      <c r="N9" s="21" t="str">
        <f t="shared" si="0"/>
        <v xml:space="preserve"> </v>
      </c>
      <c r="Q9" s="10">
        <f t="shared" si="3"/>
        <v>1976</v>
      </c>
      <c r="R9" s="11">
        <v>40</v>
      </c>
      <c r="S9" s="11">
        <v>10</v>
      </c>
      <c r="T9" s="11">
        <v>46</v>
      </c>
      <c r="U9" s="11" t="s">
        <v>21</v>
      </c>
      <c r="V9" s="11">
        <v>38</v>
      </c>
      <c r="W9" s="11">
        <v>71</v>
      </c>
      <c r="X9" s="11">
        <v>5</v>
      </c>
      <c r="Y9" s="11">
        <v>40</v>
      </c>
      <c r="Z9" s="11">
        <v>50</v>
      </c>
      <c r="AA9" s="11">
        <v>70</v>
      </c>
      <c r="AB9" s="11">
        <v>151</v>
      </c>
      <c r="AC9" s="11" t="s">
        <v>21</v>
      </c>
      <c r="AD9" s="21">
        <v>151</v>
      </c>
    </row>
    <row r="10" spans="1:30" x14ac:dyDescent="0.3">
      <c r="A10" s="10">
        <f t="shared" si="2"/>
        <v>1977</v>
      </c>
      <c r="B10" s="11" t="s">
        <v>21</v>
      </c>
      <c r="C10" s="11">
        <v>3</v>
      </c>
      <c r="D10" s="11">
        <v>20</v>
      </c>
      <c r="E10" s="11">
        <v>115</v>
      </c>
      <c r="F10" s="11">
        <v>273</v>
      </c>
      <c r="G10" s="11" t="s">
        <v>21</v>
      </c>
      <c r="H10" s="11" t="s">
        <v>21</v>
      </c>
      <c r="I10" s="11" t="s">
        <v>21</v>
      </c>
      <c r="J10" s="11" t="s">
        <v>21</v>
      </c>
      <c r="K10" s="11">
        <v>178</v>
      </c>
      <c r="L10" s="11">
        <v>172</v>
      </c>
      <c r="M10" s="18">
        <v>21</v>
      </c>
      <c r="N10" s="21" t="str">
        <f t="shared" si="0"/>
        <v xml:space="preserve"> </v>
      </c>
      <c r="Q10" s="10">
        <f t="shared" si="3"/>
        <v>1977</v>
      </c>
      <c r="R10" s="11" t="s">
        <v>21</v>
      </c>
      <c r="S10" s="11">
        <v>3</v>
      </c>
      <c r="T10" s="11">
        <v>10</v>
      </c>
      <c r="U10" s="11">
        <v>30</v>
      </c>
      <c r="V10" s="11">
        <v>46</v>
      </c>
      <c r="W10" s="11">
        <v>30</v>
      </c>
      <c r="X10" s="11" t="s">
        <v>21</v>
      </c>
      <c r="Y10" s="11" t="s">
        <v>21</v>
      </c>
      <c r="Z10" s="11">
        <v>64</v>
      </c>
      <c r="AA10" s="11">
        <v>66</v>
      </c>
      <c r="AB10" s="11">
        <v>102</v>
      </c>
      <c r="AC10" s="11">
        <v>12</v>
      </c>
      <c r="AD10" s="21">
        <v>102</v>
      </c>
    </row>
    <row r="11" spans="1:30" x14ac:dyDescent="0.3">
      <c r="A11" s="10">
        <f t="shared" si="2"/>
        <v>1978</v>
      </c>
      <c r="B11" s="11" t="s">
        <v>21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 t="s">
        <v>21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>+" "</f>
        <v xml:space="preserve"> </v>
      </c>
    </row>
    <row r="12" spans="1:30" x14ac:dyDescent="0.3">
      <c r="A12" s="10">
        <f t="shared" si="2"/>
        <v>1979</v>
      </c>
      <c r="B12" s="11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 t="s">
        <v>21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>+" "</f>
        <v xml:space="preserve"> </v>
      </c>
    </row>
    <row r="13" spans="1:30" x14ac:dyDescent="0.3">
      <c r="A13" s="10">
        <f t="shared" si="2"/>
        <v>1980</v>
      </c>
      <c r="B13" s="11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3"/>
        <v>1980</v>
      </c>
      <c r="R13" s="11" t="s">
        <v>21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>+" "</f>
        <v xml:space="preserve"> </v>
      </c>
    </row>
    <row r="14" spans="1:30" x14ac:dyDescent="0.3">
      <c r="A14" s="10">
        <f t="shared" si="2"/>
        <v>1981</v>
      </c>
      <c r="B14" s="11">
        <v>2</v>
      </c>
      <c r="C14" s="11">
        <v>59</v>
      </c>
      <c r="D14" s="11">
        <v>64</v>
      </c>
      <c r="E14" s="11">
        <v>229</v>
      </c>
      <c r="F14" s="11">
        <v>356</v>
      </c>
      <c r="G14" s="11">
        <v>284</v>
      </c>
      <c r="H14" s="11">
        <v>42</v>
      </c>
      <c r="I14" s="11">
        <v>266</v>
      </c>
      <c r="J14" s="11">
        <v>145</v>
      </c>
      <c r="K14" s="11">
        <v>164</v>
      </c>
      <c r="L14" s="11">
        <v>116</v>
      </c>
      <c r="M14" s="18">
        <v>20</v>
      </c>
      <c r="N14" s="21">
        <f t="shared" si="0"/>
        <v>1747</v>
      </c>
      <c r="Q14" s="10">
        <f t="shared" si="3"/>
        <v>1981</v>
      </c>
      <c r="R14" s="11">
        <v>2</v>
      </c>
      <c r="S14" s="11">
        <v>50</v>
      </c>
      <c r="T14" s="11">
        <v>51</v>
      </c>
      <c r="U14" s="11">
        <v>78</v>
      </c>
      <c r="V14" s="11">
        <v>99</v>
      </c>
      <c r="W14" s="11">
        <v>77</v>
      </c>
      <c r="X14" s="11">
        <v>28</v>
      </c>
      <c r="Y14" s="11">
        <v>79</v>
      </c>
      <c r="Z14" s="11">
        <v>58</v>
      </c>
      <c r="AA14" s="11">
        <v>82</v>
      </c>
      <c r="AB14" s="11">
        <v>69</v>
      </c>
      <c r="AC14" s="11">
        <v>20</v>
      </c>
      <c r="AD14" s="21">
        <v>99</v>
      </c>
    </row>
    <row r="15" spans="1:30" x14ac:dyDescent="0.3">
      <c r="A15" s="10">
        <f t="shared" si="2"/>
        <v>1982</v>
      </c>
      <c r="B15" s="11">
        <v>64</v>
      </c>
      <c r="C15" s="11">
        <v>61</v>
      </c>
      <c r="D15" s="11">
        <v>12</v>
      </c>
      <c r="E15" s="11">
        <v>130</v>
      </c>
      <c r="F15" s="11">
        <v>292</v>
      </c>
      <c r="G15" s="11">
        <v>62</v>
      </c>
      <c r="H15" s="11">
        <v>207</v>
      </c>
      <c r="I15" s="11">
        <v>6</v>
      </c>
      <c r="J15" s="11">
        <v>10</v>
      </c>
      <c r="K15" s="11">
        <v>165</v>
      </c>
      <c r="L15" s="11">
        <v>41</v>
      </c>
      <c r="M15" s="18">
        <v>6</v>
      </c>
      <c r="N15" s="21">
        <f t="shared" si="0"/>
        <v>1056</v>
      </c>
      <c r="Q15" s="10">
        <f t="shared" si="3"/>
        <v>1982</v>
      </c>
      <c r="R15" s="11">
        <v>39</v>
      </c>
      <c r="S15" s="11">
        <v>45</v>
      </c>
      <c r="T15" s="11">
        <v>12</v>
      </c>
      <c r="U15" s="11">
        <v>70</v>
      </c>
      <c r="V15" s="11">
        <v>112</v>
      </c>
      <c r="W15" s="11">
        <v>40</v>
      </c>
      <c r="X15" s="11">
        <v>42</v>
      </c>
      <c r="Y15" s="11">
        <v>6</v>
      </c>
      <c r="Z15" s="11">
        <v>10</v>
      </c>
      <c r="AA15" s="11">
        <v>40</v>
      </c>
      <c r="AB15" s="11">
        <v>25</v>
      </c>
      <c r="AC15" s="11">
        <v>6</v>
      </c>
      <c r="AD15" s="21">
        <v>112</v>
      </c>
    </row>
    <row r="16" spans="1:30" x14ac:dyDescent="0.3">
      <c r="A16" s="10">
        <f t="shared" si="2"/>
        <v>1983</v>
      </c>
      <c r="B16" s="11">
        <v>17</v>
      </c>
      <c r="C16" s="11">
        <v>0</v>
      </c>
      <c r="D16" s="11" t="s">
        <v>21</v>
      </c>
      <c r="E16" s="11">
        <v>86.8</v>
      </c>
      <c r="F16" s="11">
        <v>207.50000000000003</v>
      </c>
      <c r="G16" s="11">
        <v>125.39999999999999</v>
      </c>
      <c r="H16" s="11">
        <v>43</v>
      </c>
      <c r="I16" s="11">
        <v>109.1</v>
      </c>
      <c r="J16" s="11">
        <v>83.1</v>
      </c>
      <c r="K16" s="11">
        <v>262.2</v>
      </c>
      <c r="L16" s="11">
        <v>15.1</v>
      </c>
      <c r="M16" s="18">
        <v>79</v>
      </c>
      <c r="N16" s="21" t="str">
        <f t="shared" si="0"/>
        <v xml:space="preserve"> </v>
      </c>
      <c r="Q16" s="10">
        <f t="shared" si="3"/>
        <v>1983</v>
      </c>
      <c r="R16" s="11">
        <v>15</v>
      </c>
      <c r="S16" s="11">
        <v>0</v>
      </c>
      <c r="T16" s="11" t="s">
        <v>21</v>
      </c>
      <c r="U16" s="11">
        <v>30.7</v>
      </c>
      <c r="V16" s="11">
        <v>71</v>
      </c>
      <c r="W16" s="11">
        <v>56.2</v>
      </c>
      <c r="X16" s="11">
        <v>17.399999999999999</v>
      </c>
      <c r="Y16" s="11">
        <v>60.4</v>
      </c>
      <c r="Z16" s="11">
        <v>20.8</v>
      </c>
      <c r="AA16" s="11">
        <v>115.5</v>
      </c>
      <c r="AB16" s="11">
        <v>13.4</v>
      </c>
      <c r="AC16" s="11">
        <v>46</v>
      </c>
      <c r="AD16" s="21">
        <v>115.5</v>
      </c>
    </row>
    <row r="17" spans="1:30" x14ac:dyDescent="0.3">
      <c r="A17" s="10">
        <f t="shared" si="2"/>
        <v>1984</v>
      </c>
      <c r="B17" s="11">
        <v>46.2</v>
      </c>
      <c r="C17" s="11">
        <v>74.3</v>
      </c>
      <c r="D17" s="11">
        <v>9.5</v>
      </c>
      <c r="E17" s="11" t="s">
        <v>21</v>
      </c>
      <c r="F17" s="11">
        <v>84.699999999999989</v>
      </c>
      <c r="G17" s="11" t="s">
        <v>21</v>
      </c>
      <c r="H17" s="11" t="s">
        <v>21</v>
      </c>
      <c r="I17" s="11">
        <v>49</v>
      </c>
      <c r="J17" s="11">
        <v>324</v>
      </c>
      <c r="K17" s="11">
        <v>420</v>
      </c>
      <c r="L17" s="11">
        <v>160.4</v>
      </c>
      <c r="M17" s="18">
        <v>0</v>
      </c>
      <c r="N17" s="21" t="str">
        <f t="shared" si="0"/>
        <v xml:space="preserve"> </v>
      </c>
      <c r="Q17" s="10">
        <f t="shared" si="3"/>
        <v>1984</v>
      </c>
      <c r="R17" s="11">
        <v>25.5</v>
      </c>
      <c r="S17" s="11">
        <v>45</v>
      </c>
      <c r="T17" s="11">
        <v>9.5</v>
      </c>
      <c r="U17" s="11" t="s">
        <v>21</v>
      </c>
      <c r="V17" s="11">
        <v>33.799999999999997</v>
      </c>
      <c r="W17" s="11" t="s">
        <v>21</v>
      </c>
      <c r="X17" s="11" t="s">
        <v>21</v>
      </c>
      <c r="Y17" s="11">
        <v>15.5</v>
      </c>
      <c r="Z17" s="11">
        <v>69.400000000000006</v>
      </c>
      <c r="AA17" s="11">
        <v>84</v>
      </c>
      <c r="AB17" s="11">
        <v>70.2</v>
      </c>
      <c r="AC17" s="11">
        <v>0</v>
      </c>
      <c r="AD17" s="21">
        <v>84</v>
      </c>
    </row>
    <row r="18" spans="1:30" x14ac:dyDescent="0.3">
      <c r="A18" s="10">
        <f t="shared" si="2"/>
        <v>1985</v>
      </c>
      <c r="B18" s="11">
        <v>9.1999999999999993</v>
      </c>
      <c r="C18" s="11">
        <v>0.1</v>
      </c>
      <c r="D18" s="11">
        <v>128</v>
      </c>
      <c r="E18" s="11">
        <v>214</v>
      </c>
      <c r="F18" s="11">
        <v>110.4</v>
      </c>
      <c r="G18" s="11">
        <v>6.9</v>
      </c>
      <c r="H18" s="11" t="s">
        <v>21</v>
      </c>
      <c r="I18" s="11">
        <v>136.9</v>
      </c>
      <c r="J18" s="11">
        <v>113.6</v>
      </c>
      <c r="K18" s="11">
        <v>363.09999999999997</v>
      </c>
      <c r="L18" s="11">
        <v>57.9</v>
      </c>
      <c r="M18" s="18">
        <v>54.5</v>
      </c>
      <c r="N18" s="21" t="str">
        <f t="shared" si="0"/>
        <v xml:space="preserve"> </v>
      </c>
      <c r="Q18" s="10">
        <f t="shared" si="3"/>
        <v>1985</v>
      </c>
      <c r="R18" s="11">
        <v>9.1999999999999993</v>
      </c>
      <c r="S18" s="11">
        <v>0.1</v>
      </c>
      <c r="T18" s="11">
        <v>61</v>
      </c>
      <c r="U18" s="11">
        <v>68.099999999999994</v>
      </c>
      <c r="V18" s="11">
        <v>48.4</v>
      </c>
      <c r="W18" s="11">
        <v>4</v>
      </c>
      <c r="X18" s="11" t="s">
        <v>21</v>
      </c>
      <c r="Y18" s="11">
        <v>35.700000000000003</v>
      </c>
      <c r="Z18" s="11">
        <v>33</v>
      </c>
      <c r="AA18" s="11">
        <v>99.8</v>
      </c>
      <c r="AB18" s="11">
        <v>25</v>
      </c>
      <c r="AC18" s="11">
        <v>54</v>
      </c>
      <c r="AD18" s="21">
        <v>99.8</v>
      </c>
    </row>
    <row r="19" spans="1:30" x14ac:dyDescent="0.3">
      <c r="A19" s="10">
        <f t="shared" si="2"/>
        <v>1986</v>
      </c>
      <c r="B19" s="11">
        <v>0</v>
      </c>
      <c r="C19" s="11">
        <v>58.3</v>
      </c>
      <c r="D19" s="11">
        <v>52.1</v>
      </c>
      <c r="E19" s="11">
        <v>56.5</v>
      </c>
      <c r="F19" s="11">
        <v>218.5</v>
      </c>
      <c r="G19" s="11">
        <v>35.299999999999997</v>
      </c>
      <c r="H19" s="11">
        <v>42</v>
      </c>
      <c r="I19" s="11">
        <v>107.10000000000001</v>
      </c>
      <c r="J19" s="11">
        <v>111.6</v>
      </c>
      <c r="K19" s="11">
        <v>287.89999999999998</v>
      </c>
      <c r="L19" s="11">
        <v>34.9</v>
      </c>
      <c r="M19" s="18">
        <v>0</v>
      </c>
      <c r="N19" s="21">
        <f t="shared" si="0"/>
        <v>1004.1999999999999</v>
      </c>
      <c r="Q19" s="10">
        <f t="shared" si="3"/>
        <v>1986</v>
      </c>
      <c r="R19" s="11">
        <v>0</v>
      </c>
      <c r="S19" s="11">
        <v>33.299999999999997</v>
      </c>
      <c r="T19" s="11">
        <v>49.1</v>
      </c>
      <c r="U19" s="11">
        <v>26</v>
      </c>
      <c r="V19" s="11">
        <v>60</v>
      </c>
      <c r="W19" s="11">
        <v>22</v>
      </c>
      <c r="X19" s="11">
        <v>39.5</v>
      </c>
      <c r="Y19" s="11">
        <v>28.7</v>
      </c>
      <c r="Z19" s="11">
        <v>56.9</v>
      </c>
      <c r="AA19" s="11">
        <v>75.2</v>
      </c>
      <c r="AB19" s="11">
        <v>24.3</v>
      </c>
      <c r="AC19" s="11">
        <v>0</v>
      </c>
      <c r="AD19" s="21">
        <v>75.2</v>
      </c>
    </row>
    <row r="20" spans="1:30" x14ac:dyDescent="0.3">
      <c r="A20" s="10">
        <f t="shared" si="2"/>
        <v>1987</v>
      </c>
      <c r="B20" s="11">
        <v>0</v>
      </c>
      <c r="C20" s="11">
        <v>4.5</v>
      </c>
      <c r="D20" s="11">
        <v>50.599999999999994</v>
      </c>
      <c r="E20" s="11">
        <v>192.79999999999998</v>
      </c>
      <c r="F20" s="11">
        <v>203.70000000000002</v>
      </c>
      <c r="G20" s="11">
        <v>92.9</v>
      </c>
      <c r="H20" s="11">
        <v>110.4</v>
      </c>
      <c r="I20" s="11">
        <v>99.2</v>
      </c>
      <c r="J20" s="11">
        <v>96.8</v>
      </c>
      <c r="K20" s="11">
        <v>332</v>
      </c>
      <c r="L20" s="11">
        <v>219</v>
      </c>
      <c r="M20" s="18">
        <v>11</v>
      </c>
      <c r="N20" s="21">
        <f t="shared" si="0"/>
        <v>1412.9</v>
      </c>
      <c r="Q20" s="10">
        <f t="shared" si="3"/>
        <v>1987</v>
      </c>
      <c r="R20" s="11">
        <v>0</v>
      </c>
      <c r="S20" s="11">
        <v>4.5</v>
      </c>
      <c r="T20" s="11">
        <v>36.299999999999997</v>
      </c>
      <c r="U20" s="11">
        <v>122.6</v>
      </c>
      <c r="V20" s="11">
        <v>62.6</v>
      </c>
      <c r="W20" s="11">
        <v>37.299999999999997</v>
      </c>
      <c r="X20" s="11">
        <v>34.5</v>
      </c>
      <c r="Y20" s="11">
        <v>43</v>
      </c>
      <c r="Z20" s="11">
        <v>27.5</v>
      </c>
      <c r="AA20" s="11">
        <v>76.5</v>
      </c>
      <c r="AB20" s="11">
        <v>88</v>
      </c>
      <c r="AC20" s="11">
        <v>11</v>
      </c>
      <c r="AD20" s="21">
        <v>122.6</v>
      </c>
    </row>
    <row r="21" spans="1:30" x14ac:dyDescent="0.3">
      <c r="A21" s="10">
        <f t="shared" si="2"/>
        <v>1988</v>
      </c>
      <c r="B21" s="11">
        <v>0</v>
      </c>
      <c r="C21" s="11">
        <v>4.5</v>
      </c>
      <c r="D21" s="11">
        <v>0</v>
      </c>
      <c r="E21" s="11">
        <v>131.4</v>
      </c>
      <c r="F21" s="11">
        <v>51.6</v>
      </c>
      <c r="G21" s="11">
        <v>191.5</v>
      </c>
      <c r="H21" s="11">
        <v>127.9</v>
      </c>
      <c r="I21" s="11">
        <v>214.6</v>
      </c>
      <c r="J21" s="11">
        <v>205.2</v>
      </c>
      <c r="K21" s="11">
        <v>236.1</v>
      </c>
      <c r="L21" s="11">
        <v>134</v>
      </c>
      <c r="M21" s="18">
        <v>1</v>
      </c>
      <c r="N21" s="21">
        <f t="shared" si="0"/>
        <v>1297.8</v>
      </c>
      <c r="Q21" s="10">
        <f t="shared" si="3"/>
        <v>1988</v>
      </c>
      <c r="R21" s="11">
        <v>0</v>
      </c>
      <c r="S21" s="11">
        <v>4.5</v>
      </c>
      <c r="T21" s="11">
        <v>0</v>
      </c>
      <c r="U21" s="11">
        <v>55.1</v>
      </c>
      <c r="V21" s="11">
        <v>26.6</v>
      </c>
      <c r="W21" s="11">
        <v>89.5</v>
      </c>
      <c r="X21" s="11">
        <v>59.5</v>
      </c>
      <c r="Y21" s="11">
        <v>33.5</v>
      </c>
      <c r="Z21" s="11">
        <v>84.2</v>
      </c>
      <c r="AA21" s="11">
        <v>57</v>
      </c>
      <c r="AB21" s="11">
        <v>70</v>
      </c>
      <c r="AC21" s="11">
        <v>1</v>
      </c>
      <c r="AD21" s="21">
        <v>89.5</v>
      </c>
    </row>
    <row r="22" spans="1:30" x14ac:dyDescent="0.3">
      <c r="A22" s="10">
        <f t="shared" si="2"/>
        <v>1989</v>
      </c>
      <c r="B22" s="11">
        <v>0</v>
      </c>
      <c r="C22" s="11">
        <v>12</v>
      </c>
      <c r="D22" s="11">
        <v>45.8</v>
      </c>
      <c r="E22" s="11">
        <v>12</v>
      </c>
      <c r="F22" s="11">
        <v>155.1</v>
      </c>
      <c r="G22" s="11">
        <v>73.5</v>
      </c>
      <c r="H22" s="11">
        <v>73.2</v>
      </c>
      <c r="I22" s="11">
        <v>153.19999999999999</v>
      </c>
      <c r="J22" s="11">
        <v>321.3</v>
      </c>
      <c r="K22" s="11">
        <v>233.20000000000002</v>
      </c>
      <c r="L22" s="11">
        <v>130.29999999999998</v>
      </c>
      <c r="M22" s="18">
        <v>0</v>
      </c>
      <c r="N22" s="21">
        <f t="shared" si="0"/>
        <v>1209.5999999999999</v>
      </c>
      <c r="Q22" s="10">
        <f t="shared" si="3"/>
        <v>1989</v>
      </c>
      <c r="R22" s="11">
        <v>0</v>
      </c>
      <c r="S22" s="11">
        <v>10</v>
      </c>
      <c r="T22" s="11">
        <v>22</v>
      </c>
      <c r="U22" s="11">
        <v>12</v>
      </c>
      <c r="V22" s="11">
        <v>50</v>
      </c>
      <c r="W22" s="11">
        <v>73.5</v>
      </c>
      <c r="X22" s="11">
        <v>18</v>
      </c>
      <c r="Y22" s="11">
        <v>63</v>
      </c>
      <c r="Z22" s="11">
        <v>67</v>
      </c>
      <c r="AA22" s="11">
        <v>73.2</v>
      </c>
      <c r="AB22" s="11">
        <v>50</v>
      </c>
      <c r="AC22" s="11">
        <v>0</v>
      </c>
      <c r="AD22" s="21">
        <v>73.5</v>
      </c>
    </row>
    <row r="23" spans="1:30" x14ac:dyDescent="0.3">
      <c r="A23" s="10">
        <f t="shared" si="2"/>
        <v>1990</v>
      </c>
      <c r="B23" s="11">
        <v>0</v>
      </c>
      <c r="C23" s="11">
        <v>0.5</v>
      </c>
      <c r="D23" s="11">
        <v>37.5</v>
      </c>
      <c r="E23" s="11">
        <v>138.80000000000001</v>
      </c>
      <c r="F23" s="11">
        <v>71.5</v>
      </c>
      <c r="G23" s="11">
        <v>25</v>
      </c>
      <c r="H23" s="11">
        <v>29</v>
      </c>
      <c r="I23" s="11">
        <v>153.80000000000001</v>
      </c>
      <c r="J23" s="11">
        <v>102.3</v>
      </c>
      <c r="K23" s="11">
        <v>263.8</v>
      </c>
      <c r="L23" s="11">
        <v>122.19999999999999</v>
      </c>
      <c r="M23" s="18">
        <v>15.3</v>
      </c>
      <c r="N23" s="21">
        <f t="shared" si="0"/>
        <v>959.7</v>
      </c>
      <c r="Q23" s="10">
        <f t="shared" si="3"/>
        <v>1990</v>
      </c>
      <c r="R23" s="11">
        <v>0</v>
      </c>
      <c r="S23" s="11">
        <v>0.5</v>
      </c>
      <c r="T23" s="11">
        <v>20</v>
      </c>
      <c r="U23" s="11">
        <v>47.3</v>
      </c>
      <c r="V23" s="11">
        <v>25</v>
      </c>
      <c r="W23" s="11">
        <v>24</v>
      </c>
      <c r="X23" s="11">
        <v>29</v>
      </c>
      <c r="Y23" s="11">
        <v>33</v>
      </c>
      <c r="Z23" s="11">
        <v>85.3</v>
      </c>
      <c r="AA23" s="11">
        <v>59</v>
      </c>
      <c r="AB23" s="11">
        <v>43</v>
      </c>
      <c r="AC23" s="11">
        <v>15</v>
      </c>
      <c r="AD23" s="21">
        <v>85.3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43.2</v>
      </c>
      <c r="E24" s="11">
        <v>98.6</v>
      </c>
      <c r="F24" s="11">
        <v>109.2</v>
      </c>
      <c r="G24" s="11">
        <v>77.5</v>
      </c>
      <c r="H24" s="11">
        <v>23</v>
      </c>
      <c r="I24" s="11">
        <v>147.5</v>
      </c>
      <c r="J24" s="11">
        <v>186.7</v>
      </c>
      <c r="K24" s="11">
        <v>54.8</v>
      </c>
      <c r="L24" s="11">
        <v>103.10000000000001</v>
      </c>
      <c r="M24" s="18">
        <v>0</v>
      </c>
      <c r="N24" s="21">
        <f t="shared" si="0"/>
        <v>843.6</v>
      </c>
      <c r="Q24" s="10">
        <f t="shared" si="3"/>
        <v>1991</v>
      </c>
      <c r="R24" s="11">
        <v>0</v>
      </c>
      <c r="S24" s="11">
        <v>0</v>
      </c>
      <c r="T24" s="11">
        <v>23</v>
      </c>
      <c r="U24" s="11">
        <v>30</v>
      </c>
      <c r="V24" s="11">
        <v>43.7</v>
      </c>
      <c r="W24" s="11">
        <v>48.7</v>
      </c>
      <c r="X24" s="11">
        <v>23</v>
      </c>
      <c r="Y24" s="11">
        <v>52</v>
      </c>
      <c r="Z24" s="11">
        <v>107.5</v>
      </c>
      <c r="AA24" s="11">
        <v>22.5</v>
      </c>
      <c r="AB24" s="11">
        <v>37</v>
      </c>
      <c r="AC24" s="11">
        <v>0</v>
      </c>
      <c r="AD24" s="21">
        <v>107.5</v>
      </c>
    </row>
    <row r="25" spans="1:30" x14ac:dyDescent="0.3">
      <c r="A25" s="10">
        <f t="shared" si="2"/>
        <v>1992</v>
      </c>
      <c r="B25" s="11">
        <v>6.6</v>
      </c>
      <c r="C25" s="11">
        <v>20</v>
      </c>
      <c r="D25" s="11">
        <v>19.100000000000001</v>
      </c>
      <c r="E25" s="11">
        <v>100.6</v>
      </c>
      <c r="F25" s="11">
        <v>61.900000000000006</v>
      </c>
      <c r="G25" s="11">
        <v>199.8</v>
      </c>
      <c r="H25" s="11">
        <v>115.2</v>
      </c>
      <c r="I25" s="11">
        <v>63.300000000000004</v>
      </c>
      <c r="J25" s="11">
        <v>167.7</v>
      </c>
      <c r="K25" s="11">
        <v>236</v>
      </c>
      <c r="L25" s="11">
        <v>262.79999999999995</v>
      </c>
      <c r="M25" s="18">
        <v>39</v>
      </c>
      <c r="N25" s="21">
        <f t="shared" si="0"/>
        <v>1292</v>
      </c>
      <c r="Q25" s="10">
        <f t="shared" si="3"/>
        <v>1992</v>
      </c>
      <c r="R25" s="11">
        <v>6.6</v>
      </c>
      <c r="S25" s="11">
        <v>15</v>
      </c>
      <c r="T25" s="11">
        <v>12.8</v>
      </c>
      <c r="U25" s="11">
        <v>83</v>
      </c>
      <c r="V25" s="11">
        <v>37.5</v>
      </c>
      <c r="W25" s="11">
        <v>69.5</v>
      </c>
      <c r="X25" s="11">
        <v>27.8</v>
      </c>
      <c r="Y25" s="11">
        <v>20</v>
      </c>
      <c r="Z25" s="11">
        <v>56.7</v>
      </c>
      <c r="AA25" s="11">
        <v>120</v>
      </c>
      <c r="AB25" s="11">
        <v>130</v>
      </c>
      <c r="AC25" s="11">
        <v>39</v>
      </c>
      <c r="AD25" s="21">
        <v>130</v>
      </c>
    </row>
    <row r="26" spans="1:30" x14ac:dyDescent="0.3">
      <c r="A26" s="10">
        <f t="shared" si="2"/>
        <v>1993</v>
      </c>
      <c r="B26" s="11">
        <v>44.5</v>
      </c>
      <c r="C26" s="11">
        <v>54.5</v>
      </c>
      <c r="D26" s="11">
        <v>44.9</v>
      </c>
      <c r="E26" s="11">
        <v>139.30000000000001</v>
      </c>
      <c r="F26" s="11">
        <v>259.8</v>
      </c>
      <c r="G26" s="11">
        <v>34</v>
      </c>
      <c r="H26" s="11">
        <v>49.599999999999994</v>
      </c>
      <c r="I26" s="11">
        <v>141</v>
      </c>
      <c r="J26" s="11">
        <v>236.2</v>
      </c>
      <c r="K26" s="11">
        <v>92.5</v>
      </c>
      <c r="L26" s="11">
        <v>128.6</v>
      </c>
      <c r="M26" s="18">
        <v>20.5</v>
      </c>
      <c r="N26" s="21">
        <f t="shared" si="0"/>
        <v>1245.3999999999999</v>
      </c>
      <c r="Q26" s="10">
        <f t="shared" si="3"/>
        <v>1993</v>
      </c>
      <c r="R26" s="11">
        <v>20.5</v>
      </c>
      <c r="S26" s="11">
        <v>47</v>
      </c>
      <c r="T26" s="11">
        <v>40</v>
      </c>
      <c r="U26" s="11">
        <v>74.5</v>
      </c>
      <c r="V26" s="11">
        <v>75</v>
      </c>
      <c r="W26" s="11">
        <v>33</v>
      </c>
      <c r="X26" s="11">
        <v>25.5</v>
      </c>
      <c r="Y26" s="11">
        <v>57</v>
      </c>
      <c r="Z26" s="11">
        <v>117.3</v>
      </c>
      <c r="AA26" s="11">
        <v>48</v>
      </c>
      <c r="AB26" s="11">
        <v>66.5</v>
      </c>
      <c r="AC26" s="11">
        <v>20.5</v>
      </c>
      <c r="AD26" s="21">
        <v>117.3</v>
      </c>
    </row>
    <row r="27" spans="1:30" x14ac:dyDescent="0.3">
      <c r="A27" s="10">
        <f t="shared" si="2"/>
        <v>1994</v>
      </c>
      <c r="B27" s="11">
        <v>5.5</v>
      </c>
      <c r="C27" s="11">
        <v>41</v>
      </c>
      <c r="D27" s="11">
        <v>81.5</v>
      </c>
      <c r="E27" s="11">
        <v>126.7</v>
      </c>
      <c r="F27" s="11">
        <v>138.80000000000001</v>
      </c>
      <c r="G27" s="11">
        <v>6</v>
      </c>
      <c r="H27" s="11">
        <v>83</v>
      </c>
      <c r="I27" s="11">
        <v>61.1</v>
      </c>
      <c r="J27" s="11">
        <v>200</v>
      </c>
      <c r="K27" s="11">
        <v>96.2</v>
      </c>
      <c r="L27" s="11">
        <v>77</v>
      </c>
      <c r="M27" s="18">
        <v>11.8</v>
      </c>
      <c r="N27" s="21">
        <f t="shared" si="0"/>
        <v>928.6</v>
      </c>
      <c r="Q27" s="10">
        <f t="shared" si="3"/>
        <v>1994</v>
      </c>
      <c r="R27" s="11">
        <v>5.5</v>
      </c>
      <c r="S27" s="11">
        <v>26</v>
      </c>
      <c r="T27" s="11">
        <v>49.5</v>
      </c>
      <c r="U27" s="11">
        <v>49.5</v>
      </c>
      <c r="V27" s="11">
        <v>40.9</v>
      </c>
      <c r="W27" s="11">
        <v>5.3</v>
      </c>
      <c r="X27" s="11">
        <v>54.1</v>
      </c>
      <c r="Y27" s="11">
        <v>33</v>
      </c>
      <c r="Z27" s="11">
        <v>95</v>
      </c>
      <c r="AA27" s="11">
        <v>38.5</v>
      </c>
      <c r="AB27" s="11">
        <v>31</v>
      </c>
      <c r="AC27" s="11">
        <v>11.8</v>
      </c>
      <c r="AD27" s="21">
        <v>95</v>
      </c>
    </row>
    <row r="28" spans="1:30" x14ac:dyDescent="0.3">
      <c r="A28" s="10">
        <f t="shared" si="2"/>
        <v>1995</v>
      </c>
      <c r="B28" s="11">
        <v>28.7</v>
      </c>
      <c r="C28" s="11">
        <v>0</v>
      </c>
      <c r="D28" s="11">
        <v>18.2</v>
      </c>
      <c r="E28" s="11">
        <v>133</v>
      </c>
      <c r="F28" s="11">
        <v>217.3</v>
      </c>
      <c r="G28" s="11">
        <v>92.4</v>
      </c>
      <c r="H28" s="11">
        <v>162.4</v>
      </c>
      <c r="I28" s="11">
        <v>361.2</v>
      </c>
      <c r="J28" s="11">
        <v>112.69999999999999</v>
      </c>
      <c r="K28" s="11">
        <v>202.4</v>
      </c>
      <c r="L28" s="11">
        <v>63.1</v>
      </c>
      <c r="M28" s="18">
        <v>66</v>
      </c>
      <c r="N28" s="21">
        <f t="shared" si="0"/>
        <v>1457.4</v>
      </c>
      <c r="Q28" s="10">
        <f t="shared" si="3"/>
        <v>1995</v>
      </c>
      <c r="R28" s="11">
        <v>28.7</v>
      </c>
      <c r="S28" s="11">
        <v>0</v>
      </c>
      <c r="T28" s="11">
        <v>11.7</v>
      </c>
      <c r="U28" s="11">
        <v>80.5</v>
      </c>
      <c r="V28" s="11">
        <v>57</v>
      </c>
      <c r="W28" s="11">
        <v>44</v>
      </c>
      <c r="X28" s="11">
        <v>46</v>
      </c>
      <c r="Y28" s="11">
        <v>66</v>
      </c>
      <c r="Z28" s="11">
        <v>38.299999999999997</v>
      </c>
      <c r="AA28" s="11">
        <v>38</v>
      </c>
      <c r="AB28" s="11">
        <v>38.1</v>
      </c>
      <c r="AC28" s="11">
        <v>52</v>
      </c>
      <c r="AD28" s="21">
        <v>80.5</v>
      </c>
    </row>
    <row r="29" spans="1:30" x14ac:dyDescent="0.3">
      <c r="A29" s="10">
        <f t="shared" si="2"/>
        <v>1996</v>
      </c>
      <c r="B29" s="11">
        <v>2.5</v>
      </c>
      <c r="C29" s="11">
        <v>15</v>
      </c>
      <c r="D29" s="11">
        <v>178.3</v>
      </c>
      <c r="E29" s="11">
        <v>187.40000000000003</v>
      </c>
      <c r="F29" s="11">
        <v>395.00000000000006</v>
      </c>
      <c r="G29" s="11">
        <v>213.60000000000002</v>
      </c>
      <c r="H29" s="11">
        <v>136.30000000000001</v>
      </c>
      <c r="I29" s="11">
        <v>125.8</v>
      </c>
      <c r="J29" s="11">
        <v>250.99999999999997</v>
      </c>
      <c r="K29" s="11">
        <v>156.70000000000002</v>
      </c>
      <c r="L29" s="11">
        <v>76.899999999999991</v>
      </c>
      <c r="M29" s="18">
        <v>7.4</v>
      </c>
      <c r="N29" s="21">
        <f t="shared" si="0"/>
        <v>1745.9000000000003</v>
      </c>
      <c r="Q29" s="10">
        <f t="shared" si="3"/>
        <v>1996</v>
      </c>
      <c r="R29" s="11">
        <v>2.5</v>
      </c>
      <c r="S29" s="11">
        <v>14.5</v>
      </c>
      <c r="T29" s="11">
        <v>50.5</v>
      </c>
      <c r="U29" s="11">
        <v>100.9</v>
      </c>
      <c r="V29" s="11">
        <v>146.5</v>
      </c>
      <c r="W29" s="11">
        <v>64.8</v>
      </c>
      <c r="X29" s="11">
        <v>45.5</v>
      </c>
      <c r="Y29" s="11">
        <v>67</v>
      </c>
      <c r="Z29" s="11">
        <v>56.5</v>
      </c>
      <c r="AA29" s="11">
        <v>27.5</v>
      </c>
      <c r="AB29" s="11">
        <v>42</v>
      </c>
      <c r="AC29" s="11">
        <v>6.9</v>
      </c>
      <c r="AD29" s="21">
        <v>146.5</v>
      </c>
    </row>
    <row r="30" spans="1:30" x14ac:dyDescent="0.3">
      <c r="A30" s="10">
        <f t="shared" si="2"/>
        <v>1997</v>
      </c>
      <c r="B30" s="11">
        <v>1</v>
      </c>
      <c r="C30" s="11">
        <v>58.2</v>
      </c>
      <c r="D30" s="11">
        <v>92.8</v>
      </c>
      <c r="E30" s="11">
        <v>153.6</v>
      </c>
      <c r="F30" s="11">
        <v>142.80000000000001</v>
      </c>
      <c r="G30" s="11">
        <v>128.80000000000001</v>
      </c>
      <c r="H30" s="11">
        <v>49</v>
      </c>
      <c r="I30" s="11">
        <v>38.200000000000003</v>
      </c>
      <c r="J30" s="11">
        <v>110</v>
      </c>
      <c r="K30" s="11">
        <v>63.599999999999994</v>
      </c>
      <c r="L30" s="11">
        <v>113.39999999999999</v>
      </c>
      <c r="M30" s="18">
        <v>0</v>
      </c>
      <c r="N30" s="21">
        <f t="shared" si="0"/>
        <v>951.40000000000009</v>
      </c>
      <c r="Q30" s="10">
        <f t="shared" si="3"/>
        <v>1997</v>
      </c>
      <c r="R30" s="11">
        <v>1</v>
      </c>
      <c r="S30" s="11">
        <v>51</v>
      </c>
      <c r="T30" s="11">
        <v>32.5</v>
      </c>
      <c r="U30" s="11">
        <v>56.8</v>
      </c>
      <c r="V30" s="11">
        <v>27.5</v>
      </c>
      <c r="W30" s="11">
        <v>50</v>
      </c>
      <c r="X30" s="11">
        <v>26.5</v>
      </c>
      <c r="Y30" s="11">
        <v>16.8</v>
      </c>
      <c r="Z30" s="11">
        <v>34.6</v>
      </c>
      <c r="AA30" s="11">
        <v>25.5</v>
      </c>
      <c r="AB30" s="11">
        <v>53.5</v>
      </c>
      <c r="AC30" s="11">
        <v>0</v>
      </c>
      <c r="AD30" s="21">
        <v>56.8</v>
      </c>
    </row>
    <row r="31" spans="1:30" x14ac:dyDescent="0.3">
      <c r="A31" s="10">
        <f t="shared" si="2"/>
        <v>1998</v>
      </c>
      <c r="B31" s="11">
        <v>4.8</v>
      </c>
      <c r="C31" s="11">
        <v>18.7</v>
      </c>
      <c r="D31" s="11">
        <v>75.7</v>
      </c>
      <c r="E31" s="11">
        <v>121.5</v>
      </c>
      <c r="F31" s="11">
        <v>198</v>
      </c>
      <c r="G31" s="11">
        <v>214.70000000000002</v>
      </c>
      <c r="H31" s="11">
        <v>45.400000000000006</v>
      </c>
      <c r="I31" s="11">
        <v>83.7</v>
      </c>
      <c r="J31" s="11">
        <v>163</v>
      </c>
      <c r="K31" s="11">
        <v>163.20000000000002</v>
      </c>
      <c r="L31" s="11">
        <v>107.8</v>
      </c>
      <c r="M31" s="18">
        <v>9.8000000000000007</v>
      </c>
      <c r="N31" s="21">
        <f t="shared" si="0"/>
        <v>1206.3</v>
      </c>
      <c r="Q31" s="10">
        <f t="shared" si="3"/>
        <v>1998</v>
      </c>
      <c r="R31" s="11">
        <v>4.8</v>
      </c>
      <c r="S31" s="11">
        <v>18.2</v>
      </c>
      <c r="T31" s="11">
        <v>36.5</v>
      </c>
      <c r="U31" s="11">
        <v>91.2</v>
      </c>
      <c r="V31" s="11">
        <v>77.5</v>
      </c>
      <c r="W31" s="11">
        <v>103</v>
      </c>
      <c r="X31" s="11">
        <v>19.600000000000001</v>
      </c>
      <c r="Y31" s="11">
        <v>24.5</v>
      </c>
      <c r="Z31" s="11">
        <v>52</v>
      </c>
      <c r="AA31" s="11">
        <v>48.2</v>
      </c>
      <c r="AB31" s="11">
        <v>49.5</v>
      </c>
      <c r="AC31" s="11">
        <v>9</v>
      </c>
      <c r="AD31" s="21">
        <v>103</v>
      </c>
    </row>
    <row r="32" spans="1:30" x14ac:dyDescent="0.3">
      <c r="A32" s="10">
        <f t="shared" si="2"/>
        <v>1999</v>
      </c>
      <c r="B32" s="11">
        <v>9.8000000000000007</v>
      </c>
      <c r="C32" s="11">
        <v>94.699999999999989</v>
      </c>
      <c r="D32" s="11">
        <v>88.3</v>
      </c>
      <c r="E32" s="11">
        <v>66.599999999999994</v>
      </c>
      <c r="F32" s="11">
        <v>56.5</v>
      </c>
      <c r="G32" s="11">
        <v>257.39999999999998</v>
      </c>
      <c r="H32" s="11">
        <v>118.7</v>
      </c>
      <c r="I32" s="11">
        <v>197.6</v>
      </c>
      <c r="J32" s="11">
        <v>66.3</v>
      </c>
      <c r="K32" s="11">
        <v>130.1</v>
      </c>
      <c r="L32" s="11">
        <v>212.7</v>
      </c>
      <c r="M32" s="18">
        <v>32.200000000000003</v>
      </c>
      <c r="N32" s="21">
        <f t="shared" si="0"/>
        <v>1330.9</v>
      </c>
      <c r="Q32" s="10">
        <f t="shared" si="3"/>
        <v>1999</v>
      </c>
      <c r="R32" s="11">
        <v>9</v>
      </c>
      <c r="S32" s="11">
        <v>39.6</v>
      </c>
      <c r="T32" s="11">
        <v>36</v>
      </c>
      <c r="U32" s="11">
        <v>30</v>
      </c>
      <c r="V32" s="11">
        <v>20.5</v>
      </c>
      <c r="W32" s="11">
        <v>113.5</v>
      </c>
      <c r="X32" s="11">
        <v>29.3</v>
      </c>
      <c r="Y32" s="11">
        <v>71.5</v>
      </c>
      <c r="Z32" s="11">
        <v>15</v>
      </c>
      <c r="AA32" s="11">
        <v>45.1</v>
      </c>
      <c r="AB32" s="11">
        <v>53.7</v>
      </c>
      <c r="AC32" s="11">
        <v>28.2</v>
      </c>
      <c r="AD32" s="21">
        <v>113.5</v>
      </c>
    </row>
    <row r="33" spans="1:30" x14ac:dyDescent="0.3">
      <c r="A33" s="10">
        <f t="shared" si="2"/>
        <v>2000</v>
      </c>
      <c r="B33" s="11">
        <v>0.5</v>
      </c>
      <c r="C33" s="11">
        <v>2.4</v>
      </c>
      <c r="D33" s="11">
        <v>73.400000000000006</v>
      </c>
      <c r="E33" s="11">
        <v>57.599999999999994</v>
      </c>
      <c r="F33" s="11">
        <v>246.20000000000002</v>
      </c>
      <c r="G33" s="11">
        <v>69.100000000000009</v>
      </c>
      <c r="H33" s="11">
        <v>97.8</v>
      </c>
      <c r="I33" s="11">
        <v>78.2</v>
      </c>
      <c r="J33" s="11">
        <v>204.89999999999998</v>
      </c>
      <c r="K33" s="11">
        <v>72</v>
      </c>
      <c r="L33" s="11">
        <v>436.50000000000006</v>
      </c>
      <c r="M33" s="18">
        <v>75.300000000000011</v>
      </c>
      <c r="N33" s="21">
        <f t="shared" si="0"/>
        <v>1413.9</v>
      </c>
      <c r="Q33" s="10">
        <f t="shared" si="3"/>
        <v>2000</v>
      </c>
      <c r="R33" s="11">
        <v>0.5</v>
      </c>
      <c r="S33" s="11">
        <v>2.4</v>
      </c>
      <c r="T33" s="11">
        <v>21.2</v>
      </c>
      <c r="U33" s="11">
        <v>28</v>
      </c>
      <c r="V33" s="11">
        <v>65.3</v>
      </c>
      <c r="W33" s="11">
        <v>27.7</v>
      </c>
      <c r="X33" s="11">
        <v>58</v>
      </c>
      <c r="Y33" s="11">
        <v>46.5</v>
      </c>
      <c r="Z33" s="11">
        <v>38.799999999999997</v>
      </c>
      <c r="AA33" s="11">
        <v>32</v>
      </c>
      <c r="AB33" s="11">
        <v>88.8</v>
      </c>
      <c r="AC33" s="11">
        <v>35.200000000000003</v>
      </c>
      <c r="AD33" s="21">
        <v>88.8</v>
      </c>
    </row>
    <row r="34" spans="1:30" x14ac:dyDescent="0.3">
      <c r="A34" s="10">
        <f t="shared" si="2"/>
        <v>2001</v>
      </c>
      <c r="B34" s="11">
        <v>2</v>
      </c>
      <c r="C34" s="11">
        <v>0</v>
      </c>
      <c r="D34" s="11">
        <v>31.2</v>
      </c>
      <c r="E34" s="11">
        <v>46.2</v>
      </c>
      <c r="F34" s="11">
        <v>113.80000000000001</v>
      </c>
      <c r="G34" s="11">
        <v>19.7</v>
      </c>
      <c r="H34" s="11">
        <v>86.600000000000009</v>
      </c>
      <c r="I34" s="11">
        <v>27.6</v>
      </c>
      <c r="J34" s="11">
        <v>112.3</v>
      </c>
      <c r="K34" s="11">
        <v>133.19999999999999</v>
      </c>
      <c r="L34" s="11">
        <v>128.6</v>
      </c>
      <c r="M34" s="18">
        <v>131.4</v>
      </c>
      <c r="N34" s="21">
        <f t="shared" si="0"/>
        <v>832.6</v>
      </c>
      <c r="Q34" s="10">
        <f t="shared" si="3"/>
        <v>2001</v>
      </c>
      <c r="R34" s="11">
        <v>2</v>
      </c>
      <c r="S34" s="11">
        <v>0</v>
      </c>
      <c r="T34" s="11">
        <v>10.7</v>
      </c>
      <c r="U34" s="11">
        <v>22</v>
      </c>
      <c r="V34" s="11">
        <v>34.200000000000003</v>
      </c>
      <c r="W34" s="11">
        <v>11.2</v>
      </c>
      <c r="X34" s="11">
        <v>42.2</v>
      </c>
      <c r="Y34" s="11">
        <v>13.6</v>
      </c>
      <c r="Z34" s="11">
        <v>30.8</v>
      </c>
      <c r="AA34" s="11">
        <v>29.4</v>
      </c>
      <c r="AB34" s="11">
        <v>55.5</v>
      </c>
      <c r="AC34" s="11">
        <v>46.5</v>
      </c>
      <c r="AD34" s="21">
        <v>55.5</v>
      </c>
    </row>
    <row r="35" spans="1:30" x14ac:dyDescent="0.3">
      <c r="A35" s="10">
        <f t="shared" si="2"/>
        <v>2002</v>
      </c>
      <c r="B35" s="11">
        <v>0</v>
      </c>
      <c r="C35" s="11">
        <v>17.5</v>
      </c>
      <c r="D35" s="11">
        <v>50</v>
      </c>
      <c r="E35" s="11">
        <v>167.2</v>
      </c>
      <c r="F35" s="11">
        <v>203.09999999999997</v>
      </c>
      <c r="G35" s="11">
        <v>166.79999999999998</v>
      </c>
      <c r="H35" s="11">
        <v>35.900000000000006</v>
      </c>
      <c r="I35" s="11">
        <v>144.6</v>
      </c>
      <c r="J35" s="11">
        <v>223.7</v>
      </c>
      <c r="K35" s="11">
        <v>169</v>
      </c>
      <c r="L35" s="11">
        <v>10.6</v>
      </c>
      <c r="M35" s="18">
        <v>56.6</v>
      </c>
      <c r="N35" s="21">
        <f t="shared" si="0"/>
        <v>1244.9999999999998</v>
      </c>
      <c r="Q35" s="10">
        <f t="shared" si="3"/>
        <v>2002</v>
      </c>
      <c r="R35" s="11">
        <v>0</v>
      </c>
      <c r="S35" s="11">
        <v>9.5</v>
      </c>
      <c r="T35" s="11">
        <v>17</v>
      </c>
      <c r="U35" s="11">
        <v>40.700000000000003</v>
      </c>
      <c r="V35" s="11">
        <v>84.5</v>
      </c>
      <c r="W35" s="11">
        <v>104.5</v>
      </c>
      <c r="X35" s="11">
        <v>15.8</v>
      </c>
      <c r="Y35" s="11">
        <v>53.7</v>
      </c>
      <c r="Z35" s="11">
        <v>95.6</v>
      </c>
      <c r="AA35" s="11">
        <v>58</v>
      </c>
      <c r="AB35" s="11">
        <v>6.3</v>
      </c>
      <c r="AC35" s="11">
        <v>50.1</v>
      </c>
      <c r="AD35" s="21">
        <v>104.5</v>
      </c>
    </row>
    <row r="36" spans="1:30" x14ac:dyDescent="0.3">
      <c r="A36" s="10">
        <f t="shared" si="2"/>
        <v>2003</v>
      </c>
      <c r="B36" s="11">
        <v>0</v>
      </c>
      <c r="C36" s="11">
        <v>32.299999999999997</v>
      </c>
      <c r="D36" s="11">
        <v>9.8000000000000007</v>
      </c>
      <c r="E36" s="11">
        <v>148.19999999999999</v>
      </c>
      <c r="F36" s="11">
        <v>105.5</v>
      </c>
      <c r="G36" s="11">
        <v>203.6</v>
      </c>
      <c r="H36" s="11">
        <v>52.699999999999996</v>
      </c>
      <c r="I36" s="11">
        <v>178.20000000000002</v>
      </c>
      <c r="J36" s="11">
        <v>83</v>
      </c>
      <c r="K36" s="11">
        <v>305.3</v>
      </c>
      <c r="L36" s="11">
        <v>112</v>
      </c>
      <c r="M36" s="18">
        <v>123.5</v>
      </c>
      <c r="N36" s="21">
        <f t="shared" si="0"/>
        <v>1354.1000000000001</v>
      </c>
      <c r="Q36" s="10">
        <f t="shared" si="3"/>
        <v>2003</v>
      </c>
      <c r="R36" s="11">
        <v>0</v>
      </c>
      <c r="S36" s="11">
        <v>27.3</v>
      </c>
      <c r="T36" s="11">
        <v>6.7</v>
      </c>
      <c r="U36" s="11">
        <v>48</v>
      </c>
      <c r="V36" s="11">
        <v>37.200000000000003</v>
      </c>
      <c r="W36" s="11">
        <v>56.2</v>
      </c>
      <c r="X36" s="11">
        <v>22</v>
      </c>
      <c r="Y36" s="11">
        <v>60.1</v>
      </c>
      <c r="Z36" s="11">
        <v>33.299999999999997</v>
      </c>
      <c r="AA36" s="11">
        <v>66.599999999999994</v>
      </c>
      <c r="AB36" s="11">
        <v>33.5</v>
      </c>
      <c r="AC36" s="11">
        <v>45.5</v>
      </c>
      <c r="AD36" s="21">
        <v>66.599999999999994</v>
      </c>
    </row>
    <row r="37" spans="1:30" x14ac:dyDescent="0.3">
      <c r="A37" s="10">
        <f t="shared" si="2"/>
        <v>2004</v>
      </c>
      <c r="B37" s="11">
        <v>1.2</v>
      </c>
      <c r="C37" s="11">
        <v>22</v>
      </c>
      <c r="D37" s="11">
        <v>3.9</v>
      </c>
      <c r="E37" s="11">
        <v>157.70000000000002</v>
      </c>
      <c r="F37" s="11">
        <v>222.49999999999997</v>
      </c>
      <c r="G37" s="11">
        <v>122.49999999999999</v>
      </c>
      <c r="H37" s="11">
        <v>71</v>
      </c>
      <c r="I37" s="11">
        <v>34</v>
      </c>
      <c r="J37" s="11">
        <v>170.6</v>
      </c>
      <c r="K37" s="11">
        <v>226.39999999999998</v>
      </c>
      <c r="L37" s="11">
        <v>66</v>
      </c>
      <c r="M37" s="18">
        <v>0</v>
      </c>
      <c r="N37" s="21">
        <f t="shared" si="0"/>
        <v>1097.8</v>
      </c>
      <c r="Q37" s="10">
        <f t="shared" si="3"/>
        <v>2004</v>
      </c>
      <c r="R37" s="11">
        <v>1.2</v>
      </c>
      <c r="S37" s="11">
        <v>12.8</v>
      </c>
      <c r="T37" s="11">
        <v>1.9</v>
      </c>
      <c r="U37" s="11">
        <v>49.8</v>
      </c>
      <c r="V37" s="11">
        <v>87.8</v>
      </c>
      <c r="W37" s="11">
        <v>64.8</v>
      </c>
      <c r="X37" s="11">
        <v>17.8</v>
      </c>
      <c r="Y37" s="11">
        <v>11</v>
      </c>
      <c r="Z37" s="11">
        <v>58.8</v>
      </c>
      <c r="AA37" s="11">
        <v>71.8</v>
      </c>
      <c r="AB37" s="11">
        <v>20</v>
      </c>
      <c r="AC37" s="11">
        <v>0</v>
      </c>
      <c r="AD37" s="21">
        <v>87.8</v>
      </c>
    </row>
    <row r="38" spans="1:30" x14ac:dyDescent="0.3">
      <c r="A38" s="10">
        <f t="shared" si="2"/>
        <v>2005</v>
      </c>
      <c r="B38" s="11">
        <v>63.600000000000009</v>
      </c>
      <c r="C38" s="11">
        <v>49.5</v>
      </c>
      <c r="D38" s="11">
        <v>17.100000000000001</v>
      </c>
      <c r="E38" s="11">
        <v>113.3</v>
      </c>
      <c r="F38" s="11">
        <v>123.20000000000002</v>
      </c>
      <c r="G38" s="11">
        <v>321.60000000000002</v>
      </c>
      <c r="H38" s="11">
        <v>94.3</v>
      </c>
      <c r="I38" s="11">
        <v>103</v>
      </c>
      <c r="J38" s="11">
        <v>213.3</v>
      </c>
      <c r="K38" s="11">
        <v>175.19999999999996</v>
      </c>
      <c r="L38" s="11">
        <v>463.5</v>
      </c>
      <c r="M38" s="18">
        <v>5.9</v>
      </c>
      <c r="N38" s="21">
        <f t="shared" si="0"/>
        <v>1743.5000000000002</v>
      </c>
      <c r="Q38" s="10">
        <f t="shared" si="3"/>
        <v>2005</v>
      </c>
      <c r="R38" s="11">
        <v>20.8</v>
      </c>
      <c r="S38" s="11">
        <v>26.7</v>
      </c>
      <c r="T38" s="11">
        <v>6.7</v>
      </c>
      <c r="U38" s="11">
        <v>48.7</v>
      </c>
      <c r="V38" s="11">
        <v>34</v>
      </c>
      <c r="W38" s="11">
        <v>80.5</v>
      </c>
      <c r="X38" s="11">
        <v>36.799999999999997</v>
      </c>
      <c r="Y38" s="11">
        <v>46.6</v>
      </c>
      <c r="Z38" s="11">
        <v>85.8</v>
      </c>
      <c r="AA38" s="11">
        <v>38.700000000000003</v>
      </c>
      <c r="AB38" s="11">
        <v>119</v>
      </c>
      <c r="AC38" s="11">
        <v>5.9</v>
      </c>
      <c r="AD38" s="21">
        <v>119</v>
      </c>
    </row>
    <row r="39" spans="1:30" x14ac:dyDescent="0.3">
      <c r="A39" s="10">
        <f t="shared" si="2"/>
        <v>2006</v>
      </c>
      <c r="B39" s="11">
        <v>10.7</v>
      </c>
      <c r="C39" s="11">
        <v>23</v>
      </c>
      <c r="D39" s="11">
        <v>118.7</v>
      </c>
      <c r="E39" s="11">
        <v>84.5</v>
      </c>
      <c r="F39" s="11">
        <v>258.89999999999998</v>
      </c>
      <c r="G39" s="11">
        <v>154.10000000000002</v>
      </c>
      <c r="H39" s="11">
        <v>89.600000000000009</v>
      </c>
      <c r="I39" s="11">
        <v>91.2</v>
      </c>
      <c r="J39" s="11">
        <v>34.800000000000004</v>
      </c>
      <c r="K39" s="11">
        <v>127.19999999999999</v>
      </c>
      <c r="L39" s="11">
        <v>332.1</v>
      </c>
      <c r="M39" s="18">
        <v>26.599999999999998</v>
      </c>
      <c r="N39" s="21">
        <f t="shared" si="0"/>
        <v>1351.4</v>
      </c>
      <c r="Q39" s="10">
        <f t="shared" si="3"/>
        <v>2006</v>
      </c>
      <c r="R39" s="11">
        <v>5.8</v>
      </c>
      <c r="S39" s="11">
        <v>23</v>
      </c>
      <c r="T39" s="11">
        <v>47.8</v>
      </c>
      <c r="U39" s="11">
        <v>18.7</v>
      </c>
      <c r="V39" s="11">
        <v>80.900000000000006</v>
      </c>
      <c r="W39" s="11">
        <v>40.700000000000003</v>
      </c>
      <c r="X39" s="11">
        <v>53</v>
      </c>
      <c r="Y39" s="11">
        <v>46.2</v>
      </c>
      <c r="Z39" s="11">
        <v>7.8</v>
      </c>
      <c r="AA39" s="11">
        <v>28.2</v>
      </c>
      <c r="AB39" s="11">
        <v>133.5</v>
      </c>
      <c r="AC39" s="11">
        <v>25.9</v>
      </c>
      <c r="AD39" s="21">
        <v>133.5</v>
      </c>
    </row>
    <row r="40" spans="1:30" x14ac:dyDescent="0.3">
      <c r="A40" s="10">
        <f t="shared" si="2"/>
        <v>2007</v>
      </c>
      <c r="B40" s="11">
        <v>0</v>
      </c>
      <c r="C40" s="11">
        <v>3</v>
      </c>
      <c r="D40" s="11">
        <v>69.599999999999994</v>
      </c>
      <c r="E40" s="11">
        <v>134.60000000000002</v>
      </c>
      <c r="F40" s="11">
        <v>133.79999999999998</v>
      </c>
      <c r="G40" s="11">
        <v>52.5</v>
      </c>
      <c r="H40" s="11">
        <v>172.20000000000002</v>
      </c>
      <c r="I40" s="11">
        <v>214.8</v>
      </c>
      <c r="J40" s="11">
        <v>107.5</v>
      </c>
      <c r="K40" s="11">
        <v>215.80000000000004</v>
      </c>
      <c r="L40" s="11">
        <v>29</v>
      </c>
      <c r="M40" s="18">
        <v>60.6</v>
      </c>
      <c r="N40" s="21">
        <f t="shared" si="0"/>
        <v>1193.3999999999999</v>
      </c>
      <c r="Q40" s="10">
        <f t="shared" si="3"/>
        <v>2007</v>
      </c>
      <c r="R40" s="11">
        <v>0</v>
      </c>
      <c r="S40" s="11">
        <v>1.5</v>
      </c>
      <c r="T40" s="11">
        <v>26.4</v>
      </c>
      <c r="U40" s="11">
        <v>37.700000000000003</v>
      </c>
      <c r="V40" s="11">
        <v>55.6</v>
      </c>
      <c r="W40" s="11">
        <v>35</v>
      </c>
      <c r="X40" s="11">
        <v>60.6</v>
      </c>
      <c r="Y40" s="11" t="s">
        <v>21</v>
      </c>
      <c r="Z40" s="11">
        <v>60.2</v>
      </c>
      <c r="AA40" s="11">
        <v>67.5</v>
      </c>
      <c r="AB40" s="11">
        <v>10.8</v>
      </c>
      <c r="AC40" s="11">
        <v>50.7</v>
      </c>
      <c r="AD40" s="21">
        <v>67.5</v>
      </c>
    </row>
    <row r="41" spans="1:30" x14ac:dyDescent="0.3">
      <c r="A41" s="10">
        <f t="shared" si="2"/>
        <v>2008</v>
      </c>
      <c r="B41" s="11">
        <v>0</v>
      </c>
      <c r="C41" s="11">
        <v>57.099999999999994</v>
      </c>
      <c r="D41" s="11">
        <v>85.6</v>
      </c>
      <c r="E41" s="11">
        <v>88.8</v>
      </c>
      <c r="F41" s="11">
        <v>212.70000000000002</v>
      </c>
      <c r="G41" s="11">
        <v>125.69999999999999</v>
      </c>
      <c r="H41" s="11">
        <v>70.100000000000009</v>
      </c>
      <c r="I41" s="11">
        <v>101.60000000000001</v>
      </c>
      <c r="J41" s="11">
        <v>197.10000000000002</v>
      </c>
      <c r="K41" s="11">
        <v>265.10000000000002</v>
      </c>
      <c r="L41" s="11">
        <v>346.1</v>
      </c>
      <c r="M41" s="18">
        <v>10.5</v>
      </c>
      <c r="N41" s="21">
        <f t="shared" si="0"/>
        <v>1560.4</v>
      </c>
      <c r="Q41" s="10">
        <f t="shared" si="3"/>
        <v>2008</v>
      </c>
      <c r="R41" s="11">
        <v>0</v>
      </c>
      <c r="S41" s="11">
        <v>20.7</v>
      </c>
      <c r="T41" s="11">
        <v>60.6</v>
      </c>
      <c r="U41" s="11">
        <v>40.9</v>
      </c>
      <c r="V41" s="11">
        <v>80.8</v>
      </c>
      <c r="W41" s="11">
        <v>62.5</v>
      </c>
      <c r="X41" s="11">
        <v>20.7</v>
      </c>
      <c r="Y41" s="11">
        <v>26.5</v>
      </c>
      <c r="Z41" s="11">
        <v>80.3</v>
      </c>
      <c r="AA41" s="11">
        <v>98.9</v>
      </c>
      <c r="AB41" s="11">
        <v>110.7</v>
      </c>
      <c r="AC41" s="11">
        <v>10.5</v>
      </c>
      <c r="AD41" s="21">
        <v>110.7</v>
      </c>
    </row>
    <row r="42" spans="1:30" x14ac:dyDescent="0.3">
      <c r="A42" s="10">
        <f t="shared" si="2"/>
        <v>2009</v>
      </c>
      <c r="B42" s="11">
        <v>0.9</v>
      </c>
      <c r="C42" s="11">
        <v>4.5999999999999996</v>
      </c>
      <c r="D42" s="11">
        <v>56</v>
      </c>
      <c r="E42" s="11">
        <v>146.4</v>
      </c>
      <c r="F42" s="11">
        <v>134.9</v>
      </c>
      <c r="G42" s="11">
        <v>120.10000000000001</v>
      </c>
      <c r="H42" s="11">
        <v>44.9</v>
      </c>
      <c r="I42" s="11">
        <v>112.6</v>
      </c>
      <c r="J42" s="11">
        <v>44.8</v>
      </c>
      <c r="K42" s="11">
        <v>136</v>
      </c>
      <c r="L42" s="11">
        <v>120.39999999999999</v>
      </c>
      <c r="M42" s="18">
        <v>0</v>
      </c>
      <c r="N42" s="21">
        <f t="shared" si="0"/>
        <v>921.59999999999991</v>
      </c>
      <c r="Q42" s="10">
        <f t="shared" si="3"/>
        <v>2009</v>
      </c>
      <c r="R42" s="11">
        <v>0.9</v>
      </c>
      <c r="S42" s="11">
        <v>4.5</v>
      </c>
      <c r="T42" s="11">
        <v>33.5</v>
      </c>
      <c r="U42" s="11">
        <v>56.7</v>
      </c>
      <c r="V42" s="11">
        <v>35.5</v>
      </c>
      <c r="W42" s="11">
        <v>96</v>
      </c>
      <c r="X42" s="11">
        <v>20.3</v>
      </c>
      <c r="Y42" s="11">
        <v>65</v>
      </c>
      <c r="Z42" s="11">
        <v>18.2</v>
      </c>
      <c r="AA42" s="11">
        <v>34.799999999999997</v>
      </c>
      <c r="AB42" s="11">
        <v>33.299999999999997</v>
      </c>
      <c r="AC42" s="11">
        <v>0</v>
      </c>
      <c r="AD42" s="21">
        <v>96</v>
      </c>
    </row>
    <row r="43" spans="1:30" x14ac:dyDescent="0.3">
      <c r="A43" s="10">
        <f t="shared" si="2"/>
        <v>2010</v>
      </c>
      <c r="B43" s="11">
        <v>0</v>
      </c>
      <c r="C43" s="11">
        <v>14.3</v>
      </c>
      <c r="D43" s="11">
        <v>53.70000000000001</v>
      </c>
      <c r="E43" s="11">
        <v>72.2</v>
      </c>
      <c r="F43" s="11">
        <v>206</v>
      </c>
      <c r="G43" s="11">
        <v>366.3</v>
      </c>
      <c r="H43" s="11">
        <v>243.1</v>
      </c>
      <c r="I43" s="11">
        <v>194.1</v>
      </c>
      <c r="J43" s="11">
        <v>330.49999999999994</v>
      </c>
      <c r="K43" s="11">
        <v>265</v>
      </c>
      <c r="L43" s="11">
        <v>529.69999999999993</v>
      </c>
      <c r="M43" s="18">
        <v>155.19999999999999</v>
      </c>
      <c r="N43" s="21">
        <f t="shared" si="0"/>
        <v>2430.1</v>
      </c>
      <c r="Q43" s="10">
        <f t="shared" si="3"/>
        <v>2010</v>
      </c>
      <c r="R43" s="11">
        <v>0</v>
      </c>
      <c r="S43" s="11">
        <v>5.2</v>
      </c>
      <c r="T43" s="11">
        <v>18.600000000000001</v>
      </c>
      <c r="U43" s="11">
        <v>31.3</v>
      </c>
      <c r="V43" s="11">
        <v>60</v>
      </c>
      <c r="W43" s="11">
        <v>126</v>
      </c>
      <c r="X43" s="11">
        <v>63</v>
      </c>
      <c r="Y43" s="11">
        <v>109</v>
      </c>
      <c r="Z43" s="11">
        <v>88.4</v>
      </c>
      <c r="AA43" s="11">
        <v>57.5</v>
      </c>
      <c r="AB43" s="11">
        <v>91</v>
      </c>
      <c r="AC43" s="11">
        <v>115.5</v>
      </c>
      <c r="AD43" s="21">
        <v>126</v>
      </c>
    </row>
    <row r="44" spans="1:30" x14ac:dyDescent="0.3">
      <c r="A44" s="10">
        <f t="shared" si="2"/>
        <v>2011</v>
      </c>
      <c r="B44" s="11">
        <v>8.5</v>
      </c>
      <c r="C44" s="11">
        <v>98.2</v>
      </c>
      <c r="D44" s="11">
        <v>94.399999999999991</v>
      </c>
      <c r="E44" s="11">
        <v>261.7</v>
      </c>
      <c r="F44" s="11">
        <v>273</v>
      </c>
      <c r="G44" s="11">
        <v>51.9</v>
      </c>
      <c r="H44" s="11">
        <v>224.8</v>
      </c>
      <c r="I44" s="11">
        <v>344</v>
      </c>
      <c r="J44" s="11">
        <v>183</v>
      </c>
      <c r="K44" s="11">
        <v>578</v>
      </c>
      <c r="L44" s="11">
        <v>238</v>
      </c>
      <c r="M44" s="18">
        <v>108</v>
      </c>
      <c r="N44" s="21">
        <f t="shared" si="0"/>
        <v>2463.5</v>
      </c>
      <c r="Q44" s="10">
        <f t="shared" si="3"/>
        <v>2011</v>
      </c>
      <c r="R44" s="11">
        <v>8.5</v>
      </c>
      <c r="S44" s="11">
        <v>51.6</v>
      </c>
      <c r="T44" s="11">
        <v>34.4</v>
      </c>
      <c r="U44" s="11">
        <v>103</v>
      </c>
      <c r="V44" s="11">
        <v>129</v>
      </c>
      <c r="W44" s="11">
        <v>29.5</v>
      </c>
      <c r="X44" s="11">
        <v>98.5</v>
      </c>
      <c r="Y44" s="11">
        <v>105</v>
      </c>
      <c r="Z44" s="11">
        <v>80</v>
      </c>
      <c r="AA44" s="11">
        <v>130</v>
      </c>
      <c r="AB44" s="11">
        <v>61</v>
      </c>
      <c r="AC44" s="11">
        <v>41</v>
      </c>
      <c r="AD44" s="21">
        <v>130</v>
      </c>
    </row>
    <row r="45" spans="1:30" x14ac:dyDescent="0.3">
      <c r="A45" s="10">
        <f>+A44+1</f>
        <v>2012</v>
      </c>
      <c r="B45" s="11">
        <v>0</v>
      </c>
      <c r="C45" s="11">
        <v>20</v>
      </c>
      <c r="D45" s="11">
        <v>80</v>
      </c>
      <c r="E45" s="11">
        <v>143.5</v>
      </c>
      <c r="F45" s="11">
        <v>196.5</v>
      </c>
      <c r="G45" s="11">
        <v>148</v>
      </c>
      <c r="H45" s="11">
        <v>113</v>
      </c>
      <c r="I45" s="11">
        <v>184</v>
      </c>
      <c r="J45" s="11">
        <v>101</v>
      </c>
      <c r="K45" s="11">
        <v>394</v>
      </c>
      <c r="L45" s="11">
        <v>104</v>
      </c>
      <c r="M45" s="18">
        <v>3</v>
      </c>
      <c r="N45" s="21">
        <f t="shared" si="0"/>
        <v>1487</v>
      </c>
      <c r="Q45" s="10">
        <f>+Q44+1</f>
        <v>2012</v>
      </c>
      <c r="R45" s="11">
        <v>0</v>
      </c>
      <c r="S45" s="11">
        <v>14</v>
      </c>
      <c r="T45" s="11">
        <v>33</v>
      </c>
      <c r="U45" s="11">
        <v>83</v>
      </c>
      <c r="V45" s="11">
        <v>54</v>
      </c>
      <c r="W45" s="11">
        <v>67</v>
      </c>
      <c r="X45" s="11">
        <v>51</v>
      </c>
      <c r="Y45" s="11">
        <v>55</v>
      </c>
      <c r="Z45" s="11">
        <v>65</v>
      </c>
      <c r="AA45" s="11">
        <v>77</v>
      </c>
      <c r="AB45" s="11">
        <v>65</v>
      </c>
      <c r="AC45" s="11">
        <v>3</v>
      </c>
      <c r="AD45" s="21">
        <v>83</v>
      </c>
    </row>
    <row r="46" spans="1:30" x14ac:dyDescent="0.3">
      <c r="A46" s="10">
        <f t="shared" ref="A46:A50" si="4">+A45+1</f>
        <v>2013</v>
      </c>
      <c r="B46" s="11">
        <v>0</v>
      </c>
      <c r="C46" s="11">
        <v>28</v>
      </c>
      <c r="D46" s="11">
        <v>87</v>
      </c>
      <c r="E46" s="11">
        <v>82</v>
      </c>
      <c r="F46" s="11">
        <v>222</v>
      </c>
      <c r="G46" s="11">
        <v>47</v>
      </c>
      <c r="H46" s="11">
        <v>35</v>
      </c>
      <c r="I46" s="11">
        <v>124</v>
      </c>
      <c r="J46" s="11">
        <v>216</v>
      </c>
      <c r="K46" s="11">
        <v>151</v>
      </c>
      <c r="L46" s="11">
        <v>114</v>
      </c>
      <c r="M46" s="18">
        <v>8</v>
      </c>
      <c r="N46" s="21">
        <f t="shared" si="0"/>
        <v>1114</v>
      </c>
      <c r="Q46" s="10">
        <f t="shared" ref="Q46:Q50" si="5">+Q45+1</f>
        <v>2013</v>
      </c>
      <c r="R46" s="11">
        <v>0</v>
      </c>
      <c r="S46" s="11">
        <v>20</v>
      </c>
      <c r="T46" s="11">
        <v>40</v>
      </c>
      <c r="U46" s="11">
        <v>27</v>
      </c>
      <c r="V46" s="11">
        <v>100</v>
      </c>
      <c r="W46" s="11">
        <v>20</v>
      </c>
      <c r="X46" s="11">
        <v>15</v>
      </c>
      <c r="Y46" s="11">
        <v>35</v>
      </c>
      <c r="Z46" s="11">
        <v>70</v>
      </c>
      <c r="AA46" s="11">
        <v>48</v>
      </c>
      <c r="AB46" s="11">
        <v>48</v>
      </c>
      <c r="AC46" s="11">
        <v>8</v>
      </c>
      <c r="AD46" s="21">
        <v>100</v>
      </c>
    </row>
    <row r="47" spans="1:30" x14ac:dyDescent="0.3">
      <c r="A47" s="10">
        <f t="shared" si="4"/>
        <v>2014</v>
      </c>
      <c r="B47" s="11">
        <v>15</v>
      </c>
      <c r="C47" s="11">
        <v>9</v>
      </c>
      <c r="D47" s="11">
        <v>28.599999999999998</v>
      </c>
      <c r="E47" s="11">
        <v>179</v>
      </c>
      <c r="F47" s="11">
        <v>112</v>
      </c>
      <c r="G47" s="11">
        <v>44</v>
      </c>
      <c r="H47" s="11">
        <v>32</v>
      </c>
      <c r="I47" s="11">
        <v>176</v>
      </c>
      <c r="J47" s="11">
        <v>162</v>
      </c>
      <c r="K47" s="11">
        <v>266</v>
      </c>
      <c r="L47" s="11">
        <v>296</v>
      </c>
      <c r="M47" s="18">
        <v>15</v>
      </c>
      <c r="N47" s="21">
        <f t="shared" si="0"/>
        <v>1334.6</v>
      </c>
      <c r="Q47" s="10">
        <f t="shared" si="5"/>
        <v>2014</v>
      </c>
      <c r="R47" s="11">
        <v>15</v>
      </c>
      <c r="S47" s="11">
        <v>9</v>
      </c>
      <c r="T47" s="11">
        <v>20</v>
      </c>
      <c r="U47" s="11">
        <v>90</v>
      </c>
      <c r="V47" s="11">
        <v>70</v>
      </c>
      <c r="W47" s="11">
        <v>12</v>
      </c>
      <c r="X47" s="11">
        <v>25</v>
      </c>
      <c r="Y47" s="11">
        <v>38</v>
      </c>
      <c r="Z47" s="11">
        <v>55</v>
      </c>
      <c r="AA47" s="11">
        <v>130</v>
      </c>
      <c r="AB47" s="11">
        <v>240</v>
      </c>
      <c r="AC47" s="11">
        <v>10</v>
      </c>
      <c r="AD47" s="21">
        <v>240</v>
      </c>
    </row>
    <row r="48" spans="1:30" x14ac:dyDescent="0.3">
      <c r="A48" s="10">
        <f t="shared" si="4"/>
        <v>2015</v>
      </c>
      <c r="B48" s="11">
        <v>0</v>
      </c>
      <c r="C48" s="11">
        <v>0</v>
      </c>
      <c r="D48" s="11">
        <v>155</v>
      </c>
      <c r="E48" s="11">
        <v>60</v>
      </c>
      <c r="F48" s="11">
        <v>154</v>
      </c>
      <c r="G48" s="11">
        <v>68</v>
      </c>
      <c r="H48" s="11">
        <v>75</v>
      </c>
      <c r="I48" s="11">
        <v>160</v>
      </c>
      <c r="J48" s="11">
        <v>0</v>
      </c>
      <c r="K48" s="11">
        <v>250</v>
      </c>
      <c r="L48" s="11">
        <v>110</v>
      </c>
      <c r="M48" s="18">
        <v>0</v>
      </c>
      <c r="N48" s="21">
        <f t="shared" si="0"/>
        <v>1032</v>
      </c>
      <c r="Q48" s="10">
        <f t="shared" si="5"/>
        <v>2015</v>
      </c>
      <c r="R48" s="11">
        <v>0</v>
      </c>
      <c r="S48" s="11">
        <v>0</v>
      </c>
      <c r="T48" s="11">
        <v>48</v>
      </c>
      <c r="U48" s="11">
        <v>60</v>
      </c>
      <c r="V48" s="11">
        <v>48</v>
      </c>
      <c r="W48" s="11">
        <v>30</v>
      </c>
      <c r="X48" s="11">
        <v>40</v>
      </c>
      <c r="Y48" s="11">
        <v>60</v>
      </c>
      <c r="Z48" s="11">
        <v>0</v>
      </c>
      <c r="AA48" s="11">
        <v>50</v>
      </c>
      <c r="AB48" s="11">
        <v>75</v>
      </c>
      <c r="AC48" s="11">
        <v>0</v>
      </c>
      <c r="AD48" s="21">
        <v>75</v>
      </c>
    </row>
    <row r="49" spans="1:30" x14ac:dyDescent="0.3">
      <c r="A49" s="10">
        <f t="shared" si="4"/>
        <v>2016</v>
      </c>
      <c r="B49" s="11">
        <v>0</v>
      </c>
      <c r="C49" s="11">
        <v>0</v>
      </c>
      <c r="D49" s="11">
        <v>0</v>
      </c>
      <c r="E49" s="11">
        <v>173</v>
      </c>
      <c r="F49" s="11">
        <v>128</v>
      </c>
      <c r="G49" s="11">
        <v>79</v>
      </c>
      <c r="H49" s="11">
        <v>48</v>
      </c>
      <c r="I49" s="11">
        <v>113</v>
      </c>
      <c r="J49" s="11">
        <v>113</v>
      </c>
      <c r="K49" s="11">
        <v>285</v>
      </c>
      <c r="L49" s="11">
        <v>364</v>
      </c>
      <c r="M49" s="18">
        <v>47</v>
      </c>
      <c r="N49" s="21">
        <f t="shared" si="0"/>
        <v>1350</v>
      </c>
      <c r="Q49" s="10">
        <f t="shared" si="5"/>
        <v>2016</v>
      </c>
      <c r="R49" s="11">
        <v>0</v>
      </c>
      <c r="S49" s="11">
        <v>0</v>
      </c>
      <c r="T49" s="11">
        <v>0</v>
      </c>
      <c r="U49" s="11">
        <v>78</v>
      </c>
      <c r="V49" s="11">
        <v>48</v>
      </c>
      <c r="W49" s="11">
        <v>18</v>
      </c>
      <c r="X49" s="11">
        <v>20</v>
      </c>
      <c r="Y49" s="11">
        <v>58</v>
      </c>
      <c r="Z49" s="11">
        <v>40</v>
      </c>
      <c r="AA49" s="11">
        <v>50</v>
      </c>
      <c r="AB49" s="11">
        <v>120</v>
      </c>
      <c r="AC49" s="11">
        <v>35</v>
      </c>
      <c r="AD49" s="21">
        <v>120</v>
      </c>
    </row>
    <row r="50" spans="1:30" x14ac:dyDescent="0.3">
      <c r="A50" s="10">
        <f t="shared" si="4"/>
        <v>2017</v>
      </c>
      <c r="B50" s="11">
        <v>0</v>
      </c>
      <c r="C50" s="11">
        <v>0</v>
      </c>
      <c r="D50" s="11">
        <v>182</v>
      </c>
      <c r="E50" s="11">
        <v>135</v>
      </c>
      <c r="F50" s="11">
        <v>122</v>
      </c>
      <c r="G50" s="11">
        <v>135</v>
      </c>
      <c r="H50" s="11">
        <v>109</v>
      </c>
      <c r="I50" s="11">
        <v>108</v>
      </c>
      <c r="J50" s="11">
        <v>146</v>
      </c>
      <c r="K50" s="11">
        <v>177</v>
      </c>
      <c r="L50" s="11">
        <v>224</v>
      </c>
      <c r="M50" s="18">
        <v>0</v>
      </c>
      <c r="N50" s="21">
        <f t="shared" si="0"/>
        <v>1338</v>
      </c>
      <c r="Q50" s="10">
        <f t="shared" si="5"/>
        <v>2017</v>
      </c>
      <c r="R50" s="11">
        <v>0</v>
      </c>
      <c r="S50" s="11">
        <v>0</v>
      </c>
      <c r="T50" s="11">
        <v>110</v>
      </c>
      <c r="U50" s="11">
        <v>55</v>
      </c>
      <c r="V50" s="11">
        <v>40</v>
      </c>
      <c r="W50" s="11">
        <v>55</v>
      </c>
      <c r="X50" s="11">
        <v>60</v>
      </c>
      <c r="Y50" s="11">
        <v>25</v>
      </c>
      <c r="Z50" s="11">
        <v>65</v>
      </c>
      <c r="AA50" s="11">
        <v>80</v>
      </c>
      <c r="AB50" s="11">
        <v>50</v>
      </c>
      <c r="AC50" s="11">
        <v>0</v>
      </c>
      <c r="AD50" s="21">
        <v>110</v>
      </c>
    </row>
    <row r="51" spans="1:30" x14ac:dyDescent="0.3">
      <c r="A51" s="10">
        <f>+A50+1</f>
        <v>2018</v>
      </c>
      <c r="B51" s="11">
        <v>43</v>
      </c>
      <c r="C51" s="11">
        <v>0</v>
      </c>
      <c r="D51" s="11">
        <v>30</v>
      </c>
      <c r="E51" s="11">
        <v>226</v>
      </c>
      <c r="F51" s="11">
        <v>165</v>
      </c>
      <c r="G51" s="11">
        <v>174</v>
      </c>
      <c r="H51" s="11">
        <v>156</v>
      </c>
      <c r="I51" s="11">
        <v>60</v>
      </c>
      <c r="J51" s="11">
        <v>91</v>
      </c>
      <c r="K51" s="11">
        <v>360.3</v>
      </c>
      <c r="L51" s="11">
        <v>55</v>
      </c>
      <c r="M51" s="18">
        <v>0</v>
      </c>
      <c r="N51" s="21">
        <f t="shared" si="0"/>
        <v>1360.3</v>
      </c>
      <c r="Q51" s="10">
        <f>+Q50+1</f>
        <v>2018</v>
      </c>
      <c r="R51" s="11">
        <v>20</v>
      </c>
      <c r="S51" s="11">
        <v>0</v>
      </c>
      <c r="T51" s="11">
        <v>20</v>
      </c>
      <c r="U51" s="11">
        <v>56</v>
      </c>
      <c r="V51" s="11">
        <v>38</v>
      </c>
      <c r="W51" s="11">
        <v>105</v>
      </c>
      <c r="X51" s="11">
        <v>115</v>
      </c>
      <c r="Y51" s="11">
        <v>60</v>
      </c>
      <c r="Z51" s="11">
        <v>45</v>
      </c>
      <c r="AA51" s="11">
        <v>65</v>
      </c>
      <c r="AB51" s="11">
        <v>45</v>
      </c>
      <c r="AC51" s="11">
        <v>0</v>
      </c>
      <c r="AD51" s="21">
        <v>115</v>
      </c>
    </row>
    <row r="52" spans="1:30" x14ac:dyDescent="0.3">
      <c r="A52" s="10">
        <f t="shared" ref="A52:A53" si="6">+A51+1</f>
        <v>2019</v>
      </c>
      <c r="B52" s="11">
        <v>31</v>
      </c>
      <c r="C52" s="11">
        <v>0</v>
      </c>
      <c r="D52" s="11">
        <v>102</v>
      </c>
      <c r="E52" s="11">
        <v>70</v>
      </c>
      <c r="F52" s="11">
        <v>151</v>
      </c>
      <c r="G52" s="11">
        <v>53</v>
      </c>
      <c r="H52" s="11">
        <v>121</v>
      </c>
      <c r="I52" s="11">
        <v>110</v>
      </c>
      <c r="J52" s="11">
        <v>258</v>
      </c>
      <c r="K52" s="11">
        <v>167</v>
      </c>
      <c r="L52" s="11">
        <v>184</v>
      </c>
      <c r="M52" s="18">
        <v>0</v>
      </c>
      <c r="N52" s="21">
        <f t="shared" si="0"/>
        <v>1247</v>
      </c>
      <c r="Q52" s="10">
        <f t="shared" ref="Q52:Q53" si="7">+Q51+1</f>
        <v>2019</v>
      </c>
      <c r="R52" s="11">
        <v>16</v>
      </c>
      <c r="S52" s="11">
        <v>0</v>
      </c>
      <c r="T52" s="11">
        <v>62</v>
      </c>
      <c r="U52" s="11">
        <v>38</v>
      </c>
      <c r="V52" s="11">
        <v>35</v>
      </c>
      <c r="W52" s="11">
        <v>25</v>
      </c>
      <c r="X52" s="11">
        <v>66</v>
      </c>
      <c r="Y52" s="11">
        <v>42</v>
      </c>
      <c r="Z52" s="11">
        <v>85</v>
      </c>
      <c r="AA52" s="11">
        <v>72</v>
      </c>
      <c r="AB52" s="11">
        <v>58</v>
      </c>
      <c r="AC52" s="11">
        <v>0</v>
      </c>
      <c r="AD52" s="21">
        <v>85</v>
      </c>
    </row>
    <row r="53" spans="1:30" x14ac:dyDescent="0.3">
      <c r="A53" s="14">
        <f t="shared" si="6"/>
        <v>2020</v>
      </c>
      <c r="B53" s="11">
        <v>25</v>
      </c>
      <c r="C53" s="11">
        <v>15</v>
      </c>
      <c r="D53" s="11">
        <v>45</v>
      </c>
      <c r="E53" s="11">
        <v>137</v>
      </c>
      <c r="F53" s="11">
        <v>148</v>
      </c>
      <c r="G53" s="11">
        <v>152</v>
      </c>
      <c r="H53" s="11">
        <v>126</v>
      </c>
      <c r="I53" s="11">
        <v>125</v>
      </c>
      <c r="J53" s="11">
        <v>326</v>
      </c>
      <c r="K53" s="11">
        <v>191</v>
      </c>
      <c r="L53" s="11">
        <v>166</v>
      </c>
      <c r="M53" s="18">
        <v>0</v>
      </c>
      <c r="N53" s="21">
        <f>+IF(COUNT(B53:M53)&lt;12," ",SUM(B53:M53))</f>
        <v>1456</v>
      </c>
      <c r="Q53" s="10">
        <f t="shared" si="7"/>
        <v>2020</v>
      </c>
      <c r="R53" s="11">
        <v>25</v>
      </c>
      <c r="S53" s="11">
        <v>15</v>
      </c>
      <c r="T53" s="11">
        <v>45</v>
      </c>
      <c r="U53" s="11">
        <v>45</v>
      </c>
      <c r="V53" s="11">
        <v>92</v>
      </c>
      <c r="W53" s="11">
        <v>70</v>
      </c>
      <c r="X53" s="11">
        <v>65</v>
      </c>
      <c r="Y53" s="11">
        <v>40</v>
      </c>
      <c r="Z53" s="11">
        <v>88</v>
      </c>
      <c r="AA53" s="11">
        <v>75</v>
      </c>
      <c r="AB53" s="11">
        <v>38</v>
      </c>
      <c r="AC53" s="11">
        <v>0</v>
      </c>
      <c r="AD53" s="21">
        <f>+IF(COUNT(R53:AC53)&lt;12," ",MAX(R53:AC53))</f>
        <v>92</v>
      </c>
    </row>
    <row r="54" spans="1:30" x14ac:dyDescent="0.3">
      <c r="A54" s="14">
        <v>2021</v>
      </c>
      <c r="B54" s="11">
        <v>0</v>
      </c>
      <c r="C54" s="11">
        <v>0</v>
      </c>
      <c r="D54" s="11">
        <v>30</v>
      </c>
      <c r="E54" s="11">
        <v>228</v>
      </c>
      <c r="F54" s="11">
        <v>215</v>
      </c>
      <c r="G54" s="11">
        <v>175</v>
      </c>
      <c r="H54" s="11">
        <v>82</v>
      </c>
      <c r="I54" s="11">
        <v>278</v>
      </c>
      <c r="J54" s="11">
        <v>107</v>
      </c>
      <c r="K54" s="11">
        <v>143</v>
      </c>
      <c r="L54" s="11">
        <v>130</v>
      </c>
      <c r="M54" s="11">
        <v>0</v>
      </c>
      <c r="N54" s="21">
        <f>+IF(COUNT(B54:M54)&lt;12," ",SUM(B54:M54))</f>
        <v>1388</v>
      </c>
      <c r="Q54" s="14">
        <v>2021</v>
      </c>
      <c r="R54" s="11">
        <v>0</v>
      </c>
      <c r="S54" s="11">
        <v>0</v>
      </c>
      <c r="T54" s="11">
        <v>30</v>
      </c>
      <c r="U54" s="11">
        <v>75</v>
      </c>
      <c r="V54" s="11">
        <v>40</v>
      </c>
      <c r="W54" s="11">
        <v>65</v>
      </c>
      <c r="X54" s="11">
        <v>48</v>
      </c>
      <c r="Y54" s="11">
        <v>78</v>
      </c>
      <c r="Z54" s="11">
        <v>35</v>
      </c>
      <c r="AA54" s="11">
        <v>60</v>
      </c>
      <c r="AB54" s="11">
        <v>50</v>
      </c>
      <c r="AC54" s="11">
        <v>0</v>
      </c>
      <c r="AD54" s="21">
        <f>+IF(COUNT(R54:AC54)&lt;12," ",MAX(R54:AC54))</f>
        <v>78</v>
      </c>
    </row>
    <row r="55" spans="1:30" x14ac:dyDescent="0.3">
      <c r="A55" s="14">
        <v>2022</v>
      </c>
      <c r="B55" s="11">
        <v>26</v>
      </c>
      <c r="C55" s="11">
        <v>0</v>
      </c>
      <c r="D55" s="11">
        <v>208</v>
      </c>
      <c r="E55" s="11">
        <v>198</v>
      </c>
      <c r="F55" s="11">
        <v>140</v>
      </c>
      <c r="G55" s="11">
        <v>408</v>
      </c>
      <c r="H55" s="11">
        <v>102</v>
      </c>
      <c r="I55" s="11">
        <v>210</v>
      </c>
      <c r="J55" s="11">
        <v>279</v>
      </c>
      <c r="K55" s="11">
        <v>247</v>
      </c>
      <c r="L55" s="11">
        <v>148</v>
      </c>
      <c r="M55" s="11">
        <v>0</v>
      </c>
      <c r="N55" s="21">
        <f>+IF(COUNT(B55:M55)&lt;12," ",SUM(B55:M55))</f>
        <v>1966</v>
      </c>
      <c r="Q55" s="14">
        <v>2022</v>
      </c>
      <c r="R55" s="11">
        <v>14</v>
      </c>
      <c r="S55" s="11">
        <v>0</v>
      </c>
      <c r="T55" s="11">
        <v>50</v>
      </c>
      <c r="U55" s="11">
        <v>60</v>
      </c>
      <c r="V55" s="11">
        <v>50</v>
      </c>
      <c r="W55" s="11">
        <v>67</v>
      </c>
      <c r="X55" s="11">
        <v>28</v>
      </c>
      <c r="Y55" s="11">
        <v>35</v>
      </c>
      <c r="Z55" s="11">
        <v>50</v>
      </c>
      <c r="AA55" s="11">
        <v>58</v>
      </c>
      <c r="AB55" s="11">
        <v>50</v>
      </c>
      <c r="AC55" s="11">
        <v>0</v>
      </c>
      <c r="AD55" s="21">
        <f>+IF(COUNT(R55:AC55)&lt;12," ",MAX(R55:AC55))</f>
        <v>67</v>
      </c>
    </row>
    <row r="56" spans="1:30" customFormat="1" x14ac:dyDescent="0.3">
      <c r="A56" s="53" t="s">
        <v>16</v>
      </c>
      <c r="B56" s="7">
        <f>+AVERAGE(B3:B55)</f>
        <v>12.051162790697676</v>
      </c>
      <c r="C56" s="7">
        <f>+AVERAGE(C3:C55)</f>
        <v>22.390909090909091</v>
      </c>
      <c r="D56" s="7">
        <f t="shared" ref="D56:L56" si="8">+AVERAGE(D3:D55)</f>
        <v>64.732558139534888</v>
      </c>
      <c r="E56" s="7">
        <f t="shared" si="8"/>
        <v>131.98809523809518</v>
      </c>
      <c r="F56" s="7">
        <f t="shared" si="8"/>
        <v>173.78181818181818</v>
      </c>
      <c r="G56" s="7">
        <f t="shared" si="8"/>
        <v>129.72857142857143</v>
      </c>
      <c r="H56" s="7">
        <f t="shared" si="8"/>
        <v>91.465853658536588</v>
      </c>
      <c r="I56" s="7">
        <f t="shared" si="8"/>
        <v>136.49302325581394</v>
      </c>
      <c r="J56" s="7">
        <f t="shared" si="8"/>
        <v>163.18604651162792</v>
      </c>
      <c r="K56" s="7">
        <f t="shared" si="8"/>
        <v>225.77954545454543</v>
      </c>
      <c r="L56" s="7">
        <f t="shared" si="8"/>
        <v>167.37954545454545</v>
      </c>
      <c r="M56" s="7">
        <f>+AVERAGE(M3:M55)</f>
        <v>28.397674418604655</v>
      </c>
      <c r="N56" s="22">
        <f>+AVERAGE(N3:N55)</f>
        <v>1342.7923076923078</v>
      </c>
      <c r="O56" s="12"/>
      <c r="P56" s="12"/>
      <c r="Q56" s="53" t="s">
        <v>16</v>
      </c>
      <c r="R56" s="7">
        <f>+AVERAGE(R3:R55)</f>
        <v>7.8837209302325579</v>
      </c>
      <c r="S56" s="7">
        <f>+AVERAGE(S3:S55)</f>
        <v>15.009090909090911</v>
      </c>
      <c r="T56" s="7">
        <f t="shared" ref="T56:AB56" si="9">+AVERAGE(T3:T55)</f>
        <v>31.462790697674421</v>
      </c>
      <c r="U56" s="7">
        <f t="shared" si="9"/>
        <v>55.445238095238089</v>
      </c>
      <c r="V56" s="7">
        <f t="shared" si="9"/>
        <v>59.052272727272729</v>
      </c>
      <c r="W56" s="7">
        <f t="shared" si="9"/>
        <v>54.067441860465117</v>
      </c>
      <c r="X56" s="7">
        <f t="shared" si="9"/>
        <v>39.314634146341461</v>
      </c>
      <c r="Y56" s="7">
        <f t="shared" si="9"/>
        <v>46.542857142857144</v>
      </c>
      <c r="Z56" s="7">
        <f t="shared" si="9"/>
        <v>56.249999999999993</v>
      </c>
      <c r="AA56" s="7">
        <f t="shared" si="9"/>
        <v>63.406818181818181</v>
      </c>
      <c r="AB56" s="7">
        <f t="shared" si="9"/>
        <v>64.422727272727272</v>
      </c>
      <c r="AC56" s="7">
        <f>+AVERAGE(AC3:AC55)</f>
        <v>18.958139534883721</v>
      </c>
      <c r="AD56" s="22">
        <f>+AVERAGE(AD3:AD55)</f>
        <v>102.5090909090909</v>
      </c>
    </row>
    <row r="57" spans="1:30" customFormat="1" x14ac:dyDescent="0.3">
      <c r="A57" s="53" t="s">
        <v>17</v>
      </c>
      <c r="B57" s="7">
        <f>+MAX(B3:B55)</f>
        <v>64</v>
      </c>
      <c r="C57" s="7">
        <f t="shared" ref="C57:M57" si="10">+MAX(C3:C55)</f>
        <v>98.2</v>
      </c>
      <c r="D57" s="7">
        <f t="shared" si="10"/>
        <v>208</v>
      </c>
      <c r="E57" s="7">
        <f t="shared" si="10"/>
        <v>261.7</v>
      </c>
      <c r="F57" s="7">
        <f t="shared" si="10"/>
        <v>395.00000000000006</v>
      </c>
      <c r="G57" s="7">
        <f t="shared" si="10"/>
        <v>408</v>
      </c>
      <c r="H57" s="7">
        <f t="shared" si="10"/>
        <v>243.1</v>
      </c>
      <c r="I57" s="7">
        <f t="shared" si="10"/>
        <v>361.2</v>
      </c>
      <c r="J57" s="7">
        <f t="shared" si="10"/>
        <v>330.49999999999994</v>
      </c>
      <c r="K57" s="7">
        <f t="shared" si="10"/>
        <v>578</v>
      </c>
      <c r="L57" s="7">
        <f t="shared" si="10"/>
        <v>529.69999999999993</v>
      </c>
      <c r="M57" s="7">
        <f t="shared" si="10"/>
        <v>155.19999999999999</v>
      </c>
      <c r="N57" s="22">
        <f>+MAX(N3:N55)</f>
        <v>2463.5</v>
      </c>
      <c r="O57" s="12"/>
      <c r="P57" s="12"/>
      <c r="Q57" s="53" t="s">
        <v>17</v>
      </c>
      <c r="R57" s="7">
        <f>+MAX(R3:R55)</f>
        <v>40</v>
      </c>
      <c r="S57" s="7">
        <f t="shared" ref="S57:AC57" si="11">+MAX(S3:S55)</f>
        <v>51.6</v>
      </c>
      <c r="T57" s="7">
        <f t="shared" si="11"/>
        <v>110</v>
      </c>
      <c r="U57" s="7">
        <f t="shared" si="11"/>
        <v>122.6</v>
      </c>
      <c r="V57" s="7">
        <f t="shared" si="11"/>
        <v>146.5</v>
      </c>
      <c r="W57" s="7">
        <f t="shared" si="11"/>
        <v>126</v>
      </c>
      <c r="X57" s="7">
        <f t="shared" si="11"/>
        <v>115</v>
      </c>
      <c r="Y57" s="7">
        <f t="shared" si="11"/>
        <v>109</v>
      </c>
      <c r="Z57" s="7">
        <f t="shared" si="11"/>
        <v>117.3</v>
      </c>
      <c r="AA57" s="7">
        <f t="shared" si="11"/>
        <v>130</v>
      </c>
      <c r="AB57" s="7">
        <f t="shared" si="11"/>
        <v>240</v>
      </c>
      <c r="AC57" s="7">
        <f t="shared" si="11"/>
        <v>115.5</v>
      </c>
      <c r="AD57" s="22">
        <f>+MAX(AD3:AD55)</f>
        <v>240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2">+MIN(C3:C55)</f>
        <v>0</v>
      </c>
      <c r="D58" s="7">
        <f t="shared" si="12"/>
        <v>0</v>
      </c>
      <c r="E58" s="7">
        <f t="shared" si="12"/>
        <v>12</v>
      </c>
      <c r="F58" s="7">
        <f t="shared" si="12"/>
        <v>51.6</v>
      </c>
      <c r="G58" s="7">
        <f t="shared" si="12"/>
        <v>6</v>
      </c>
      <c r="H58" s="7">
        <f t="shared" si="12"/>
        <v>11</v>
      </c>
      <c r="I58" s="7">
        <f t="shared" si="12"/>
        <v>6</v>
      </c>
      <c r="J58" s="7">
        <f t="shared" si="12"/>
        <v>0</v>
      </c>
      <c r="K58" s="7">
        <f t="shared" si="12"/>
        <v>54.8</v>
      </c>
      <c r="L58" s="7">
        <f t="shared" si="12"/>
        <v>10.6</v>
      </c>
      <c r="M58" s="7">
        <f>+MIN(M3:M55)</f>
        <v>0</v>
      </c>
      <c r="N58" s="22">
        <f>+MIN(N3:N55)</f>
        <v>832.6</v>
      </c>
      <c r="O58" s="12"/>
      <c r="P58" s="12"/>
      <c r="Q58" s="53" t="s">
        <v>18</v>
      </c>
      <c r="R58" s="7">
        <f>+MIN(R3:R55)</f>
        <v>0</v>
      </c>
      <c r="S58" s="7">
        <f t="shared" ref="S58:AB58" si="13">+MIN(S3:S55)</f>
        <v>0</v>
      </c>
      <c r="T58" s="7">
        <f t="shared" si="13"/>
        <v>0</v>
      </c>
      <c r="U58" s="7">
        <f t="shared" si="13"/>
        <v>12</v>
      </c>
      <c r="V58" s="7">
        <f t="shared" si="13"/>
        <v>20.5</v>
      </c>
      <c r="W58" s="7">
        <f t="shared" si="13"/>
        <v>4</v>
      </c>
      <c r="X58" s="7">
        <f t="shared" si="13"/>
        <v>5</v>
      </c>
      <c r="Y58" s="7">
        <f t="shared" si="13"/>
        <v>6</v>
      </c>
      <c r="Z58" s="7">
        <f t="shared" si="13"/>
        <v>0</v>
      </c>
      <c r="AA58" s="7">
        <f t="shared" si="13"/>
        <v>22.5</v>
      </c>
      <c r="AB58" s="7">
        <f t="shared" si="13"/>
        <v>6.3</v>
      </c>
      <c r="AC58" s="7">
        <f>+MIN(AC3:AC55)</f>
        <v>0</v>
      </c>
      <c r="AD58" s="22">
        <f>+MIN(AD3:AD55)</f>
        <v>55.5</v>
      </c>
    </row>
    <row r="59" spans="1:30" customFormat="1" x14ac:dyDescent="0.3">
      <c r="A59" s="53" t="s">
        <v>19</v>
      </c>
      <c r="B59" s="7">
        <f>+_xlfn.STDEV.S(B3:B55)</f>
        <v>18.479362647391838</v>
      </c>
      <c r="C59" s="7">
        <f t="shared" ref="C59:M59" si="14">+_xlfn.STDEV.S(C3:C55)</f>
        <v>27.187435694074757</v>
      </c>
      <c r="D59" s="7">
        <f t="shared" si="14"/>
        <v>50.489832644236074</v>
      </c>
      <c r="E59" s="7">
        <f t="shared" si="14"/>
        <v>56.429365311459392</v>
      </c>
      <c r="F59" s="7">
        <f t="shared" si="14"/>
        <v>78.063704673266784</v>
      </c>
      <c r="G59" s="7">
        <f t="shared" si="14"/>
        <v>95.783896211832854</v>
      </c>
      <c r="H59" s="7">
        <f t="shared" si="14"/>
        <v>55.420184092783849</v>
      </c>
      <c r="I59" s="7">
        <f t="shared" si="14"/>
        <v>77.921601000923218</v>
      </c>
      <c r="J59" s="7">
        <f t="shared" si="14"/>
        <v>87.247012723851313</v>
      </c>
      <c r="K59" s="7">
        <f t="shared" si="14"/>
        <v>113.03657687410967</v>
      </c>
      <c r="L59" s="7">
        <f t="shared" si="14"/>
        <v>122.8184888353076</v>
      </c>
      <c r="M59" s="7">
        <f t="shared" si="14"/>
        <v>40.109062557292532</v>
      </c>
      <c r="N59" s="22">
        <f>+_xlfn.STDEV.S(N3:N55)</f>
        <v>365.47484569257034</v>
      </c>
      <c r="O59" s="12"/>
      <c r="P59" s="12"/>
      <c r="Q59" s="53" t="s">
        <v>19</v>
      </c>
      <c r="R59" s="7">
        <f>+_xlfn.STDEV.S(R3:R55)</f>
        <v>11.006901087014155</v>
      </c>
      <c r="S59" s="7">
        <f t="shared" ref="S59:AC59" si="15">+_xlfn.STDEV.S(S3:S55)</f>
        <v>16.779636304257945</v>
      </c>
      <c r="T59" s="7">
        <f t="shared" si="15"/>
        <v>21.462880728584292</v>
      </c>
      <c r="U59" s="7">
        <f t="shared" si="15"/>
        <v>25.638987103589439</v>
      </c>
      <c r="V59" s="7">
        <f t="shared" si="15"/>
        <v>28.366484388712188</v>
      </c>
      <c r="W59" s="7">
        <f t="shared" si="15"/>
        <v>30.937284648064196</v>
      </c>
      <c r="X59" s="7">
        <f t="shared" si="15"/>
        <v>22.615288644804096</v>
      </c>
      <c r="Y59" s="7">
        <f t="shared" si="15"/>
        <v>23.086139256791551</v>
      </c>
      <c r="Z59" s="7">
        <f t="shared" si="15"/>
        <v>27.812808660424714</v>
      </c>
      <c r="AA59" s="7">
        <f t="shared" si="15"/>
        <v>27.260682972959795</v>
      </c>
      <c r="AB59" s="7">
        <f t="shared" si="15"/>
        <v>43.891615259220366</v>
      </c>
      <c r="AC59" s="7">
        <f t="shared" si="15"/>
        <v>23.904484860717179</v>
      </c>
      <c r="AD59" s="22">
        <f>+_xlfn.STDEV.S(AD3:AD55)</f>
        <v>31.156594868590798</v>
      </c>
    </row>
    <row r="60" spans="1:30" customFormat="1" ht="15" thickBot="1" x14ac:dyDescent="0.35">
      <c r="A60" s="54" t="s">
        <v>20</v>
      </c>
      <c r="B60" s="55">
        <f>+COUNT(B3:B55)</f>
        <v>43</v>
      </c>
      <c r="C60" s="55">
        <f t="shared" ref="C60:M60" si="16">+COUNT(C3:C55)</f>
        <v>44</v>
      </c>
      <c r="D60" s="55">
        <f t="shared" si="16"/>
        <v>43</v>
      </c>
      <c r="E60" s="55">
        <f t="shared" si="16"/>
        <v>42</v>
      </c>
      <c r="F60" s="55">
        <f t="shared" si="16"/>
        <v>44</v>
      </c>
      <c r="G60" s="55">
        <f t="shared" si="16"/>
        <v>42</v>
      </c>
      <c r="H60" s="55">
        <f t="shared" si="16"/>
        <v>41</v>
      </c>
      <c r="I60" s="55">
        <f t="shared" si="16"/>
        <v>43</v>
      </c>
      <c r="J60" s="55">
        <f t="shared" si="16"/>
        <v>43</v>
      </c>
      <c r="K60" s="55">
        <f t="shared" si="16"/>
        <v>44</v>
      </c>
      <c r="L60" s="55">
        <f t="shared" si="16"/>
        <v>44</v>
      </c>
      <c r="M60" s="55">
        <f t="shared" si="16"/>
        <v>43</v>
      </c>
      <c r="N60" s="23">
        <f>+COUNT(N3:N55)</f>
        <v>39</v>
      </c>
      <c r="O60" s="12"/>
      <c r="P60" s="12"/>
      <c r="Q60" s="54" t="s">
        <v>20</v>
      </c>
      <c r="R60" s="55">
        <f>+COUNT(R3:R55)</f>
        <v>43</v>
      </c>
      <c r="S60" s="55">
        <f t="shared" ref="S60:AC60" si="17">+COUNT(S3:S55)</f>
        <v>44</v>
      </c>
      <c r="T60" s="55">
        <f t="shared" si="17"/>
        <v>43</v>
      </c>
      <c r="U60" s="55">
        <f t="shared" si="17"/>
        <v>42</v>
      </c>
      <c r="V60" s="55">
        <f t="shared" si="17"/>
        <v>44</v>
      </c>
      <c r="W60" s="55">
        <f t="shared" si="17"/>
        <v>43</v>
      </c>
      <c r="X60" s="55">
        <f t="shared" si="17"/>
        <v>41</v>
      </c>
      <c r="Y60" s="55">
        <f t="shared" si="17"/>
        <v>42</v>
      </c>
      <c r="Z60" s="55">
        <f t="shared" si="17"/>
        <v>44</v>
      </c>
      <c r="AA60" s="55">
        <f t="shared" si="17"/>
        <v>44</v>
      </c>
      <c r="AB60" s="55">
        <f t="shared" si="17"/>
        <v>44</v>
      </c>
      <c r="AC60" s="55">
        <f t="shared" si="17"/>
        <v>43</v>
      </c>
      <c r="AD60" s="23">
        <f>+COUNT(AD3:AD55)</f>
        <v>44</v>
      </c>
    </row>
  </sheetData>
  <mergeCells count="2">
    <mergeCell ref="B1:N1"/>
    <mergeCell ref="R1:AD1"/>
  </mergeCells>
  <conditionalFormatting sqref="A3:A60">
    <cfRule type="cellIs" dxfId="17" priority="11" operator="equal">
      <formula>"SR"</formula>
    </cfRule>
  </conditionalFormatting>
  <conditionalFormatting sqref="B2:N2">
    <cfRule type="cellIs" dxfId="16" priority="23" operator="equal">
      <formula>"SR"</formula>
    </cfRule>
  </conditionalFormatting>
  <conditionalFormatting sqref="B3:AD55">
    <cfRule type="cellIs" dxfId="15" priority="1" operator="equal">
      <formula>0</formula>
    </cfRule>
  </conditionalFormatting>
  <conditionalFormatting sqref="Q3:Q60">
    <cfRule type="cellIs" dxfId="14" priority="6" operator="equal">
      <formula>"SR"</formula>
    </cfRule>
  </conditionalFormatting>
  <conditionalFormatting sqref="R2:AD2">
    <cfRule type="cellIs" dxfId="13" priority="20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FBD3-0A93-4E2A-9C10-640B90C993FD}">
  <dimension ref="A1:BA59"/>
  <sheetViews>
    <sheetView topLeftCell="U1" zoomScale="55" zoomScaleNormal="55" workbookViewId="0">
      <selection activeCell="AC53" sqref="AC53:BA54"/>
    </sheetView>
  </sheetViews>
  <sheetFormatPr baseColWidth="10" defaultColWidth="11.44140625" defaultRowHeight="14.4" x14ac:dyDescent="0.3"/>
  <cols>
    <col min="1" max="1" width="14.33203125" bestFit="1" customWidth="1"/>
    <col min="28" max="28" width="14.33203125" bestFit="1" customWidth="1"/>
  </cols>
  <sheetData>
    <row r="1" spans="1:53" ht="15" thickBot="1" x14ac:dyDescent="0.35">
      <c r="A1" s="1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4" t="s">
        <v>47</v>
      </c>
      <c r="AB1" s="1"/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4" t="s">
        <v>47</v>
      </c>
    </row>
    <row r="2" spans="1:53" x14ac:dyDescent="0.3">
      <c r="A2" s="5">
        <v>1970</v>
      </c>
      <c r="B2" s="24" t="str">
        <f>+'25020230'!N3</f>
        <v xml:space="preserve"> </v>
      </c>
      <c r="C2" s="24">
        <f>+'25020240'!N3</f>
        <v>2241</v>
      </c>
      <c r="D2" s="24">
        <f>+'25020250'!N3</f>
        <v>2663</v>
      </c>
      <c r="E2" s="24">
        <f>+'25020260'!N3</f>
        <v>2686</v>
      </c>
      <c r="F2" s="24" t="str">
        <f>+'25020280'!N3</f>
        <v xml:space="preserve"> </v>
      </c>
      <c r="G2" s="24" t="str">
        <f>+'25020690'!N3</f>
        <v xml:space="preserve"> </v>
      </c>
      <c r="H2" s="24" t="str">
        <f>+'25020920'!N3</f>
        <v xml:space="preserve"> </v>
      </c>
      <c r="I2" s="24" t="str">
        <f>+'25021240'!N3</f>
        <v xml:space="preserve"> </v>
      </c>
      <c r="J2" s="24" t="str">
        <f>+'25021650'!N3</f>
        <v xml:space="preserve"> </v>
      </c>
      <c r="K2" s="24">
        <f>+'25025250'!N3</f>
        <v>3196</v>
      </c>
      <c r="L2" s="24" t="str">
        <f>+'28010070'!N3</f>
        <v xml:space="preserve"> </v>
      </c>
      <c r="M2" s="24" t="str">
        <f>+'28020080'!N3</f>
        <v xml:space="preserve"> </v>
      </c>
      <c r="N2" s="24" t="str">
        <f>+'28020150'!N3</f>
        <v xml:space="preserve"> </v>
      </c>
      <c r="O2" s="24" t="str">
        <f>+'28020230'!N3</f>
        <v xml:space="preserve"> </v>
      </c>
      <c r="P2" s="24" t="str">
        <f>+'28020310'!N3</f>
        <v xml:space="preserve"> </v>
      </c>
      <c r="Q2" s="24" t="str">
        <f>+'28020420'!N3</f>
        <v xml:space="preserve"> </v>
      </c>
      <c r="R2" s="24">
        <f>+'28020440'!N3</f>
        <v>1787</v>
      </c>
      <c r="S2" s="24" t="str">
        <f>+'28020460'!N3</f>
        <v xml:space="preserve"> </v>
      </c>
      <c r="T2" s="24" t="str">
        <f>+'28020600'!N3</f>
        <v xml:space="preserve"> </v>
      </c>
      <c r="U2" s="24" t="str">
        <f>+'28025070'!N3</f>
        <v xml:space="preserve"> </v>
      </c>
      <c r="V2" s="24" t="str">
        <f>+'28025080'!N3</f>
        <v xml:space="preserve"> </v>
      </c>
      <c r="W2" s="24" t="str">
        <f>+'28025090'!N3</f>
        <v xml:space="preserve"> </v>
      </c>
      <c r="X2" s="24" t="str">
        <f>+'28035010'!N3</f>
        <v xml:space="preserve"> </v>
      </c>
      <c r="Y2" s="24" t="str">
        <f>+'28040310'!N3</f>
        <v xml:space="preserve"> </v>
      </c>
      <c r="Z2" s="24" t="str">
        <f>+'28040350'!N3</f>
        <v xml:space="preserve"> </v>
      </c>
      <c r="AB2" s="5">
        <v>1970</v>
      </c>
      <c r="AC2" s="24" t="str">
        <f>+IF(OR(B2=" ",B2=0),"SR",B2)</f>
        <v>SR</v>
      </c>
      <c r="AD2" s="24">
        <f t="shared" ref="AD2:AQ17" si="0">+IF(OR(C2=" ",C2=0),"SR",C2)</f>
        <v>2241</v>
      </c>
      <c r="AE2" s="24">
        <f t="shared" si="0"/>
        <v>2663</v>
      </c>
      <c r="AF2" s="24">
        <f t="shared" si="0"/>
        <v>2686</v>
      </c>
      <c r="AG2" s="24" t="str">
        <f t="shared" si="0"/>
        <v>SR</v>
      </c>
      <c r="AH2" s="24" t="str">
        <f t="shared" si="0"/>
        <v>SR</v>
      </c>
      <c r="AI2" s="24" t="str">
        <f t="shared" si="0"/>
        <v>SR</v>
      </c>
      <c r="AJ2" s="24" t="str">
        <f t="shared" si="0"/>
        <v>SR</v>
      </c>
      <c r="AK2" s="24" t="str">
        <f t="shared" si="0"/>
        <v>SR</v>
      </c>
      <c r="AL2" s="24">
        <f>+IF(OR(K2=" ",K2=0),"SR",K2)</f>
        <v>3196</v>
      </c>
      <c r="AM2" s="24" t="str">
        <f t="shared" si="0"/>
        <v>SR</v>
      </c>
      <c r="AN2" s="24" t="str">
        <f t="shared" si="0"/>
        <v>SR</v>
      </c>
      <c r="AO2" s="24" t="str">
        <f t="shared" si="0"/>
        <v>SR</v>
      </c>
      <c r="AP2" s="24" t="str">
        <f>+IF(OR(O2=" ",O2=0),"SR",O2)</f>
        <v>SR</v>
      </c>
      <c r="AQ2" s="24" t="str">
        <f t="shared" si="0"/>
        <v>SR</v>
      </c>
      <c r="AR2" s="24" t="str">
        <f>+IF(OR(Q2=" ",Q2=0),"SR",Q2)</f>
        <v>SR</v>
      </c>
      <c r="AS2" s="24">
        <f t="shared" ref="AS2:AS52" si="1">+IF(OR(R2=" ",R2=0),"SR",R2)</f>
        <v>1787</v>
      </c>
      <c r="AT2" s="24" t="str">
        <f t="shared" ref="AT2:AT52" si="2">+IF(OR(S2=" ",S2=0),"SR",S2)</f>
        <v>SR</v>
      </c>
      <c r="AU2" s="24" t="str">
        <f t="shared" ref="AU2:AU52" si="3">+IF(OR(T2=" ",T2=0),"SR",T2)</f>
        <v>SR</v>
      </c>
      <c r="AV2" s="24" t="str">
        <f t="shared" ref="AV2:AV52" si="4">+IF(OR(U2=" ",U2=0),"SR",U2)</f>
        <v>SR</v>
      </c>
      <c r="AW2" s="24" t="str">
        <f t="shared" ref="AW2:AW52" si="5">+IF(OR(V2=" ",V2=0),"SR",V2)</f>
        <v>SR</v>
      </c>
      <c r="AX2" s="24" t="str">
        <f t="shared" ref="AX2:AX52" si="6">+IF(OR(W2=" ",W2=0),"SR",W2)</f>
        <v>SR</v>
      </c>
      <c r="AY2" s="24" t="str">
        <f t="shared" ref="AY2:AY52" si="7">+IF(OR(X2=" ",X2=0),"SR",X2)</f>
        <v>SR</v>
      </c>
      <c r="AZ2" s="24" t="str">
        <f t="shared" ref="AZ2:AZ52" si="8">+IF(OR(Y2=" ",Y2=0),"SR",Y2)</f>
        <v>SR</v>
      </c>
      <c r="BA2" s="24" t="str">
        <f t="shared" ref="BA2:BA52" si="9">+IF(OR(Z2=" ",Z2=0),"SR",Z2)</f>
        <v>SR</v>
      </c>
    </row>
    <row r="3" spans="1:53" x14ac:dyDescent="0.3">
      <c r="A3" s="5">
        <v>1971</v>
      </c>
      <c r="B3" s="24">
        <f>+'25020230'!N4</f>
        <v>2078</v>
      </c>
      <c r="C3" s="24">
        <f>+'25020240'!N4</f>
        <v>1763</v>
      </c>
      <c r="D3" s="24">
        <f>+'25020250'!N4</f>
        <v>2019.5</v>
      </c>
      <c r="E3" s="24">
        <f>+'25020260'!N4</f>
        <v>2144</v>
      </c>
      <c r="F3" s="24" t="str">
        <f>+'25020280'!N4</f>
        <v xml:space="preserve"> </v>
      </c>
      <c r="G3" s="24" t="str">
        <f>+'25020690'!N4</f>
        <v xml:space="preserve"> </v>
      </c>
      <c r="H3" s="24" t="str">
        <f>+'25020920'!N4</f>
        <v xml:space="preserve"> </v>
      </c>
      <c r="I3" s="24" t="str">
        <f>+'25021240'!N4</f>
        <v xml:space="preserve"> </v>
      </c>
      <c r="J3" s="24" t="str">
        <f>+'25021650'!N4</f>
        <v xml:space="preserve"> </v>
      </c>
      <c r="K3" s="24">
        <f>+'25025250'!N4</f>
        <v>2015.5</v>
      </c>
      <c r="L3" s="24" t="str">
        <f>+'28010070'!N4</f>
        <v xml:space="preserve"> </v>
      </c>
      <c r="M3" s="24" t="str">
        <f>+'28020080'!N4</f>
        <v xml:space="preserve"> </v>
      </c>
      <c r="N3" s="24" t="str">
        <f>+'28020150'!N4</f>
        <v xml:space="preserve"> </v>
      </c>
      <c r="O3" s="24">
        <f>+'28020230'!N4</f>
        <v>1778</v>
      </c>
      <c r="P3" s="24" t="str">
        <f>+'28020310'!N4</f>
        <v xml:space="preserve"> </v>
      </c>
      <c r="Q3" s="24" t="str">
        <f>+'28020420'!N4</f>
        <v xml:space="preserve"> </v>
      </c>
      <c r="R3" s="24">
        <f>+'28020440'!N4</f>
        <v>1383</v>
      </c>
      <c r="S3" s="24" t="str">
        <f>+'28020460'!N4</f>
        <v xml:space="preserve"> </v>
      </c>
      <c r="T3" s="24" t="str">
        <f>+'28020600'!N4</f>
        <v xml:space="preserve"> </v>
      </c>
      <c r="U3" s="24" t="str">
        <f>+'28025070'!N4</f>
        <v xml:space="preserve"> </v>
      </c>
      <c r="V3" s="24" t="str">
        <f>+'28025080'!N4</f>
        <v xml:space="preserve"> </v>
      </c>
      <c r="W3" s="24" t="str">
        <f>+'28025090'!N4</f>
        <v xml:space="preserve"> </v>
      </c>
      <c r="X3" s="24">
        <f>+'28035010'!N4</f>
        <v>1434.1</v>
      </c>
      <c r="Y3" s="24" t="str">
        <f>+'28040310'!N4</f>
        <v xml:space="preserve"> </v>
      </c>
      <c r="Z3" s="24" t="str">
        <f>+'28040350'!N4</f>
        <v xml:space="preserve"> </v>
      </c>
      <c r="AB3" s="5">
        <v>1971</v>
      </c>
      <c r="AC3" s="24">
        <f t="shared" ref="AC3:AC52" si="10">+IF(OR(B3=" ",B3=0),"SR",B3)</f>
        <v>2078</v>
      </c>
      <c r="AD3" s="24">
        <f t="shared" si="0"/>
        <v>1763</v>
      </c>
      <c r="AE3" s="24">
        <f t="shared" si="0"/>
        <v>2019.5</v>
      </c>
      <c r="AF3" s="24">
        <f t="shared" si="0"/>
        <v>2144</v>
      </c>
      <c r="AG3" s="24" t="str">
        <f t="shared" si="0"/>
        <v>SR</v>
      </c>
      <c r="AH3" s="24" t="str">
        <f t="shared" si="0"/>
        <v>SR</v>
      </c>
      <c r="AI3" s="24" t="str">
        <f t="shared" si="0"/>
        <v>SR</v>
      </c>
      <c r="AJ3" s="24" t="str">
        <f t="shared" si="0"/>
        <v>SR</v>
      </c>
      <c r="AK3" s="24" t="str">
        <f t="shared" si="0"/>
        <v>SR</v>
      </c>
      <c r="AL3" s="24">
        <f t="shared" si="0"/>
        <v>2015.5</v>
      </c>
      <c r="AM3" s="24" t="str">
        <f t="shared" si="0"/>
        <v>SR</v>
      </c>
      <c r="AN3" s="24" t="str">
        <f t="shared" si="0"/>
        <v>SR</v>
      </c>
      <c r="AO3" s="24" t="str">
        <f t="shared" si="0"/>
        <v>SR</v>
      </c>
      <c r="AP3" s="24">
        <f t="shared" si="0"/>
        <v>1778</v>
      </c>
      <c r="AQ3" s="24" t="str">
        <f t="shared" si="0"/>
        <v>SR</v>
      </c>
      <c r="AR3" s="24" t="str">
        <f t="shared" ref="AR3:AR52" si="11">+IF(OR(Q3=" ",Q3=0),"SR",Q3)</f>
        <v>SR</v>
      </c>
      <c r="AS3" s="24">
        <f t="shared" si="1"/>
        <v>1383</v>
      </c>
      <c r="AT3" s="24" t="str">
        <f t="shared" si="2"/>
        <v>SR</v>
      </c>
      <c r="AU3" s="24" t="str">
        <f t="shared" si="3"/>
        <v>SR</v>
      </c>
      <c r="AV3" s="24" t="str">
        <f t="shared" si="4"/>
        <v>SR</v>
      </c>
      <c r="AW3" s="24" t="str">
        <f t="shared" si="5"/>
        <v>SR</v>
      </c>
      <c r="AX3" s="24" t="str">
        <f t="shared" si="6"/>
        <v>SR</v>
      </c>
      <c r="AY3" s="24">
        <f t="shared" si="7"/>
        <v>1434.1</v>
      </c>
      <c r="AZ3" s="24" t="str">
        <f t="shared" si="8"/>
        <v>SR</v>
      </c>
      <c r="BA3" s="24" t="str">
        <f t="shared" si="9"/>
        <v>SR</v>
      </c>
    </row>
    <row r="4" spans="1:53" x14ac:dyDescent="0.3">
      <c r="A4" s="5">
        <v>1972</v>
      </c>
      <c r="B4" s="24">
        <f>+'25020230'!N5</f>
        <v>1746</v>
      </c>
      <c r="C4" s="24">
        <f>+'25020240'!N5</f>
        <v>1910</v>
      </c>
      <c r="D4" s="24">
        <f>+'25020250'!N5</f>
        <v>1443</v>
      </c>
      <c r="E4" s="24">
        <f>+'25020260'!N5</f>
        <v>1448</v>
      </c>
      <c r="F4" s="24">
        <f>+'25020280'!N5</f>
        <v>1161.9000000000001</v>
      </c>
      <c r="G4" s="24" t="str">
        <f>+'25020690'!N5</f>
        <v xml:space="preserve"> </v>
      </c>
      <c r="H4" s="24" t="str">
        <f>+'25020920'!N5</f>
        <v xml:space="preserve"> </v>
      </c>
      <c r="I4" s="24" t="str">
        <f>+'25021240'!N5</f>
        <v xml:space="preserve"> </v>
      </c>
      <c r="J4" s="24" t="str">
        <f>+'25021650'!N5</f>
        <v xml:space="preserve"> </v>
      </c>
      <c r="K4" s="24">
        <f>+'25025250'!N5</f>
        <v>1056.5</v>
      </c>
      <c r="L4" s="24">
        <f>+'28010070'!N5</f>
        <v>931.5</v>
      </c>
      <c r="M4" s="24">
        <f>+'28020080'!N5</f>
        <v>1216</v>
      </c>
      <c r="N4" s="24" t="str">
        <f>+'28020150'!N5</f>
        <v xml:space="preserve"> </v>
      </c>
      <c r="O4" s="24">
        <f>+'28020230'!N5</f>
        <v>927</v>
      </c>
      <c r="P4" s="24" t="str">
        <f>+'28020310'!N5</f>
        <v xml:space="preserve"> </v>
      </c>
      <c r="Q4" s="24" t="str">
        <f>+'28020420'!N5</f>
        <v xml:space="preserve"> </v>
      </c>
      <c r="R4" s="24">
        <f>+'28020440'!N5</f>
        <v>1248</v>
      </c>
      <c r="S4" s="24" t="str">
        <f>+'28020460'!N5</f>
        <v xml:space="preserve"> </v>
      </c>
      <c r="T4" s="24" t="str">
        <f>+'28020600'!N5</f>
        <v xml:space="preserve"> </v>
      </c>
      <c r="U4" s="24" t="str">
        <f>+'28025070'!N5</f>
        <v xml:space="preserve"> </v>
      </c>
      <c r="V4" s="24" t="str">
        <f>+'28025080'!N5</f>
        <v xml:space="preserve"> </v>
      </c>
      <c r="W4" s="24" t="str">
        <f>+'28025090'!N5</f>
        <v xml:space="preserve"> </v>
      </c>
      <c r="X4" s="24">
        <f>+'28035010'!N5</f>
        <v>1033.8</v>
      </c>
      <c r="Y4" s="24" t="str">
        <f>+'28040310'!N5</f>
        <v xml:space="preserve"> </v>
      </c>
      <c r="Z4" s="24" t="str">
        <f>+'28040350'!N5</f>
        <v xml:space="preserve"> </v>
      </c>
      <c r="AB4" s="5">
        <v>1972</v>
      </c>
      <c r="AC4" s="24">
        <f t="shared" si="10"/>
        <v>1746</v>
      </c>
      <c r="AD4" s="24">
        <f t="shared" si="0"/>
        <v>1910</v>
      </c>
      <c r="AE4" s="24">
        <f t="shared" si="0"/>
        <v>1443</v>
      </c>
      <c r="AF4" s="24">
        <f t="shared" si="0"/>
        <v>1448</v>
      </c>
      <c r="AG4" s="24">
        <f t="shared" si="0"/>
        <v>1161.9000000000001</v>
      </c>
      <c r="AH4" s="24" t="str">
        <f t="shared" si="0"/>
        <v>SR</v>
      </c>
      <c r="AI4" s="24" t="str">
        <f t="shared" si="0"/>
        <v>SR</v>
      </c>
      <c r="AJ4" s="24" t="str">
        <f t="shared" si="0"/>
        <v>SR</v>
      </c>
      <c r="AK4" s="24" t="str">
        <f t="shared" si="0"/>
        <v>SR</v>
      </c>
      <c r="AL4" s="24">
        <f t="shared" si="0"/>
        <v>1056.5</v>
      </c>
      <c r="AM4" s="24">
        <f t="shared" si="0"/>
        <v>931.5</v>
      </c>
      <c r="AN4" s="24">
        <f t="shared" si="0"/>
        <v>1216</v>
      </c>
      <c r="AO4" s="24" t="str">
        <f t="shared" si="0"/>
        <v>SR</v>
      </c>
      <c r="AP4" s="24">
        <f t="shared" si="0"/>
        <v>927</v>
      </c>
      <c r="AQ4" s="24" t="str">
        <f t="shared" si="0"/>
        <v>SR</v>
      </c>
      <c r="AR4" s="24" t="str">
        <f t="shared" si="11"/>
        <v>SR</v>
      </c>
      <c r="AS4" s="24">
        <f t="shared" si="1"/>
        <v>1248</v>
      </c>
      <c r="AT4" s="24" t="str">
        <f t="shared" si="2"/>
        <v>SR</v>
      </c>
      <c r="AU4" s="24" t="str">
        <f t="shared" si="3"/>
        <v>SR</v>
      </c>
      <c r="AV4" s="24" t="str">
        <f t="shared" si="4"/>
        <v>SR</v>
      </c>
      <c r="AW4" s="24" t="str">
        <f t="shared" si="5"/>
        <v>SR</v>
      </c>
      <c r="AX4" s="24" t="str">
        <f t="shared" si="6"/>
        <v>SR</v>
      </c>
      <c r="AY4" s="24">
        <f t="shared" si="7"/>
        <v>1033.8</v>
      </c>
      <c r="AZ4" s="24" t="str">
        <f t="shared" si="8"/>
        <v>SR</v>
      </c>
      <c r="BA4" s="24" t="str">
        <f t="shared" si="9"/>
        <v>SR</v>
      </c>
    </row>
    <row r="5" spans="1:53" x14ac:dyDescent="0.3">
      <c r="A5" s="5">
        <v>1973</v>
      </c>
      <c r="B5" s="24">
        <f>+'25020230'!N6</f>
        <v>2502</v>
      </c>
      <c r="C5" s="24">
        <f>+'25020240'!N6</f>
        <v>1325</v>
      </c>
      <c r="D5" s="24">
        <f>+'25020250'!N6</f>
        <v>1739</v>
      </c>
      <c r="E5" s="24">
        <f>+'25020260'!N6</f>
        <v>2142</v>
      </c>
      <c r="F5" s="24">
        <f>+'25020280'!N6</f>
        <v>1854.5</v>
      </c>
      <c r="G5" s="24">
        <f>+'25020690'!N6</f>
        <v>2225</v>
      </c>
      <c r="H5" s="24">
        <f>+'25020920'!N6</f>
        <v>1600</v>
      </c>
      <c r="I5" s="24">
        <f>+'25021240'!N6</f>
        <v>2416</v>
      </c>
      <c r="J5" s="24" t="str">
        <f>+'25021650'!N6</f>
        <v xml:space="preserve"> </v>
      </c>
      <c r="K5" s="24">
        <f>+'25025250'!N6</f>
        <v>2148.1</v>
      </c>
      <c r="L5" s="24" t="str">
        <f>+'28010070'!N6</f>
        <v xml:space="preserve"> </v>
      </c>
      <c r="M5" s="24">
        <f>+'28020080'!N6</f>
        <v>1461</v>
      </c>
      <c r="N5" s="24" t="str">
        <f>+'28020150'!N6</f>
        <v xml:space="preserve"> </v>
      </c>
      <c r="O5" s="24" t="str">
        <f>+'28020230'!N6</f>
        <v xml:space="preserve"> </v>
      </c>
      <c r="P5" s="24">
        <f>+'28020310'!N6</f>
        <v>1902</v>
      </c>
      <c r="Q5" s="24">
        <f>+'28020420'!N6</f>
        <v>1195</v>
      </c>
      <c r="R5" s="24">
        <f>+'28020440'!N6</f>
        <v>1997</v>
      </c>
      <c r="S5" s="24" t="str">
        <f>+'28020460'!N6</f>
        <v xml:space="preserve"> </v>
      </c>
      <c r="T5" s="24" t="str">
        <f>+'28020600'!N6</f>
        <v xml:space="preserve"> </v>
      </c>
      <c r="U5" s="24" t="str">
        <f>+'28025070'!N6</f>
        <v xml:space="preserve"> </v>
      </c>
      <c r="V5" s="24" t="str">
        <f>+'28025080'!N6</f>
        <v xml:space="preserve"> </v>
      </c>
      <c r="W5" s="24" t="str">
        <f>+'28025090'!N6</f>
        <v xml:space="preserve"> </v>
      </c>
      <c r="X5" s="24">
        <f>+'28035010'!N6</f>
        <v>1329.2</v>
      </c>
      <c r="Y5" s="24" t="str">
        <f>+'28040310'!N6</f>
        <v xml:space="preserve"> </v>
      </c>
      <c r="Z5" s="24" t="str">
        <f>+'28040350'!N6</f>
        <v xml:space="preserve"> </v>
      </c>
      <c r="AB5" s="5">
        <v>1973</v>
      </c>
      <c r="AC5" s="24">
        <f t="shared" si="10"/>
        <v>2502</v>
      </c>
      <c r="AD5" s="24">
        <f t="shared" si="0"/>
        <v>1325</v>
      </c>
      <c r="AE5" s="24">
        <f t="shared" si="0"/>
        <v>1739</v>
      </c>
      <c r="AF5" s="24">
        <f t="shared" si="0"/>
        <v>2142</v>
      </c>
      <c r="AG5" s="24">
        <f t="shared" si="0"/>
        <v>1854.5</v>
      </c>
      <c r="AH5" s="24">
        <f t="shared" si="0"/>
        <v>2225</v>
      </c>
      <c r="AI5" s="24">
        <f t="shared" si="0"/>
        <v>1600</v>
      </c>
      <c r="AJ5" s="24">
        <f t="shared" si="0"/>
        <v>2416</v>
      </c>
      <c r="AK5" s="24" t="str">
        <f t="shared" si="0"/>
        <v>SR</v>
      </c>
      <c r="AL5" s="24">
        <f t="shared" si="0"/>
        <v>2148.1</v>
      </c>
      <c r="AM5" s="24" t="str">
        <f t="shared" si="0"/>
        <v>SR</v>
      </c>
      <c r="AN5" s="24">
        <f t="shared" si="0"/>
        <v>1461</v>
      </c>
      <c r="AO5" s="24" t="str">
        <f t="shared" si="0"/>
        <v>SR</v>
      </c>
      <c r="AP5" s="24" t="str">
        <f t="shared" si="0"/>
        <v>SR</v>
      </c>
      <c r="AQ5" s="24">
        <f t="shared" si="0"/>
        <v>1902</v>
      </c>
      <c r="AR5" s="24">
        <f t="shared" si="11"/>
        <v>1195</v>
      </c>
      <c r="AS5" s="24">
        <f t="shared" si="1"/>
        <v>1997</v>
      </c>
      <c r="AT5" s="24" t="str">
        <f t="shared" si="2"/>
        <v>SR</v>
      </c>
      <c r="AU5" s="24" t="str">
        <f t="shared" si="3"/>
        <v>SR</v>
      </c>
      <c r="AV5" s="24" t="str">
        <f t="shared" si="4"/>
        <v>SR</v>
      </c>
      <c r="AW5" s="24" t="str">
        <f t="shared" si="5"/>
        <v>SR</v>
      </c>
      <c r="AX5" s="24" t="str">
        <f t="shared" si="6"/>
        <v>SR</v>
      </c>
      <c r="AY5" s="24">
        <f t="shared" si="7"/>
        <v>1329.2</v>
      </c>
      <c r="AZ5" s="24" t="str">
        <f t="shared" si="8"/>
        <v>SR</v>
      </c>
      <c r="BA5" s="24" t="str">
        <f t="shared" si="9"/>
        <v>SR</v>
      </c>
    </row>
    <row r="6" spans="1:53" x14ac:dyDescent="0.3">
      <c r="A6" s="5">
        <v>1974</v>
      </c>
      <c r="B6" s="24" t="str">
        <f>+'25020230'!N7</f>
        <v xml:space="preserve"> </v>
      </c>
      <c r="C6" s="24" t="str">
        <f>+'25020240'!N7</f>
        <v xml:space="preserve"> </v>
      </c>
      <c r="D6" s="24">
        <f>+'25020250'!N7</f>
        <v>1630</v>
      </c>
      <c r="E6" s="24">
        <f>+'25020260'!N7</f>
        <v>1579</v>
      </c>
      <c r="F6" s="24" t="str">
        <f>+'25020280'!N7</f>
        <v xml:space="preserve"> </v>
      </c>
      <c r="G6" s="24" t="str">
        <f>+'25020690'!N7</f>
        <v xml:space="preserve"> </v>
      </c>
      <c r="H6" s="24">
        <f>+'25020920'!N7</f>
        <v>1394</v>
      </c>
      <c r="I6" s="24">
        <f>+'25021240'!N7</f>
        <v>1990</v>
      </c>
      <c r="J6" s="24" t="str">
        <f>+'25021650'!N7</f>
        <v xml:space="preserve"> </v>
      </c>
      <c r="K6" s="24">
        <f>+'25025250'!N7</f>
        <v>1530.6</v>
      </c>
      <c r="L6" s="24">
        <f>+'28010070'!N7</f>
        <v>955</v>
      </c>
      <c r="M6" s="24">
        <f>+'28020080'!N7</f>
        <v>1199</v>
      </c>
      <c r="N6" s="24" t="str">
        <f>+'28020150'!N7</f>
        <v xml:space="preserve"> </v>
      </c>
      <c r="O6" s="24">
        <f>+'28020230'!N7</f>
        <v>1274</v>
      </c>
      <c r="P6" s="24">
        <f>+'28020310'!N7</f>
        <v>1296</v>
      </c>
      <c r="Q6" s="24">
        <f>+'28020420'!N7</f>
        <v>1511.4</v>
      </c>
      <c r="R6" s="24">
        <f>+'28020440'!N7</f>
        <v>1441</v>
      </c>
      <c r="S6" s="24" t="str">
        <f>+'28020460'!N7</f>
        <v xml:space="preserve"> </v>
      </c>
      <c r="T6" s="24">
        <f>+'28020600'!N7</f>
        <v>1359.2</v>
      </c>
      <c r="U6" s="24">
        <f>+'28025070'!N7</f>
        <v>1305.7</v>
      </c>
      <c r="V6" s="24" t="str">
        <f>+'28025080'!N7</f>
        <v xml:space="preserve"> </v>
      </c>
      <c r="W6" s="24" t="str">
        <f>+'28025090'!N7</f>
        <v xml:space="preserve"> </v>
      </c>
      <c r="X6" s="24" t="str">
        <f>+'28035010'!N7</f>
        <v xml:space="preserve"> </v>
      </c>
      <c r="Y6" s="24" t="str">
        <f>+'28040310'!N7</f>
        <v xml:space="preserve"> </v>
      </c>
      <c r="Z6" s="24" t="str">
        <f>+'28040350'!N7</f>
        <v xml:space="preserve"> </v>
      </c>
      <c r="AB6" s="5">
        <v>1974</v>
      </c>
      <c r="AC6" s="24" t="str">
        <f t="shared" si="10"/>
        <v>SR</v>
      </c>
      <c r="AD6" s="24" t="str">
        <f t="shared" si="0"/>
        <v>SR</v>
      </c>
      <c r="AE6" s="24">
        <f t="shared" si="0"/>
        <v>1630</v>
      </c>
      <c r="AF6" s="24">
        <f t="shared" si="0"/>
        <v>1579</v>
      </c>
      <c r="AG6" s="24" t="str">
        <f t="shared" si="0"/>
        <v>SR</v>
      </c>
      <c r="AH6" s="24" t="str">
        <f t="shared" si="0"/>
        <v>SR</v>
      </c>
      <c r="AI6" s="24">
        <f t="shared" si="0"/>
        <v>1394</v>
      </c>
      <c r="AJ6" s="24">
        <f t="shared" si="0"/>
        <v>1990</v>
      </c>
      <c r="AK6" s="24" t="str">
        <f t="shared" si="0"/>
        <v>SR</v>
      </c>
      <c r="AL6" s="24">
        <f t="shared" si="0"/>
        <v>1530.6</v>
      </c>
      <c r="AM6" s="24">
        <f t="shared" si="0"/>
        <v>955</v>
      </c>
      <c r="AN6" s="24">
        <f t="shared" si="0"/>
        <v>1199</v>
      </c>
      <c r="AO6" s="24" t="str">
        <f t="shared" si="0"/>
        <v>SR</v>
      </c>
      <c r="AP6" s="24">
        <f t="shared" si="0"/>
        <v>1274</v>
      </c>
      <c r="AQ6" s="24">
        <f t="shared" si="0"/>
        <v>1296</v>
      </c>
      <c r="AR6" s="24">
        <f t="shared" si="11"/>
        <v>1511.4</v>
      </c>
      <c r="AS6" s="24">
        <f t="shared" si="1"/>
        <v>1441</v>
      </c>
      <c r="AT6" s="24" t="str">
        <f t="shared" si="2"/>
        <v>SR</v>
      </c>
      <c r="AU6" s="24">
        <f t="shared" si="3"/>
        <v>1359.2</v>
      </c>
      <c r="AV6" s="24">
        <f t="shared" si="4"/>
        <v>1305.7</v>
      </c>
      <c r="AW6" s="24" t="str">
        <f t="shared" si="5"/>
        <v>SR</v>
      </c>
      <c r="AX6" s="24" t="str">
        <f t="shared" si="6"/>
        <v>SR</v>
      </c>
      <c r="AY6" s="24" t="str">
        <f t="shared" si="7"/>
        <v>SR</v>
      </c>
      <c r="AZ6" s="24" t="str">
        <f t="shared" si="8"/>
        <v>SR</v>
      </c>
      <c r="BA6" s="24" t="str">
        <f t="shared" si="9"/>
        <v>SR</v>
      </c>
    </row>
    <row r="7" spans="1:53" x14ac:dyDescent="0.3">
      <c r="A7" s="5">
        <v>1975</v>
      </c>
      <c r="B7" s="24">
        <f>+'25020230'!N8</f>
        <v>2306</v>
      </c>
      <c r="C7" s="24" t="str">
        <f>+'25020240'!N8</f>
        <v xml:space="preserve"> </v>
      </c>
      <c r="D7" s="24">
        <f>+'25020250'!N8</f>
        <v>1704</v>
      </c>
      <c r="E7" s="24">
        <f>+'25020260'!N8</f>
        <v>2205</v>
      </c>
      <c r="F7" s="24" t="str">
        <f>+'25020280'!N8</f>
        <v xml:space="preserve"> </v>
      </c>
      <c r="G7" s="24">
        <f>+'25020690'!N8</f>
        <v>2478</v>
      </c>
      <c r="H7" s="24">
        <f>+'25020920'!N8</f>
        <v>1751</v>
      </c>
      <c r="I7" s="24">
        <f>+'25021240'!N8</f>
        <v>2856</v>
      </c>
      <c r="J7" s="24" t="str">
        <f>+'25021650'!N8</f>
        <v xml:space="preserve"> </v>
      </c>
      <c r="K7" s="24">
        <f>+'25025250'!N8</f>
        <v>1982.6999999999998</v>
      </c>
      <c r="L7" s="24" t="str">
        <f>+'28010070'!N8</f>
        <v xml:space="preserve"> </v>
      </c>
      <c r="M7" s="24" t="str">
        <f>+'28020080'!N8</f>
        <v xml:space="preserve"> </v>
      </c>
      <c r="N7" s="24" t="str">
        <f>+'28020150'!N8</f>
        <v xml:space="preserve"> </v>
      </c>
      <c r="O7" s="24" t="str">
        <f>+'28020230'!N8</f>
        <v xml:space="preserve"> </v>
      </c>
      <c r="P7" s="24">
        <f>+'28020310'!N8</f>
        <v>1790</v>
      </c>
      <c r="Q7" s="24">
        <f>+'28020420'!N8</f>
        <v>1293</v>
      </c>
      <c r="R7" s="24">
        <f>+'28020440'!N8</f>
        <v>1611</v>
      </c>
      <c r="S7" s="24" t="str">
        <f>+'28020460'!N8</f>
        <v xml:space="preserve"> </v>
      </c>
      <c r="T7" s="24">
        <f>+'28020600'!N8</f>
        <v>1532.7</v>
      </c>
      <c r="U7" s="24" t="str">
        <f>+'28025070'!N8</f>
        <v xml:space="preserve"> </v>
      </c>
      <c r="V7" s="24" t="str">
        <f>+'28025080'!N8</f>
        <v xml:space="preserve"> </v>
      </c>
      <c r="W7" s="24" t="str">
        <f>+'28025090'!N8</f>
        <v xml:space="preserve"> </v>
      </c>
      <c r="X7" s="24">
        <f>+'28035010'!N8</f>
        <v>1271.2</v>
      </c>
      <c r="Y7" s="24" t="str">
        <f>+'28040310'!N8</f>
        <v xml:space="preserve"> </v>
      </c>
      <c r="Z7" s="24" t="str">
        <f>+'28040350'!N8</f>
        <v xml:space="preserve"> </v>
      </c>
      <c r="AB7" s="5">
        <v>1975</v>
      </c>
      <c r="AC7" s="24">
        <f t="shared" si="10"/>
        <v>2306</v>
      </c>
      <c r="AD7" s="24" t="str">
        <f t="shared" si="0"/>
        <v>SR</v>
      </c>
      <c r="AE7" s="24">
        <f t="shared" si="0"/>
        <v>1704</v>
      </c>
      <c r="AF7" s="24">
        <f t="shared" si="0"/>
        <v>2205</v>
      </c>
      <c r="AG7" s="24" t="str">
        <f t="shared" si="0"/>
        <v>SR</v>
      </c>
      <c r="AH7" s="24">
        <f t="shared" si="0"/>
        <v>2478</v>
      </c>
      <c r="AI7" s="24">
        <f t="shared" si="0"/>
        <v>1751</v>
      </c>
      <c r="AJ7" s="24">
        <f t="shared" si="0"/>
        <v>2856</v>
      </c>
      <c r="AK7" s="24" t="str">
        <f t="shared" si="0"/>
        <v>SR</v>
      </c>
      <c r="AL7" s="24">
        <f t="shared" si="0"/>
        <v>1982.6999999999998</v>
      </c>
      <c r="AM7" s="24" t="str">
        <f t="shared" si="0"/>
        <v>SR</v>
      </c>
      <c r="AN7" s="24" t="str">
        <f t="shared" si="0"/>
        <v>SR</v>
      </c>
      <c r="AO7" s="24" t="str">
        <f t="shared" si="0"/>
        <v>SR</v>
      </c>
      <c r="AP7" s="24" t="str">
        <f t="shared" si="0"/>
        <v>SR</v>
      </c>
      <c r="AQ7" s="24">
        <f t="shared" si="0"/>
        <v>1790</v>
      </c>
      <c r="AR7" s="24">
        <f t="shared" si="11"/>
        <v>1293</v>
      </c>
      <c r="AS7" s="24">
        <f t="shared" si="1"/>
        <v>1611</v>
      </c>
      <c r="AT7" s="24" t="str">
        <f t="shared" si="2"/>
        <v>SR</v>
      </c>
      <c r="AU7" s="24">
        <f t="shared" si="3"/>
        <v>1532.7</v>
      </c>
      <c r="AV7" s="24" t="str">
        <f t="shared" si="4"/>
        <v>SR</v>
      </c>
      <c r="AW7" s="24" t="str">
        <f t="shared" si="5"/>
        <v>SR</v>
      </c>
      <c r="AX7" s="24" t="str">
        <f t="shared" si="6"/>
        <v>SR</v>
      </c>
      <c r="AY7" s="24">
        <f t="shared" si="7"/>
        <v>1271.2</v>
      </c>
      <c r="AZ7" s="24" t="str">
        <f t="shared" si="8"/>
        <v>SR</v>
      </c>
      <c r="BA7" s="24" t="str">
        <f t="shared" si="9"/>
        <v>SR</v>
      </c>
    </row>
    <row r="8" spans="1:53" x14ac:dyDescent="0.3">
      <c r="A8" s="5">
        <v>1976</v>
      </c>
      <c r="B8" s="24" t="str">
        <f>+'25020230'!N9</f>
        <v xml:space="preserve"> </v>
      </c>
      <c r="C8" s="24">
        <f>+'25020240'!N9</f>
        <v>1276</v>
      </c>
      <c r="D8" s="24">
        <f>+'25020250'!N9</f>
        <v>1270</v>
      </c>
      <c r="E8" s="24">
        <f>+'25020260'!N9</f>
        <v>1078</v>
      </c>
      <c r="F8" s="24">
        <f>+'25020280'!N9</f>
        <v>1109</v>
      </c>
      <c r="G8" s="24">
        <f>+'25020690'!N9</f>
        <v>1368</v>
      </c>
      <c r="H8" s="24">
        <f>+'25020920'!N9</f>
        <v>989</v>
      </c>
      <c r="I8" s="24" t="str">
        <f>+'25021240'!N9</f>
        <v xml:space="preserve"> </v>
      </c>
      <c r="J8" s="24" t="str">
        <f>+'25021650'!N9</f>
        <v xml:space="preserve"> </v>
      </c>
      <c r="K8" s="24">
        <f>+'25025250'!N9</f>
        <v>781.49999999999989</v>
      </c>
      <c r="L8" s="24" t="str">
        <f>+'28010070'!N9</f>
        <v xml:space="preserve"> </v>
      </c>
      <c r="M8" s="24" t="str">
        <f>+'28020080'!N9</f>
        <v xml:space="preserve"> </v>
      </c>
      <c r="N8" s="24" t="str">
        <f>+'28020150'!N9</f>
        <v xml:space="preserve"> </v>
      </c>
      <c r="O8" s="24" t="str">
        <f>+'28020230'!N9</f>
        <v xml:space="preserve"> </v>
      </c>
      <c r="P8" s="24">
        <f>+'28020310'!N9</f>
        <v>1743</v>
      </c>
      <c r="Q8" s="24" t="str">
        <f>+'28020420'!N9</f>
        <v xml:space="preserve"> </v>
      </c>
      <c r="R8" s="24">
        <f>+'28020440'!N9</f>
        <v>949</v>
      </c>
      <c r="S8" s="24" t="str">
        <f>+'28020460'!N9</f>
        <v xml:space="preserve"> </v>
      </c>
      <c r="T8" s="24" t="str">
        <f>+'28020600'!N9</f>
        <v xml:space="preserve"> </v>
      </c>
      <c r="U8" s="24">
        <f>+'28025070'!N9</f>
        <v>1113.3000000000002</v>
      </c>
      <c r="V8" s="24" t="str">
        <f>+'28025080'!N9</f>
        <v xml:space="preserve"> </v>
      </c>
      <c r="W8" s="24" t="str">
        <f>+'28025090'!N9</f>
        <v xml:space="preserve"> </v>
      </c>
      <c r="X8" s="24">
        <f>+'28035010'!N9</f>
        <v>1018.3</v>
      </c>
      <c r="Y8" s="24" t="str">
        <f>+'28040310'!N9</f>
        <v xml:space="preserve"> </v>
      </c>
      <c r="Z8" s="24" t="str">
        <f>+'28040350'!N9</f>
        <v xml:space="preserve"> </v>
      </c>
      <c r="AB8" s="5">
        <v>1976</v>
      </c>
      <c r="AC8" s="24" t="str">
        <f t="shared" si="10"/>
        <v>SR</v>
      </c>
      <c r="AD8" s="24">
        <f t="shared" si="0"/>
        <v>1276</v>
      </c>
      <c r="AE8" s="24">
        <f t="shared" si="0"/>
        <v>1270</v>
      </c>
      <c r="AF8" s="24">
        <f t="shared" si="0"/>
        <v>1078</v>
      </c>
      <c r="AG8" s="24">
        <f t="shared" si="0"/>
        <v>1109</v>
      </c>
      <c r="AH8" s="24">
        <f t="shared" si="0"/>
        <v>1368</v>
      </c>
      <c r="AI8" s="24">
        <f t="shared" si="0"/>
        <v>989</v>
      </c>
      <c r="AJ8" s="24" t="str">
        <f t="shared" si="0"/>
        <v>SR</v>
      </c>
      <c r="AK8" s="24" t="str">
        <f t="shared" si="0"/>
        <v>SR</v>
      </c>
      <c r="AL8" s="24">
        <f t="shared" si="0"/>
        <v>781.49999999999989</v>
      </c>
      <c r="AM8" s="24" t="str">
        <f t="shared" si="0"/>
        <v>SR</v>
      </c>
      <c r="AN8" s="24" t="str">
        <f t="shared" si="0"/>
        <v>SR</v>
      </c>
      <c r="AO8" s="24" t="str">
        <f t="shared" si="0"/>
        <v>SR</v>
      </c>
      <c r="AP8" s="24" t="str">
        <f t="shared" si="0"/>
        <v>SR</v>
      </c>
      <c r="AQ8" s="24">
        <f t="shared" si="0"/>
        <v>1743</v>
      </c>
      <c r="AR8" s="24" t="str">
        <f t="shared" si="11"/>
        <v>SR</v>
      </c>
      <c r="AS8" s="24">
        <f t="shared" si="1"/>
        <v>949</v>
      </c>
      <c r="AT8" s="24" t="str">
        <f t="shared" si="2"/>
        <v>SR</v>
      </c>
      <c r="AU8" s="24" t="str">
        <f t="shared" si="3"/>
        <v>SR</v>
      </c>
      <c r="AV8" s="24">
        <f t="shared" si="4"/>
        <v>1113.3000000000002</v>
      </c>
      <c r="AW8" s="24" t="str">
        <f t="shared" si="5"/>
        <v>SR</v>
      </c>
      <c r="AX8" s="24" t="str">
        <f t="shared" si="6"/>
        <v>SR</v>
      </c>
      <c r="AY8" s="24">
        <f t="shared" si="7"/>
        <v>1018.3</v>
      </c>
      <c r="AZ8" s="24" t="str">
        <f t="shared" si="8"/>
        <v>SR</v>
      </c>
      <c r="BA8" s="24" t="str">
        <f t="shared" si="9"/>
        <v>SR</v>
      </c>
    </row>
    <row r="9" spans="1:53" x14ac:dyDescent="0.3">
      <c r="A9" s="5">
        <v>1977</v>
      </c>
      <c r="B9" s="24" t="str">
        <f>+'25020230'!N10</f>
        <v xml:space="preserve"> </v>
      </c>
      <c r="C9" s="24">
        <f>+'25020240'!N10</f>
        <v>1644</v>
      </c>
      <c r="D9" s="24" t="str">
        <f>+'25020250'!N10</f>
        <v xml:space="preserve"> </v>
      </c>
      <c r="E9" s="24">
        <f>+'25020260'!N10</f>
        <v>1262</v>
      </c>
      <c r="F9" s="24" t="str">
        <f>+'25020280'!N10</f>
        <v xml:space="preserve"> </v>
      </c>
      <c r="G9" s="24" t="str">
        <f>+'25020690'!N10</f>
        <v xml:space="preserve"> </v>
      </c>
      <c r="H9" s="24" t="str">
        <f>+'25020920'!N10</f>
        <v xml:space="preserve"> </v>
      </c>
      <c r="I9" s="24">
        <f>+'25021240'!N10</f>
        <v>2345</v>
      </c>
      <c r="J9" s="24" t="str">
        <f>+'25021650'!N10</f>
        <v xml:space="preserve"> </v>
      </c>
      <c r="K9" s="24" t="str">
        <f>+'25025250'!N10</f>
        <v xml:space="preserve"> </v>
      </c>
      <c r="L9" s="24" t="str">
        <f>+'28010070'!N10</f>
        <v xml:space="preserve"> </v>
      </c>
      <c r="M9" s="24" t="str">
        <f>+'28020080'!N10</f>
        <v xml:space="preserve"> </v>
      </c>
      <c r="N9" s="24" t="str">
        <f>+'28020150'!N10</f>
        <v xml:space="preserve"> </v>
      </c>
      <c r="O9" s="24">
        <f>+'28020230'!N10</f>
        <v>1014</v>
      </c>
      <c r="P9" s="24">
        <f>+'28020310'!N10</f>
        <v>1942</v>
      </c>
      <c r="Q9" s="24">
        <f>+'28020420'!N10</f>
        <v>1177</v>
      </c>
      <c r="R9" s="24">
        <f>+'28020440'!N10</f>
        <v>1222</v>
      </c>
      <c r="S9" s="24" t="str">
        <f>+'28020460'!N10</f>
        <v xml:space="preserve"> </v>
      </c>
      <c r="T9" s="24" t="str">
        <f>+'28020600'!N10</f>
        <v xml:space="preserve"> </v>
      </c>
      <c r="U9" s="24" t="str">
        <f>+'28025070'!N10</f>
        <v xml:space="preserve"> </v>
      </c>
      <c r="V9" s="24">
        <f>+'28025080'!N10</f>
        <v>1174.3</v>
      </c>
      <c r="W9" s="24" t="str">
        <f>+'28025090'!N10</f>
        <v xml:space="preserve"> </v>
      </c>
      <c r="X9" s="24">
        <f>+'28035010'!N10</f>
        <v>1545.4</v>
      </c>
      <c r="Y9" s="24">
        <f>+'28040310'!N10</f>
        <v>1105</v>
      </c>
      <c r="Z9" s="24" t="str">
        <f>+'28040350'!N10</f>
        <v xml:space="preserve"> </v>
      </c>
      <c r="AB9" s="5">
        <v>1977</v>
      </c>
      <c r="AC9" s="24" t="str">
        <f t="shared" si="10"/>
        <v>SR</v>
      </c>
      <c r="AD9" s="24">
        <f t="shared" si="0"/>
        <v>1644</v>
      </c>
      <c r="AE9" s="24" t="str">
        <f t="shared" si="0"/>
        <v>SR</v>
      </c>
      <c r="AF9" s="24">
        <f t="shared" si="0"/>
        <v>1262</v>
      </c>
      <c r="AG9" s="24" t="str">
        <f t="shared" si="0"/>
        <v>SR</v>
      </c>
      <c r="AH9" s="24" t="str">
        <f t="shared" si="0"/>
        <v>SR</v>
      </c>
      <c r="AI9" s="24" t="str">
        <f t="shared" si="0"/>
        <v>SR</v>
      </c>
      <c r="AJ9" s="24">
        <f t="shared" si="0"/>
        <v>2345</v>
      </c>
      <c r="AK9" s="24" t="str">
        <f t="shared" si="0"/>
        <v>SR</v>
      </c>
      <c r="AL9" s="24" t="str">
        <f t="shared" si="0"/>
        <v>SR</v>
      </c>
      <c r="AM9" s="24" t="str">
        <f t="shared" si="0"/>
        <v>SR</v>
      </c>
      <c r="AN9" s="24" t="str">
        <f t="shared" si="0"/>
        <v>SR</v>
      </c>
      <c r="AO9" s="24" t="str">
        <f t="shared" si="0"/>
        <v>SR</v>
      </c>
      <c r="AP9" s="24">
        <f t="shared" si="0"/>
        <v>1014</v>
      </c>
      <c r="AQ9" s="24">
        <f t="shared" si="0"/>
        <v>1942</v>
      </c>
      <c r="AR9" s="24">
        <f t="shared" si="11"/>
        <v>1177</v>
      </c>
      <c r="AS9" s="24">
        <f t="shared" si="1"/>
        <v>1222</v>
      </c>
      <c r="AT9" s="24" t="str">
        <f t="shared" si="2"/>
        <v>SR</v>
      </c>
      <c r="AU9" s="24" t="str">
        <f t="shared" si="3"/>
        <v>SR</v>
      </c>
      <c r="AV9" s="24" t="str">
        <f t="shared" si="4"/>
        <v>SR</v>
      </c>
      <c r="AW9" s="24">
        <f t="shared" si="5"/>
        <v>1174.3</v>
      </c>
      <c r="AX9" s="24" t="str">
        <f t="shared" si="6"/>
        <v>SR</v>
      </c>
      <c r="AY9" s="24">
        <f t="shared" si="7"/>
        <v>1545.4</v>
      </c>
      <c r="AZ9" s="24">
        <f t="shared" si="8"/>
        <v>1105</v>
      </c>
      <c r="BA9" s="24" t="str">
        <f t="shared" si="9"/>
        <v>SR</v>
      </c>
    </row>
    <row r="10" spans="1:53" x14ac:dyDescent="0.3">
      <c r="A10" s="5">
        <v>1978</v>
      </c>
      <c r="B10" s="24">
        <f>+'25020230'!N11</f>
        <v>2207</v>
      </c>
      <c r="C10" s="24">
        <f>+'25020240'!N11</f>
        <v>1236</v>
      </c>
      <c r="D10" s="24">
        <f>+'25020250'!N11</f>
        <v>1945</v>
      </c>
      <c r="E10" s="24">
        <f>+'25020260'!N11</f>
        <v>2183</v>
      </c>
      <c r="F10" s="24">
        <f>+'25020280'!N11</f>
        <v>1520</v>
      </c>
      <c r="G10" s="24" t="str">
        <f>+'25020690'!N11</f>
        <v xml:space="preserve"> </v>
      </c>
      <c r="H10" s="24">
        <f>+'25020920'!N11</f>
        <v>1480</v>
      </c>
      <c r="I10" s="24">
        <f>+'25021240'!N11</f>
        <v>2395</v>
      </c>
      <c r="J10" s="24" t="str">
        <f>+'25021650'!N11</f>
        <v xml:space="preserve"> </v>
      </c>
      <c r="K10" s="24" t="str">
        <f>+'25025250'!N11</f>
        <v xml:space="preserve"> </v>
      </c>
      <c r="L10" s="24" t="str">
        <f>+'28010070'!N11</f>
        <v xml:space="preserve"> </v>
      </c>
      <c r="M10" s="24" t="str">
        <f>+'28020080'!N11</f>
        <v xml:space="preserve"> </v>
      </c>
      <c r="N10" s="24" t="str">
        <f>+'28020150'!N11</f>
        <v xml:space="preserve"> </v>
      </c>
      <c r="O10" s="24">
        <f>+'28020230'!N11</f>
        <v>2239</v>
      </c>
      <c r="P10" s="24" t="str">
        <f>+'28020310'!N11</f>
        <v xml:space="preserve"> </v>
      </c>
      <c r="Q10" s="24" t="str">
        <f>+'28020420'!N11</f>
        <v xml:space="preserve"> </v>
      </c>
      <c r="R10" s="24">
        <f>+'28020440'!N11</f>
        <v>1781</v>
      </c>
      <c r="S10" s="24" t="str">
        <f>+'28020460'!N11</f>
        <v xml:space="preserve"> </v>
      </c>
      <c r="T10" s="24" t="str">
        <f>+'28020600'!N11</f>
        <v xml:space="preserve"> </v>
      </c>
      <c r="U10" s="24" t="str">
        <f>+'28025070'!N11</f>
        <v xml:space="preserve"> </v>
      </c>
      <c r="V10" s="24">
        <f>+'28025080'!N11</f>
        <v>1649.3000000000002</v>
      </c>
      <c r="W10" s="24" t="str">
        <f>+'28025090'!N11</f>
        <v xml:space="preserve"> </v>
      </c>
      <c r="X10" s="24">
        <f>+'28035010'!N11</f>
        <v>978.09999999999991</v>
      </c>
      <c r="Y10" s="24" t="str">
        <f>+'28040310'!N11</f>
        <v xml:space="preserve"> </v>
      </c>
      <c r="Z10" s="24" t="str">
        <f>+'28040350'!N11</f>
        <v xml:space="preserve"> </v>
      </c>
      <c r="AB10" s="5">
        <v>1978</v>
      </c>
      <c r="AC10" s="24">
        <f t="shared" si="10"/>
        <v>2207</v>
      </c>
      <c r="AD10" s="24">
        <f t="shared" si="0"/>
        <v>1236</v>
      </c>
      <c r="AE10" s="24">
        <f t="shared" si="0"/>
        <v>1945</v>
      </c>
      <c r="AF10" s="24">
        <f t="shared" si="0"/>
        <v>2183</v>
      </c>
      <c r="AG10" s="24">
        <f t="shared" si="0"/>
        <v>1520</v>
      </c>
      <c r="AH10" s="24" t="str">
        <f t="shared" si="0"/>
        <v>SR</v>
      </c>
      <c r="AI10" s="24">
        <f t="shared" si="0"/>
        <v>1480</v>
      </c>
      <c r="AJ10" s="24">
        <f t="shared" si="0"/>
        <v>2395</v>
      </c>
      <c r="AK10" s="24" t="str">
        <f t="shared" si="0"/>
        <v>SR</v>
      </c>
      <c r="AL10" s="24" t="str">
        <f t="shared" si="0"/>
        <v>SR</v>
      </c>
      <c r="AM10" s="24" t="str">
        <f t="shared" si="0"/>
        <v>SR</v>
      </c>
      <c r="AN10" s="24" t="str">
        <f t="shared" si="0"/>
        <v>SR</v>
      </c>
      <c r="AO10" s="24" t="str">
        <f t="shared" si="0"/>
        <v>SR</v>
      </c>
      <c r="AP10" s="24">
        <f t="shared" si="0"/>
        <v>2239</v>
      </c>
      <c r="AQ10" s="24" t="str">
        <f t="shared" si="0"/>
        <v>SR</v>
      </c>
      <c r="AR10" s="24" t="str">
        <f t="shared" si="11"/>
        <v>SR</v>
      </c>
      <c r="AS10" s="24">
        <f t="shared" si="1"/>
        <v>1781</v>
      </c>
      <c r="AT10" s="24" t="str">
        <f t="shared" si="2"/>
        <v>SR</v>
      </c>
      <c r="AU10" s="24" t="str">
        <f t="shared" si="3"/>
        <v>SR</v>
      </c>
      <c r="AV10" s="24" t="str">
        <f t="shared" si="4"/>
        <v>SR</v>
      </c>
      <c r="AW10" s="24">
        <f t="shared" si="5"/>
        <v>1649.3000000000002</v>
      </c>
      <c r="AX10" s="24" t="str">
        <f t="shared" si="6"/>
        <v>SR</v>
      </c>
      <c r="AY10" s="24">
        <f t="shared" si="7"/>
        <v>978.09999999999991</v>
      </c>
      <c r="AZ10" s="24" t="str">
        <f t="shared" si="8"/>
        <v>SR</v>
      </c>
      <c r="BA10" s="24" t="str">
        <f t="shared" si="9"/>
        <v>SR</v>
      </c>
    </row>
    <row r="11" spans="1:53" x14ac:dyDescent="0.3">
      <c r="A11" s="5">
        <v>1979</v>
      </c>
      <c r="B11" s="24">
        <f>+'25020230'!N12</f>
        <v>2366</v>
      </c>
      <c r="C11" s="24">
        <f>+'25020240'!N12</f>
        <v>1813</v>
      </c>
      <c r="D11" s="24">
        <f>+'25020250'!N12</f>
        <v>2176</v>
      </c>
      <c r="E11" s="24">
        <f>+'25020260'!N12</f>
        <v>2261</v>
      </c>
      <c r="F11" s="24">
        <f>+'25020280'!N12</f>
        <v>2151</v>
      </c>
      <c r="G11" s="24">
        <f>+'25020690'!N12</f>
        <v>2609</v>
      </c>
      <c r="H11" s="24">
        <f>+'25020920'!N12</f>
        <v>1811</v>
      </c>
      <c r="I11" s="24">
        <f>+'25021240'!N12</f>
        <v>2853</v>
      </c>
      <c r="J11" s="24" t="str">
        <f>+'25021650'!N12</f>
        <v xml:space="preserve"> </v>
      </c>
      <c r="K11" s="24">
        <f>+'25025250'!N12</f>
        <v>1919.8</v>
      </c>
      <c r="L11" s="24" t="str">
        <f>+'28010070'!N12</f>
        <v xml:space="preserve"> </v>
      </c>
      <c r="M11" s="24" t="str">
        <f>+'28020080'!N12</f>
        <v xml:space="preserve"> </v>
      </c>
      <c r="N11" s="24" t="str">
        <f>+'28020150'!N12</f>
        <v xml:space="preserve"> </v>
      </c>
      <c r="O11" s="24" t="str">
        <f>+'28020230'!N12</f>
        <v xml:space="preserve"> </v>
      </c>
      <c r="P11" s="24" t="str">
        <f>+'28020310'!N12</f>
        <v xml:space="preserve"> </v>
      </c>
      <c r="Q11" s="24" t="str">
        <f>+'28020420'!N12</f>
        <v xml:space="preserve"> </v>
      </c>
      <c r="R11" s="24">
        <f>+'28020440'!N12</f>
        <v>1877</v>
      </c>
      <c r="S11" s="24" t="str">
        <f>+'28020460'!N12</f>
        <v xml:space="preserve"> </v>
      </c>
      <c r="T11" s="24" t="str">
        <f>+'28020600'!N12</f>
        <v xml:space="preserve"> </v>
      </c>
      <c r="U11" s="24">
        <f>+'28025070'!N12</f>
        <v>1811.1000000000001</v>
      </c>
      <c r="V11" s="24">
        <f>+'28025080'!N12</f>
        <v>1963.6</v>
      </c>
      <c r="W11" s="24" t="str">
        <f>+'28025090'!N12</f>
        <v xml:space="preserve"> </v>
      </c>
      <c r="X11" s="24">
        <f>+'28035010'!N12</f>
        <v>1144.1999999999998</v>
      </c>
      <c r="Y11" s="24" t="str">
        <f>+'28040310'!N12</f>
        <v xml:space="preserve"> </v>
      </c>
      <c r="Z11" s="24" t="str">
        <f>+'28040350'!N12</f>
        <v xml:space="preserve"> </v>
      </c>
      <c r="AB11" s="5">
        <v>1979</v>
      </c>
      <c r="AC11" s="24">
        <f t="shared" si="10"/>
        <v>2366</v>
      </c>
      <c r="AD11" s="24">
        <f t="shared" si="0"/>
        <v>1813</v>
      </c>
      <c r="AE11" s="24">
        <f t="shared" si="0"/>
        <v>2176</v>
      </c>
      <c r="AF11" s="24">
        <f t="shared" si="0"/>
        <v>2261</v>
      </c>
      <c r="AG11" s="24">
        <f t="shared" si="0"/>
        <v>2151</v>
      </c>
      <c r="AH11" s="24">
        <f t="shared" si="0"/>
        <v>2609</v>
      </c>
      <c r="AI11" s="24">
        <f t="shared" si="0"/>
        <v>1811</v>
      </c>
      <c r="AJ11" s="24">
        <f t="shared" si="0"/>
        <v>2853</v>
      </c>
      <c r="AK11" s="24" t="str">
        <f t="shared" si="0"/>
        <v>SR</v>
      </c>
      <c r="AL11" s="24">
        <f t="shared" si="0"/>
        <v>1919.8</v>
      </c>
      <c r="AM11" s="24" t="str">
        <f t="shared" si="0"/>
        <v>SR</v>
      </c>
      <c r="AN11" s="24" t="str">
        <f t="shared" si="0"/>
        <v>SR</v>
      </c>
      <c r="AO11" s="24" t="str">
        <f t="shared" si="0"/>
        <v>SR</v>
      </c>
      <c r="AP11" s="24" t="str">
        <f t="shared" si="0"/>
        <v>SR</v>
      </c>
      <c r="AQ11" s="24" t="str">
        <f t="shared" si="0"/>
        <v>SR</v>
      </c>
      <c r="AR11" s="24" t="str">
        <f t="shared" si="11"/>
        <v>SR</v>
      </c>
      <c r="AS11" s="24">
        <f t="shared" si="1"/>
        <v>1877</v>
      </c>
      <c r="AT11" s="24" t="str">
        <f t="shared" si="2"/>
        <v>SR</v>
      </c>
      <c r="AU11" s="24" t="str">
        <f t="shared" si="3"/>
        <v>SR</v>
      </c>
      <c r="AV11" s="24">
        <f t="shared" si="4"/>
        <v>1811.1000000000001</v>
      </c>
      <c r="AW11" s="24">
        <f t="shared" si="5"/>
        <v>1963.6</v>
      </c>
      <c r="AX11" s="24" t="str">
        <f t="shared" si="6"/>
        <v>SR</v>
      </c>
      <c r="AY11" s="24">
        <f t="shared" si="7"/>
        <v>1144.1999999999998</v>
      </c>
      <c r="AZ11" s="24" t="str">
        <f t="shared" si="8"/>
        <v>SR</v>
      </c>
      <c r="BA11" s="24" t="str">
        <f t="shared" si="9"/>
        <v>SR</v>
      </c>
    </row>
    <row r="12" spans="1:53" x14ac:dyDescent="0.3">
      <c r="A12" s="5">
        <v>1980</v>
      </c>
      <c r="B12" s="24">
        <f>+'25020230'!N13</f>
        <v>1651</v>
      </c>
      <c r="C12" s="24">
        <f>+'25020240'!N13</f>
        <v>1294</v>
      </c>
      <c r="D12" s="24">
        <f>+'25020250'!N13</f>
        <v>1507</v>
      </c>
      <c r="E12" s="24">
        <f>+'25020260'!N13</f>
        <v>1576</v>
      </c>
      <c r="F12" s="24">
        <f>+'25020280'!N13</f>
        <v>1192</v>
      </c>
      <c r="G12" s="24">
        <f>+'25020690'!N13</f>
        <v>1719</v>
      </c>
      <c r="H12" s="24">
        <f>+'25020920'!N13</f>
        <v>1517</v>
      </c>
      <c r="I12" s="24">
        <f>+'25021240'!N13</f>
        <v>1704.9999999999998</v>
      </c>
      <c r="J12" s="24" t="str">
        <f>+'25021650'!N13</f>
        <v xml:space="preserve"> </v>
      </c>
      <c r="K12" s="24">
        <f>+'25025250'!N13</f>
        <v>1310</v>
      </c>
      <c r="L12" s="24" t="str">
        <f>+'28010070'!N13</f>
        <v xml:space="preserve"> </v>
      </c>
      <c r="M12" s="24">
        <f>+'28020080'!N13</f>
        <v>1158</v>
      </c>
      <c r="N12" s="24" t="str">
        <f>+'28020150'!N13</f>
        <v xml:space="preserve"> </v>
      </c>
      <c r="O12" s="24">
        <f>+'28020230'!N13</f>
        <v>1261</v>
      </c>
      <c r="P12" s="24" t="str">
        <f>+'28020310'!N13</f>
        <v xml:space="preserve"> </v>
      </c>
      <c r="Q12" s="24">
        <f>+'28020420'!N13</f>
        <v>1011</v>
      </c>
      <c r="R12" s="24">
        <f>+'28020440'!N13</f>
        <v>1503</v>
      </c>
      <c r="S12" s="24">
        <f>+'28020460'!N13</f>
        <v>945</v>
      </c>
      <c r="T12" s="24" t="str">
        <f>+'28020600'!N13</f>
        <v xml:space="preserve"> </v>
      </c>
      <c r="U12" s="24" t="str">
        <f>+'28025070'!N13</f>
        <v xml:space="preserve"> </v>
      </c>
      <c r="V12" s="24">
        <f>+'28025080'!N13</f>
        <v>1051.3</v>
      </c>
      <c r="W12" s="24">
        <f>+'28025090'!N13</f>
        <v>978.3</v>
      </c>
      <c r="X12" s="24">
        <f>+'28035010'!N13</f>
        <v>753.40000000000009</v>
      </c>
      <c r="Y12" s="24" t="str">
        <f>+'28040310'!N13</f>
        <v xml:space="preserve"> </v>
      </c>
      <c r="Z12" s="24" t="str">
        <f>+'28040350'!N13</f>
        <v xml:space="preserve"> </v>
      </c>
      <c r="AB12" s="5">
        <v>1980</v>
      </c>
      <c r="AC12" s="24">
        <f t="shared" si="10"/>
        <v>1651</v>
      </c>
      <c r="AD12" s="24">
        <f t="shared" si="0"/>
        <v>1294</v>
      </c>
      <c r="AE12" s="24">
        <f t="shared" si="0"/>
        <v>1507</v>
      </c>
      <c r="AF12" s="24">
        <f t="shared" si="0"/>
        <v>1576</v>
      </c>
      <c r="AG12" s="24">
        <f t="shared" si="0"/>
        <v>1192</v>
      </c>
      <c r="AH12" s="24">
        <f t="shared" si="0"/>
        <v>1719</v>
      </c>
      <c r="AI12" s="24">
        <f t="shared" si="0"/>
        <v>1517</v>
      </c>
      <c r="AJ12" s="24">
        <f t="shared" si="0"/>
        <v>1704.9999999999998</v>
      </c>
      <c r="AK12" s="24" t="str">
        <f t="shared" si="0"/>
        <v>SR</v>
      </c>
      <c r="AL12" s="24">
        <f t="shared" si="0"/>
        <v>1310</v>
      </c>
      <c r="AM12" s="24" t="str">
        <f t="shared" si="0"/>
        <v>SR</v>
      </c>
      <c r="AN12" s="24">
        <f t="shared" si="0"/>
        <v>1158</v>
      </c>
      <c r="AO12" s="24" t="str">
        <f t="shared" si="0"/>
        <v>SR</v>
      </c>
      <c r="AP12" s="24">
        <f t="shared" si="0"/>
        <v>1261</v>
      </c>
      <c r="AQ12" s="24" t="str">
        <f t="shared" si="0"/>
        <v>SR</v>
      </c>
      <c r="AR12" s="24">
        <f t="shared" si="11"/>
        <v>1011</v>
      </c>
      <c r="AS12" s="24">
        <f t="shared" si="1"/>
        <v>1503</v>
      </c>
      <c r="AT12" s="24">
        <f t="shared" si="2"/>
        <v>945</v>
      </c>
      <c r="AU12" s="24" t="str">
        <f t="shared" si="3"/>
        <v>SR</v>
      </c>
      <c r="AV12" s="24" t="str">
        <f t="shared" si="4"/>
        <v>SR</v>
      </c>
      <c r="AW12" s="24">
        <f t="shared" si="5"/>
        <v>1051.3</v>
      </c>
      <c r="AX12" s="24">
        <f t="shared" si="6"/>
        <v>978.3</v>
      </c>
      <c r="AY12" s="24">
        <f t="shared" si="7"/>
        <v>753.40000000000009</v>
      </c>
      <c r="AZ12" s="24" t="str">
        <f t="shared" si="8"/>
        <v>SR</v>
      </c>
      <c r="BA12" s="24" t="str">
        <f t="shared" si="9"/>
        <v>SR</v>
      </c>
    </row>
    <row r="13" spans="1:53" x14ac:dyDescent="0.3">
      <c r="A13" s="5">
        <v>1981</v>
      </c>
      <c r="B13" s="24" t="str">
        <f>+'25020230'!N14</f>
        <v xml:space="preserve"> </v>
      </c>
      <c r="C13" s="24">
        <f>+'25020240'!N14</f>
        <v>1661</v>
      </c>
      <c r="D13" s="24">
        <f>+'25020250'!N14</f>
        <v>2651</v>
      </c>
      <c r="E13" s="24">
        <f>+'25020260'!N14</f>
        <v>2840</v>
      </c>
      <c r="F13" s="24">
        <f>+'25020280'!N14</f>
        <v>1922</v>
      </c>
      <c r="G13" s="24">
        <f>+'25020690'!N14</f>
        <v>3660</v>
      </c>
      <c r="H13" s="24">
        <f>+'25020920'!N14</f>
        <v>1972</v>
      </c>
      <c r="I13" s="24">
        <f>+'25021240'!N14</f>
        <v>3291.5</v>
      </c>
      <c r="J13" s="24" t="str">
        <f>+'25021650'!N14</f>
        <v xml:space="preserve"> </v>
      </c>
      <c r="K13" s="24" t="str">
        <f>+'25025250'!N14</f>
        <v xml:space="preserve"> </v>
      </c>
      <c r="L13" s="24" t="str">
        <f>+'28010070'!N14</f>
        <v xml:space="preserve"> </v>
      </c>
      <c r="M13" s="24">
        <f>+'28020080'!N14</f>
        <v>1392.5</v>
      </c>
      <c r="N13" s="24" t="str">
        <f>+'28020150'!N14</f>
        <v xml:space="preserve"> </v>
      </c>
      <c r="O13" s="24">
        <f>+'28020230'!N14</f>
        <v>2463</v>
      </c>
      <c r="P13" s="24" t="str">
        <f>+'28020310'!N14</f>
        <v xml:space="preserve"> </v>
      </c>
      <c r="Q13" s="24">
        <f>+'28020420'!N14</f>
        <v>2238</v>
      </c>
      <c r="R13" s="24">
        <f>+'28020440'!N14</f>
        <v>2209</v>
      </c>
      <c r="S13" s="24">
        <f>+'28020460'!N14</f>
        <v>2418</v>
      </c>
      <c r="T13" s="24" t="str">
        <f>+'28020600'!N14</f>
        <v xml:space="preserve"> </v>
      </c>
      <c r="U13" s="24" t="str">
        <f>+'28025070'!N14</f>
        <v xml:space="preserve"> </v>
      </c>
      <c r="V13" s="24">
        <f>+'28025080'!N14</f>
        <v>2156.0000000000005</v>
      </c>
      <c r="W13" s="24">
        <f>+'28025090'!N14</f>
        <v>2147.3000000000002</v>
      </c>
      <c r="X13" s="24">
        <f>+'28035010'!N14</f>
        <v>1917.7</v>
      </c>
      <c r="Y13" s="24">
        <f>+'28040310'!N14</f>
        <v>1868</v>
      </c>
      <c r="Z13" s="24">
        <f>+'28040350'!N14</f>
        <v>1747</v>
      </c>
      <c r="AB13" s="5">
        <v>1981</v>
      </c>
      <c r="AC13" s="24" t="str">
        <f t="shared" si="10"/>
        <v>SR</v>
      </c>
      <c r="AD13" s="24">
        <f t="shared" si="0"/>
        <v>1661</v>
      </c>
      <c r="AE13" s="24">
        <f t="shared" si="0"/>
        <v>2651</v>
      </c>
      <c r="AF13" s="24">
        <f t="shared" si="0"/>
        <v>2840</v>
      </c>
      <c r="AG13" s="24">
        <f t="shared" si="0"/>
        <v>1922</v>
      </c>
      <c r="AH13" s="24">
        <f t="shared" si="0"/>
        <v>3660</v>
      </c>
      <c r="AI13" s="24">
        <f t="shared" si="0"/>
        <v>1972</v>
      </c>
      <c r="AJ13" s="24">
        <f t="shared" si="0"/>
        <v>3291.5</v>
      </c>
      <c r="AK13" s="24" t="str">
        <f t="shared" si="0"/>
        <v>SR</v>
      </c>
      <c r="AL13" s="24" t="str">
        <f t="shared" si="0"/>
        <v>SR</v>
      </c>
      <c r="AM13" s="24" t="str">
        <f t="shared" si="0"/>
        <v>SR</v>
      </c>
      <c r="AN13" s="24">
        <f t="shared" si="0"/>
        <v>1392.5</v>
      </c>
      <c r="AO13" s="24" t="str">
        <f t="shared" si="0"/>
        <v>SR</v>
      </c>
      <c r="AP13" s="24">
        <f t="shared" si="0"/>
        <v>2463</v>
      </c>
      <c r="AQ13" s="24" t="str">
        <f t="shared" si="0"/>
        <v>SR</v>
      </c>
      <c r="AR13" s="24">
        <f t="shared" si="11"/>
        <v>2238</v>
      </c>
      <c r="AS13" s="24">
        <f t="shared" si="1"/>
        <v>2209</v>
      </c>
      <c r="AT13" s="24">
        <f t="shared" si="2"/>
        <v>2418</v>
      </c>
      <c r="AU13" s="24" t="str">
        <f t="shared" si="3"/>
        <v>SR</v>
      </c>
      <c r="AV13" s="24" t="str">
        <f t="shared" si="4"/>
        <v>SR</v>
      </c>
      <c r="AW13" s="24">
        <f t="shared" si="5"/>
        <v>2156.0000000000005</v>
      </c>
      <c r="AX13" s="24">
        <f t="shared" si="6"/>
        <v>2147.3000000000002</v>
      </c>
      <c r="AY13" s="24">
        <f t="shared" si="7"/>
        <v>1917.7</v>
      </c>
      <c r="AZ13" s="24">
        <f t="shared" si="8"/>
        <v>1868</v>
      </c>
      <c r="BA13" s="24">
        <f t="shared" si="9"/>
        <v>1747</v>
      </c>
    </row>
    <row r="14" spans="1:53" x14ac:dyDescent="0.3">
      <c r="A14" s="5">
        <v>1982</v>
      </c>
      <c r="B14" s="24">
        <f>+'25020230'!N15</f>
        <v>1916</v>
      </c>
      <c r="C14" s="24">
        <f>+'25020240'!N15</f>
        <v>1082</v>
      </c>
      <c r="D14" s="24">
        <f>+'25020250'!N15</f>
        <v>1542.0000000000002</v>
      </c>
      <c r="E14" s="24">
        <f>+'25020260'!N15</f>
        <v>1317</v>
      </c>
      <c r="F14" s="24">
        <f>+'25020280'!N15</f>
        <v>1580</v>
      </c>
      <c r="G14" s="24">
        <f>+'25020690'!N15</f>
        <v>1045</v>
      </c>
      <c r="H14" s="24">
        <f>+'25020920'!N15</f>
        <v>1194</v>
      </c>
      <c r="I14" s="24">
        <f>+'25021240'!N15</f>
        <v>1623.3999999999999</v>
      </c>
      <c r="J14" s="24" t="str">
        <f>+'25021650'!N15</f>
        <v xml:space="preserve"> </v>
      </c>
      <c r="K14" s="24" t="str">
        <f>+'25025250'!N15</f>
        <v xml:space="preserve"> </v>
      </c>
      <c r="L14" s="24" t="str">
        <f>+'28010070'!N15</f>
        <v xml:space="preserve"> </v>
      </c>
      <c r="M14" s="24">
        <f>+'28020080'!N15</f>
        <v>1321</v>
      </c>
      <c r="N14" s="24" t="str">
        <f>+'28020150'!N15</f>
        <v xml:space="preserve"> </v>
      </c>
      <c r="O14" s="24">
        <f>+'28020230'!N15</f>
        <v>1029</v>
      </c>
      <c r="P14" s="24" t="str">
        <f>+'28020310'!N15</f>
        <v xml:space="preserve"> </v>
      </c>
      <c r="Q14" s="24">
        <f>+'28020420'!N15</f>
        <v>1120</v>
      </c>
      <c r="R14" s="24">
        <f>+'28020440'!N15</f>
        <v>1229</v>
      </c>
      <c r="S14" s="24">
        <f>+'28020460'!N15</f>
        <v>1384</v>
      </c>
      <c r="T14" s="24">
        <f>+'28020600'!N15</f>
        <v>1096</v>
      </c>
      <c r="U14" s="24">
        <f>+'28025070'!N15</f>
        <v>1570.0000000000002</v>
      </c>
      <c r="V14" s="24">
        <f>+'28025080'!N15</f>
        <v>1172.3999999999999</v>
      </c>
      <c r="W14" s="24" t="str">
        <f>+'28025090'!N15</f>
        <v xml:space="preserve"> </v>
      </c>
      <c r="X14" s="24">
        <f>+'28035010'!N15</f>
        <v>1049</v>
      </c>
      <c r="Y14" s="24">
        <f>+'28040310'!N15</f>
        <v>946</v>
      </c>
      <c r="Z14" s="24">
        <f>+'28040350'!N15</f>
        <v>1056</v>
      </c>
      <c r="AB14" s="5">
        <v>1982</v>
      </c>
      <c r="AC14" s="24">
        <f t="shared" si="10"/>
        <v>1916</v>
      </c>
      <c r="AD14" s="24">
        <f t="shared" si="0"/>
        <v>1082</v>
      </c>
      <c r="AE14" s="24">
        <f t="shared" si="0"/>
        <v>1542.0000000000002</v>
      </c>
      <c r="AF14" s="24">
        <f t="shared" si="0"/>
        <v>1317</v>
      </c>
      <c r="AG14" s="24">
        <f t="shared" si="0"/>
        <v>1580</v>
      </c>
      <c r="AH14" s="24">
        <f t="shared" si="0"/>
        <v>1045</v>
      </c>
      <c r="AI14" s="24">
        <f t="shared" si="0"/>
        <v>1194</v>
      </c>
      <c r="AJ14" s="24">
        <f t="shared" si="0"/>
        <v>1623.3999999999999</v>
      </c>
      <c r="AK14" s="24" t="str">
        <f t="shared" si="0"/>
        <v>SR</v>
      </c>
      <c r="AL14" s="24" t="str">
        <f t="shared" si="0"/>
        <v>SR</v>
      </c>
      <c r="AM14" s="24" t="str">
        <f t="shared" si="0"/>
        <v>SR</v>
      </c>
      <c r="AN14" s="24">
        <f t="shared" si="0"/>
        <v>1321</v>
      </c>
      <c r="AO14" s="24" t="str">
        <f t="shared" si="0"/>
        <v>SR</v>
      </c>
      <c r="AP14" s="24">
        <f t="shared" si="0"/>
        <v>1029</v>
      </c>
      <c r="AQ14" s="24" t="str">
        <f t="shared" si="0"/>
        <v>SR</v>
      </c>
      <c r="AR14" s="24">
        <f t="shared" si="11"/>
        <v>1120</v>
      </c>
      <c r="AS14" s="24">
        <f t="shared" si="1"/>
        <v>1229</v>
      </c>
      <c r="AT14" s="24">
        <f t="shared" si="2"/>
        <v>1384</v>
      </c>
      <c r="AU14" s="24">
        <f t="shared" si="3"/>
        <v>1096</v>
      </c>
      <c r="AV14" s="24">
        <f t="shared" si="4"/>
        <v>1570.0000000000002</v>
      </c>
      <c r="AW14" s="24">
        <f t="shared" si="5"/>
        <v>1172.3999999999999</v>
      </c>
      <c r="AX14" s="24" t="str">
        <f t="shared" si="6"/>
        <v>SR</v>
      </c>
      <c r="AY14" s="24">
        <f t="shared" si="7"/>
        <v>1049</v>
      </c>
      <c r="AZ14" s="24">
        <f t="shared" si="8"/>
        <v>946</v>
      </c>
      <c r="BA14" s="24">
        <f t="shared" si="9"/>
        <v>1056</v>
      </c>
    </row>
    <row r="15" spans="1:53" x14ac:dyDescent="0.3">
      <c r="A15" s="5">
        <v>1983</v>
      </c>
      <c r="B15" s="24">
        <f>+'25020230'!N16</f>
        <v>1909.2</v>
      </c>
      <c r="C15" s="24">
        <f>+'25020240'!N16</f>
        <v>1017</v>
      </c>
      <c r="D15" s="24">
        <f>+'25020250'!N16</f>
        <v>2203.4</v>
      </c>
      <c r="E15" s="24">
        <f>+'25020260'!N16</f>
        <v>1991.7</v>
      </c>
      <c r="F15" s="24">
        <f>+'25020280'!N16</f>
        <v>1031.3000000000002</v>
      </c>
      <c r="G15" s="24">
        <f>+'25020690'!N16</f>
        <v>2014.5</v>
      </c>
      <c r="H15" s="24">
        <f>+'25020920'!N16</f>
        <v>1077</v>
      </c>
      <c r="I15" s="24">
        <f>+'25021240'!N16</f>
        <v>1844.2000000000003</v>
      </c>
      <c r="J15" s="24" t="str">
        <f>+'25021650'!N16</f>
        <v xml:space="preserve"> </v>
      </c>
      <c r="K15" s="24" t="str">
        <f>+'25025250'!N16</f>
        <v xml:space="preserve"> </v>
      </c>
      <c r="L15" s="24" t="str">
        <f>+'28010070'!N16</f>
        <v xml:space="preserve"> </v>
      </c>
      <c r="M15" s="24">
        <f>+'28020080'!N16</f>
        <v>1294</v>
      </c>
      <c r="N15" s="24" t="str">
        <f>+'28020150'!N16</f>
        <v xml:space="preserve"> </v>
      </c>
      <c r="O15" s="24">
        <f>+'28020230'!N16</f>
        <v>1724.9</v>
      </c>
      <c r="P15" s="24" t="str">
        <f>+'28020310'!N16</f>
        <v xml:space="preserve"> </v>
      </c>
      <c r="Q15" s="24" t="str">
        <f>+'28020420'!N16</f>
        <v xml:space="preserve"> </v>
      </c>
      <c r="R15" s="24">
        <f>+'28020440'!N16</f>
        <v>1247</v>
      </c>
      <c r="S15" s="24">
        <f>+'28020460'!N16</f>
        <v>1177</v>
      </c>
      <c r="T15" s="24">
        <f>+'28020600'!N16</f>
        <v>1203</v>
      </c>
      <c r="U15" s="24">
        <f>+'28025070'!N16</f>
        <v>1397.8000000000002</v>
      </c>
      <c r="V15" s="24" t="str">
        <f>+'28025080'!N16</f>
        <v xml:space="preserve"> </v>
      </c>
      <c r="W15" s="24">
        <f>+'28025090'!N16</f>
        <v>1703</v>
      </c>
      <c r="X15" s="24">
        <f>+'28035010'!N16</f>
        <v>1272.5999999999999</v>
      </c>
      <c r="Y15" s="24">
        <f>+'28040310'!N16</f>
        <v>1235</v>
      </c>
      <c r="Z15" s="24" t="str">
        <f>+'28040350'!N16</f>
        <v xml:space="preserve"> </v>
      </c>
      <c r="AB15" s="5">
        <v>1983</v>
      </c>
      <c r="AC15" s="24">
        <f t="shared" si="10"/>
        <v>1909.2</v>
      </c>
      <c r="AD15" s="24">
        <f t="shared" si="0"/>
        <v>1017</v>
      </c>
      <c r="AE15" s="24">
        <f t="shared" si="0"/>
        <v>2203.4</v>
      </c>
      <c r="AF15" s="24">
        <f t="shared" si="0"/>
        <v>1991.7</v>
      </c>
      <c r="AG15" s="24">
        <f t="shared" si="0"/>
        <v>1031.3000000000002</v>
      </c>
      <c r="AH15" s="24">
        <f t="shared" si="0"/>
        <v>2014.5</v>
      </c>
      <c r="AI15" s="24">
        <f t="shared" si="0"/>
        <v>1077</v>
      </c>
      <c r="AJ15" s="24">
        <f t="shared" si="0"/>
        <v>1844.2000000000003</v>
      </c>
      <c r="AK15" s="24" t="str">
        <f t="shared" si="0"/>
        <v>SR</v>
      </c>
      <c r="AL15" s="24" t="str">
        <f t="shared" si="0"/>
        <v>SR</v>
      </c>
      <c r="AM15" s="24" t="str">
        <f t="shared" si="0"/>
        <v>SR</v>
      </c>
      <c r="AN15" s="24">
        <f t="shared" si="0"/>
        <v>1294</v>
      </c>
      <c r="AO15" s="24" t="str">
        <f t="shared" si="0"/>
        <v>SR</v>
      </c>
      <c r="AP15" s="24">
        <f t="shared" si="0"/>
        <v>1724.9</v>
      </c>
      <c r="AQ15" s="24" t="str">
        <f t="shared" si="0"/>
        <v>SR</v>
      </c>
      <c r="AR15" s="24" t="str">
        <f t="shared" si="11"/>
        <v>SR</v>
      </c>
      <c r="AS15" s="24">
        <f t="shared" si="1"/>
        <v>1247</v>
      </c>
      <c r="AT15" s="24">
        <f t="shared" si="2"/>
        <v>1177</v>
      </c>
      <c r="AU15" s="24">
        <f t="shared" si="3"/>
        <v>1203</v>
      </c>
      <c r="AV15" s="24">
        <f t="shared" si="4"/>
        <v>1397.8000000000002</v>
      </c>
      <c r="AW15" s="24" t="str">
        <f t="shared" si="5"/>
        <v>SR</v>
      </c>
      <c r="AX15" s="24">
        <f t="shared" si="6"/>
        <v>1703</v>
      </c>
      <c r="AY15" s="24">
        <f t="shared" si="7"/>
        <v>1272.5999999999999</v>
      </c>
      <c r="AZ15" s="24">
        <f t="shared" si="8"/>
        <v>1235</v>
      </c>
      <c r="BA15" s="24" t="str">
        <f t="shared" si="9"/>
        <v>SR</v>
      </c>
    </row>
    <row r="16" spans="1:53" x14ac:dyDescent="0.3">
      <c r="A16" s="5">
        <v>1984</v>
      </c>
      <c r="B16" s="24">
        <f>+'25020230'!N17</f>
        <v>2193.2000000000003</v>
      </c>
      <c r="C16" s="24">
        <f>+'25020240'!N17</f>
        <v>1116</v>
      </c>
      <c r="D16" s="24">
        <f>+'25020250'!N17</f>
        <v>1686.8</v>
      </c>
      <c r="E16" s="24">
        <f>+'25020260'!N17</f>
        <v>3225</v>
      </c>
      <c r="F16" s="24">
        <f>+'25020280'!N17</f>
        <v>1567</v>
      </c>
      <c r="G16" s="24">
        <f>+'25020690'!N17</f>
        <v>2584</v>
      </c>
      <c r="H16" s="24">
        <f>+'25020920'!N17</f>
        <v>924.89999999999986</v>
      </c>
      <c r="I16" s="24">
        <f>+'25021240'!N17</f>
        <v>2911.4</v>
      </c>
      <c r="J16" s="24" t="str">
        <f>+'25021650'!N17</f>
        <v xml:space="preserve"> </v>
      </c>
      <c r="K16" s="24">
        <f>+'25025250'!N17</f>
        <v>2065.5</v>
      </c>
      <c r="L16" s="24" t="str">
        <f>+'28010070'!N17</f>
        <v xml:space="preserve"> </v>
      </c>
      <c r="M16" s="24">
        <f>+'28020080'!N17</f>
        <v>1966.6</v>
      </c>
      <c r="N16" s="24" t="str">
        <f>+'28020150'!N17</f>
        <v xml:space="preserve"> </v>
      </c>
      <c r="O16" s="24">
        <f>+'28020230'!N17</f>
        <v>1690.9</v>
      </c>
      <c r="P16" s="24">
        <f>+'28020310'!N17</f>
        <v>1669</v>
      </c>
      <c r="Q16" s="24">
        <f>+'28020420'!N17</f>
        <v>1176</v>
      </c>
      <c r="R16" s="24">
        <f>+'28020440'!N17</f>
        <v>1638.9</v>
      </c>
      <c r="S16" s="24">
        <f>+'28020460'!N17</f>
        <v>2123</v>
      </c>
      <c r="T16" s="24">
        <f>+'28020600'!N17</f>
        <v>1657.6000000000001</v>
      </c>
      <c r="U16" s="24">
        <f>+'28025070'!N17</f>
        <v>1826.8</v>
      </c>
      <c r="V16" s="24" t="str">
        <f>+'28025080'!N17</f>
        <v xml:space="preserve"> </v>
      </c>
      <c r="W16" s="24">
        <f>+'28025090'!N17</f>
        <v>2095.1999999999998</v>
      </c>
      <c r="X16" s="24" t="str">
        <f>+'28035010'!N17</f>
        <v xml:space="preserve"> </v>
      </c>
      <c r="Y16" s="24" t="str">
        <f>+'28040310'!N17</f>
        <v xml:space="preserve"> </v>
      </c>
      <c r="Z16" s="24" t="str">
        <f>+'28040350'!N17</f>
        <v xml:space="preserve"> </v>
      </c>
      <c r="AB16" s="5">
        <v>1984</v>
      </c>
      <c r="AC16" s="24">
        <f t="shared" si="10"/>
        <v>2193.2000000000003</v>
      </c>
      <c r="AD16" s="24">
        <f t="shared" si="0"/>
        <v>1116</v>
      </c>
      <c r="AE16" s="24">
        <f t="shared" si="0"/>
        <v>1686.8</v>
      </c>
      <c r="AF16" s="24">
        <f t="shared" si="0"/>
        <v>3225</v>
      </c>
      <c r="AG16" s="24">
        <f t="shared" si="0"/>
        <v>1567</v>
      </c>
      <c r="AH16" s="24">
        <f t="shared" si="0"/>
        <v>2584</v>
      </c>
      <c r="AI16" s="24">
        <f t="shared" si="0"/>
        <v>924.89999999999986</v>
      </c>
      <c r="AJ16" s="24">
        <f t="shared" si="0"/>
        <v>2911.4</v>
      </c>
      <c r="AK16" s="24" t="str">
        <f t="shared" si="0"/>
        <v>SR</v>
      </c>
      <c r="AL16" s="24">
        <f t="shared" si="0"/>
        <v>2065.5</v>
      </c>
      <c r="AM16" s="24" t="str">
        <f t="shared" si="0"/>
        <v>SR</v>
      </c>
      <c r="AN16" s="24">
        <f t="shared" si="0"/>
        <v>1966.6</v>
      </c>
      <c r="AO16" s="24" t="str">
        <f t="shared" si="0"/>
        <v>SR</v>
      </c>
      <c r="AP16" s="24">
        <f t="shared" si="0"/>
        <v>1690.9</v>
      </c>
      <c r="AQ16" s="24">
        <f t="shared" si="0"/>
        <v>1669</v>
      </c>
      <c r="AR16" s="24">
        <f t="shared" si="11"/>
        <v>1176</v>
      </c>
      <c r="AS16" s="24">
        <f t="shared" si="1"/>
        <v>1638.9</v>
      </c>
      <c r="AT16" s="24">
        <f t="shared" si="2"/>
        <v>2123</v>
      </c>
      <c r="AU16" s="24">
        <f t="shared" si="3"/>
        <v>1657.6000000000001</v>
      </c>
      <c r="AV16" s="24">
        <f t="shared" si="4"/>
        <v>1826.8</v>
      </c>
      <c r="AW16" s="24" t="str">
        <f t="shared" si="5"/>
        <v>SR</v>
      </c>
      <c r="AX16" s="24">
        <f t="shared" si="6"/>
        <v>2095.1999999999998</v>
      </c>
      <c r="AY16" s="24" t="str">
        <f t="shared" si="7"/>
        <v>SR</v>
      </c>
      <c r="AZ16" s="24" t="str">
        <f t="shared" si="8"/>
        <v>SR</v>
      </c>
      <c r="BA16" s="24" t="str">
        <f t="shared" si="9"/>
        <v>SR</v>
      </c>
    </row>
    <row r="17" spans="1:53" x14ac:dyDescent="0.3">
      <c r="A17" s="5">
        <v>1985</v>
      </c>
      <c r="B17" s="24" t="str">
        <f>+'25020230'!N18</f>
        <v xml:space="preserve"> </v>
      </c>
      <c r="C17" s="24">
        <f>+'25020240'!N18</f>
        <v>667</v>
      </c>
      <c r="D17" s="24">
        <f>+'25020250'!N18</f>
        <v>1377.1</v>
      </c>
      <c r="E17" s="24">
        <f>+'25020260'!N18</f>
        <v>1993</v>
      </c>
      <c r="F17" s="24">
        <f>+'25020280'!N18</f>
        <v>1173</v>
      </c>
      <c r="G17" s="24">
        <f>+'25020690'!N18</f>
        <v>1268</v>
      </c>
      <c r="H17" s="24">
        <f>+'25020920'!N18</f>
        <v>1217.1999999999998</v>
      </c>
      <c r="I17" s="24">
        <f>+'25021240'!N18</f>
        <v>1956.6000000000001</v>
      </c>
      <c r="J17" s="24">
        <f>+'25021650'!N18</f>
        <v>1459.3</v>
      </c>
      <c r="K17" s="24" t="str">
        <f>+'25025250'!N18</f>
        <v xml:space="preserve"> </v>
      </c>
      <c r="L17" s="24" t="str">
        <f>+'28010070'!N18</f>
        <v xml:space="preserve"> </v>
      </c>
      <c r="M17" s="24">
        <f>+'28020080'!N18</f>
        <v>1346.4</v>
      </c>
      <c r="N17" s="24" t="str">
        <f>+'28020150'!N18</f>
        <v xml:space="preserve"> </v>
      </c>
      <c r="O17" s="24" t="str">
        <f>+'28020230'!N18</f>
        <v xml:space="preserve"> </v>
      </c>
      <c r="P17" s="24">
        <f>+'28020310'!N18</f>
        <v>1909.6999999999998</v>
      </c>
      <c r="Q17" s="24">
        <f>+'28020420'!N18</f>
        <v>982</v>
      </c>
      <c r="R17" s="24">
        <f>+'28020440'!N18</f>
        <v>1795.4</v>
      </c>
      <c r="S17" s="24">
        <f>+'28020460'!N18</f>
        <v>1206.5999999999999</v>
      </c>
      <c r="T17" s="24">
        <f>+'28020600'!N18</f>
        <v>1048.4000000000001</v>
      </c>
      <c r="U17" s="24" t="str">
        <f>+'28025070'!N18</f>
        <v xml:space="preserve"> </v>
      </c>
      <c r="V17" s="24" t="str">
        <f>+'28025080'!N18</f>
        <v xml:space="preserve"> </v>
      </c>
      <c r="W17" s="24" t="str">
        <f>+'28025090'!N18</f>
        <v xml:space="preserve"> </v>
      </c>
      <c r="X17" s="24">
        <f>+'28035010'!N18</f>
        <v>987.3</v>
      </c>
      <c r="Y17" s="24">
        <f>+'28040310'!N18</f>
        <v>1178</v>
      </c>
      <c r="Z17" s="24" t="str">
        <f>+'28040350'!N18</f>
        <v xml:space="preserve"> </v>
      </c>
      <c r="AB17" s="5">
        <v>1985</v>
      </c>
      <c r="AC17" s="24" t="str">
        <f t="shared" si="10"/>
        <v>SR</v>
      </c>
      <c r="AD17" s="24">
        <f t="shared" si="0"/>
        <v>667</v>
      </c>
      <c r="AE17" s="24">
        <f t="shared" si="0"/>
        <v>1377.1</v>
      </c>
      <c r="AF17" s="24">
        <f t="shared" si="0"/>
        <v>1993</v>
      </c>
      <c r="AG17" s="24">
        <f t="shared" si="0"/>
        <v>1173</v>
      </c>
      <c r="AH17" s="24">
        <f t="shared" si="0"/>
        <v>1268</v>
      </c>
      <c r="AI17" s="24">
        <f t="shared" si="0"/>
        <v>1217.1999999999998</v>
      </c>
      <c r="AJ17" s="24">
        <f t="shared" si="0"/>
        <v>1956.6000000000001</v>
      </c>
      <c r="AK17" s="24">
        <f t="shared" si="0"/>
        <v>1459.3</v>
      </c>
      <c r="AL17" s="24" t="str">
        <f t="shared" si="0"/>
        <v>SR</v>
      </c>
      <c r="AM17" s="24" t="str">
        <f t="shared" si="0"/>
        <v>SR</v>
      </c>
      <c r="AN17" s="24">
        <f t="shared" si="0"/>
        <v>1346.4</v>
      </c>
      <c r="AO17" s="24" t="str">
        <f t="shared" si="0"/>
        <v>SR</v>
      </c>
      <c r="AP17" s="24" t="str">
        <f t="shared" si="0"/>
        <v>SR</v>
      </c>
      <c r="AQ17" s="24">
        <f t="shared" si="0"/>
        <v>1909.6999999999998</v>
      </c>
      <c r="AR17" s="24">
        <f t="shared" si="11"/>
        <v>982</v>
      </c>
      <c r="AS17" s="24">
        <f t="shared" si="1"/>
        <v>1795.4</v>
      </c>
      <c r="AT17" s="24">
        <f t="shared" si="2"/>
        <v>1206.5999999999999</v>
      </c>
      <c r="AU17" s="24">
        <f t="shared" si="3"/>
        <v>1048.4000000000001</v>
      </c>
      <c r="AV17" s="24" t="str">
        <f t="shared" si="4"/>
        <v>SR</v>
      </c>
      <c r="AW17" s="24" t="str">
        <f t="shared" si="5"/>
        <v>SR</v>
      </c>
      <c r="AX17" s="24" t="str">
        <f t="shared" si="6"/>
        <v>SR</v>
      </c>
      <c r="AY17" s="24">
        <f t="shared" si="7"/>
        <v>987.3</v>
      </c>
      <c r="AZ17" s="24">
        <f t="shared" si="8"/>
        <v>1178</v>
      </c>
      <c r="BA17" s="24" t="str">
        <f t="shared" si="9"/>
        <v>SR</v>
      </c>
    </row>
    <row r="18" spans="1:53" x14ac:dyDescent="0.3">
      <c r="A18" s="5">
        <v>1986</v>
      </c>
      <c r="B18" s="24">
        <f>+'25020230'!N19</f>
        <v>1656.8000000000002</v>
      </c>
      <c r="C18" s="24">
        <f>+'25020240'!N19</f>
        <v>526</v>
      </c>
      <c r="D18" s="24">
        <f>+'25020250'!N19</f>
        <v>2006</v>
      </c>
      <c r="E18" s="24">
        <f>+'25020260'!N19</f>
        <v>1547</v>
      </c>
      <c r="F18" s="24">
        <f>+'25020280'!N19</f>
        <v>1037.3999999999999</v>
      </c>
      <c r="G18" s="24">
        <f>+'25020690'!N19</f>
        <v>914</v>
      </c>
      <c r="H18" s="24">
        <f>+'25020920'!N19</f>
        <v>1321.3</v>
      </c>
      <c r="I18" s="24">
        <f>+'25021240'!N19</f>
        <v>840.5</v>
      </c>
      <c r="J18" s="24">
        <f>+'25021650'!N19</f>
        <v>1124.6999999999998</v>
      </c>
      <c r="K18" s="24">
        <f>+'25025250'!N19</f>
        <v>1067.8</v>
      </c>
      <c r="L18" s="24">
        <f>+'28010070'!N19</f>
        <v>572</v>
      </c>
      <c r="M18" s="24">
        <f>+'28020080'!N19</f>
        <v>674</v>
      </c>
      <c r="N18" s="24">
        <f>+'28020150'!N19</f>
        <v>846</v>
      </c>
      <c r="O18" s="24">
        <f>+'28020230'!N19</f>
        <v>1408.8000000000002</v>
      </c>
      <c r="P18" s="24">
        <f>+'28020310'!N19</f>
        <v>2608</v>
      </c>
      <c r="Q18" s="24">
        <f>+'28020420'!N19</f>
        <v>962</v>
      </c>
      <c r="R18" s="24">
        <f>+'28020440'!N19</f>
        <v>1341.1999999999998</v>
      </c>
      <c r="S18" s="24">
        <f>+'28020460'!N19</f>
        <v>1380</v>
      </c>
      <c r="T18" s="24">
        <f>+'28020600'!N19</f>
        <v>1887.8000000000002</v>
      </c>
      <c r="U18" s="24">
        <f>+'28025070'!N19</f>
        <v>1627.5</v>
      </c>
      <c r="V18" s="24" t="str">
        <f>+'28025080'!N19</f>
        <v xml:space="preserve"> </v>
      </c>
      <c r="W18" s="24">
        <f>+'28025090'!N19</f>
        <v>1317.1</v>
      </c>
      <c r="X18" s="24">
        <f>+'28035010'!N19</f>
        <v>948.19999999999993</v>
      </c>
      <c r="Y18" s="24">
        <f>+'28040310'!N19</f>
        <v>926</v>
      </c>
      <c r="Z18" s="24">
        <f>+'28040350'!N19</f>
        <v>1004.1999999999999</v>
      </c>
      <c r="AB18" s="5">
        <v>1986</v>
      </c>
      <c r="AC18" s="24">
        <f t="shared" si="10"/>
        <v>1656.8000000000002</v>
      </c>
      <c r="AD18" s="24">
        <f t="shared" ref="AD18:AD52" si="12">+IF(OR(C18=" ",C18=0),"SR",C18)</f>
        <v>526</v>
      </c>
      <c r="AE18" s="24">
        <f t="shared" ref="AE18:AE52" si="13">+IF(OR(D18=" ",D18=0),"SR",D18)</f>
        <v>2006</v>
      </c>
      <c r="AF18" s="24">
        <f t="shared" ref="AF18:AF52" si="14">+IF(OR(E18=" ",E18=0),"SR",E18)</f>
        <v>1547</v>
      </c>
      <c r="AG18" s="24">
        <f t="shared" ref="AG18:AG52" si="15">+IF(OR(F18=" ",F18=0),"SR",F18)</f>
        <v>1037.3999999999999</v>
      </c>
      <c r="AH18" s="24">
        <f t="shared" ref="AH18:AH52" si="16">+IF(OR(G18=" ",G18=0),"SR",G18)</f>
        <v>914</v>
      </c>
      <c r="AI18" s="24">
        <f t="shared" ref="AI18:AI52" si="17">+IF(OR(H18=" ",H18=0),"SR",H18)</f>
        <v>1321.3</v>
      </c>
      <c r="AJ18" s="24">
        <f t="shared" ref="AJ18:AJ52" si="18">+IF(OR(I18=" ",I18=0),"SR",I18)</f>
        <v>840.5</v>
      </c>
      <c r="AK18" s="24">
        <f t="shared" ref="AK18:AK52" si="19">+IF(OR(J18=" ",J18=0),"SR",J18)</f>
        <v>1124.6999999999998</v>
      </c>
      <c r="AL18" s="24">
        <f t="shared" ref="AL18:AL52" si="20">+IF(OR(K18=" ",K18=0),"SR",K18)</f>
        <v>1067.8</v>
      </c>
      <c r="AM18" s="24">
        <f t="shared" ref="AM18:AM52" si="21">+IF(OR(L18=" ",L18=0),"SR",L18)</f>
        <v>572</v>
      </c>
      <c r="AN18" s="24">
        <f t="shared" ref="AN18:AN52" si="22">+IF(OR(M18=" ",M18=0),"SR",M18)</f>
        <v>674</v>
      </c>
      <c r="AO18" s="24">
        <f t="shared" ref="AO18:AO52" si="23">+IF(OR(N18=" ",N18=0),"SR",N18)</f>
        <v>846</v>
      </c>
      <c r="AP18" s="24">
        <f t="shared" ref="AP18:AP52" si="24">+IF(OR(O18=" ",O18=0),"SR",O18)</f>
        <v>1408.8000000000002</v>
      </c>
      <c r="AQ18" s="24">
        <f t="shared" ref="AQ18:AQ52" si="25">+IF(OR(P18=" ",P18=0),"SR",P18)</f>
        <v>2608</v>
      </c>
      <c r="AR18" s="24">
        <f t="shared" si="11"/>
        <v>962</v>
      </c>
      <c r="AS18" s="24">
        <f t="shared" si="1"/>
        <v>1341.1999999999998</v>
      </c>
      <c r="AT18" s="24">
        <f t="shared" si="2"/>
        <v>1380</v>
      </c>
      <c r="AU18" s="24">
        <f t="shared" si="3"/>
        <v>1887.8000000000002</v>
      </c>
      <c r="AV18" s="24">
        <f t="shared" si="4"/>
        <v>1627.5</v>
      </c>
      <c r="AW18" s="24" t="str">
        <f t="shared" si="5"/>
        <v>SR</v>
      </c>
      <c r="AX18" s="24">
        <f t="shared" si="6"/>
        <v>1317.1</v>
      </c>
      <c r="AY18" s="24">
        <f t="shared" si="7"/>
        <v>948.19999999999993</v>
      </c>
      <c r="AZ18" s="24">
        <f t="shared" si="8"/>
        <v>926</v>
      </c>
      <c r="BA18" s="24">
        <f t="shared" si="9"/>
        <v>1004.1999999999999</v>
      </c>
    </row>
    <row r="19" spans="1:53" x14ac:dyDescent="0.3">
      <c r="A19" s="5">
        <v>1987</v>
      </c>
      <c r="B19" s="24" t="str">
        <f>+'25020230'!N20</f>
        <v xml:space="preserve"> </v>
      </c>
      <c r="C19" s="24">
        <f>+'25020240'!N20</f>
        <v>887</v>
      </c>
      <c r="D19" s="24">
        <f>+'25020250'!N20</f>
        <v>2246</v>
      </c>
      <c r="E19" s="24">
        <f>+'25020260'!N20</f>
        <v>2463</v>
      </c>
      <c r="F19" s="24">
        <f>+'25020280'!N20</f>
        <v>1463.8999999999999</v>
      </c>
      <c r="G19" s="24">
        <f>+'25020690'!N20</f>
        <v>350.1</v>
      </c>
      <c r="H19" s="24">
        <f>+'25020920'!N20</f>
        <v>2107.8000000000002</v>
      </c>
      <c r="I19" s="24">
        <f>+'25021240'!N20</f>
        <v>2505</v>
      </c>
      <c r="J19" s="24">
        <f>+'25021650'!N20</f>
        <v>1793.6000000000001</v>
      </c>
      <c r="K19" s="24">
        <f>+'25025250'!N20</f>
        <v>1756.3999999999999</v>
      </c>
      <c r="L19" s="24">
        <f>+'28010070'!N20</f>
        <v>1186.6000000000001</v>
      </c>
      <c r="M19" s="24" t="str">
        <f>+'28020080'!N20</f>
        <v xml:space="preserve"> </v>
      </c>
      <c r="N19" s="24">
        <f>+'28020150'!N20</f>
        <v>1326</v>
      </c>
      <c r="O19" s="24">
        <f>+'28020230'!N20</f>
        <v>2079.5</v>
      </c>
      <c r="P19" s="24">
        <f>+'28020310'!N20</f>
        <v>2320</v>
      </c>
      <c r="Q19" s="24" t="str">
        <f>+'28020420'!N20</f>
        <v xml:space="preserve"> </v>
      </c>
      <c r="R19" s="24">
        <f>+'28020440'!N20</f>
        <v>1595.5000000000005</v>
      </c>
      <c r="S19" s="24">
        <f>+'28020460'!N20</f>
        <v>1602</v>
      </c>
      <c r="T19" s="24">
        <f>+'28020600'!N20</f>
        <v>1982.2</v>
      </c>
      <c r="U19" s="24">
        <f>+'28025070'!N20</f>
        <v>1515.1</v>
      </c>
      <c r="V19" s="24" t="str">
        <f>+'28025080'!N20</f>
        <v xml:space="preserve"> </v>
      </c>
      <c r="W19" s="24">
        <f>+'28025090'!N20</f>
        <v>1770.5000000000002</v>
      </c>
      <c r="X19" s="24">
        <f>+'28035010'!N20</f>
        <v>1293.2</v>
      </c>
      <c r="Y19" s="24">
        <f>+'28040310'!N20</f>
        <v>1243</v>
      </c>
      <c r="Z19" s="24">
        <f>+'28040350'!N20</f>
        <v>1412.9</v>
      </c>
      <c r="AB19" s="5">
        <v>1987</v>
      </c>
      <c r="AC19" s="24" t="str">
        <f t="shared" si="10"/>
        <v>SR</v>
      </c>
      <c r="AD19" s="24">
        <f t="shared" si="12"/>
        <v>887</v>
      </c>
      <c r="AE19" s="24">
        <f t="shared" si="13"/>
        <v>2246</v>
      </c>
      <c r="AF19" s="24">
        <f t="shared" si="14"/>
        <v>2463</v>
      </c>
      <c r="AG19" s="24">
        <f t="shared" si="15"/>
        <v>1463.8999999999999</v>
      </c>
      <c r="AH19" s="24">
        <f t="shared" si="16"/>
        <v>350.1</v>
      </c>
      <c r="AI19" s="24">
        <f t="shared" si="17"/>
        <v>2107.8000000000002</v>
      </c>
      <c r="AJ19" s="24">
        <f t="shared" si="18"/>
        <v>2505</v>
      </c>
      <c r="AK19" s="24">
        <f t="shared" si="19"/>
        <v>1793.6000000000001</v>
      </c>
      <c r="AL19" s="24">
        <f t="shared" si="20"/>
        <v>1756.3999999999999</v>
      </c>
      <c r="AM19" s="24">
        <f t="shared" si="21"/>
        <v>1186.6000000000001</v>
      </c>
      <c r="AN19" s="24" t="str">
        <f t="shared" si="22"/>
        <v>SR</v>
      </c>
      <c r="AO19" s="24">
        <f t="shared" si="23"/>
        <v>1326</v>
      </c>
      <c r="AP19" s="24">
        <f t="shared" si="24"/>
        <v>2079.5</v>
      </c>
      <c r="AQ19" s="24">
        <f t="shared" si="25"/>
        <v>2320</v>
      </c>
      <c r="AR19" s="24" t="str">
        <f t="shared" si="11"/>
        <v>SR</v>
      </c>
      <c r="AS19" s="24">
        <f t="shared" si="1"/>
        <v>1595.5000000000005</v>
      </c>
      <c r="AT19" s="24">
        <f t="shared" si="2"/>
        <v>1602</v>
      </c>
      <c r="AU19" s="24">
        <f t="shared" si="3"/>
        <v>1982.2</v>
      </c>
      <c r="AV19" s="24">
        <f t="shared" si="4"/>
        <v>1515.1</v>
      </c>
      <c r="AW19" s="24" t="str">
        <f t="shared" si="5"/>
        <v>SR</v>
      </c>
      <c r="AX19" s="24">
        <f t="shared" si="6"/>
        <v>1770.5000000000002</v>
      </c>
      <c r="AY19" s="24">
        <f t="shared" si="7"/>
        <v>1293.2</v>
      </c>
      <c r="AZ19" s="24">
        <f t="shared" si="8"/>
        <v>1243</v>
      </c>
      <c r="BA19" s="24">
        <f t="shared" si="9"/>
        <v>1412.9</v>
      </c>
    </row>
    <row r="20" spans="1:53" x14ac:dyDescent="0.3">
      <c r="A20" s="5">
        <v>1988</v>
      </c>
      <c r="B20" s="24">
        <f>+'25020230'!N21</f>
        <v>1851.5</v>
      </c>
      <c r="C20" s="24">
        <f>+'25020240'!N21</f>
        <v>1982</v>
      </c>
      <c r="D20" s="24">
        <f>+'25020250'!N21</f>
        <v>1598</v>
      </c>
      <c r="E20" s="24">
        <f>+'25020260'!N21</f>
        <v>3074</v>
      </c>
      <c r="F20" s="24">
        <f>+'25020280'!N21</f>
        <v>1314.4</v>
      </c>
      <c r="G20" s="24">
        <f>+'25020690'!N21</f>
        <v>1209</v>
      </c>
      <c r="H20" s="24">
        <f>+'25020920'!N21</f>
        <v>1243.5</v>
      </c>
      <c r="I20" s="24">
        <f>+'25021240'!N21</f>
        <v>2389.5</v>
      </c>
      <c r="J20" s="24">
        <f>+'25021650'!N21</f>
        <v>1774.4999999999998</v>
      </c>
      <c r="K20" s="24">
        <f>+'25025250'!N21</f>
        <v>1650</v>
      </c>
      <c r="L20" s="24">
        <f>+'28010070'!N21</f>
        <v>1583.0000000000002</v>
      </c>
      <c r="M20" s="24">
        <f>+'28020080'!N21</f>
        <v>1217</v>
      </c>
      <c r="N20" s="24">
        <f>+'28020150'!N21</f>
        <v>1259</v>
      </c>
      <c r="O20" s="24">
        <f>+'28020230'!N21</f>
        <v>2319.6999999999998</v>
      </c>
      <c r="P20" s="24">
        <f>+'28020310'!N21</f>
        <v>3663</v>
      </c>
      <c r="Q20" s="24">
        <f>+'28020420'!N21</f>
        <v>1393</v>
      </c>
      <c r="R20" s="24">
        <f>+'28020440'!N21</f>
        <v>1807.3999999999999</v>
      </c>
      <c r="S20" s="24">
        <f>+'28020460'!N21</f>
        <v>2075.6999999999998</v>
      </c>
      <c r="T20" s="24">
        <f>+'28020600'!N21</f>
        <v>1572.6</v>
      </c>
      <c r="U20" s="24">
        <f>+'28025070'!N21</f>
        <v>1708.7</v>
      </c>
      <c r="V20" s="24">
        <f>+'28025080'!N21</f>
        <v>1980.2000000000003</v>
      </c>
      <c r="W20" s="24">
        <f>+'28025090'!N21</f>
        <v>1692.1999999999998</v>
      </c>
      <c r="X20" s="24" t="str">
        <f>+'28035010'!N21</f>
        <v xml:space="preserve"> </v>
      </c>
      <c r="Y20" s="24">
        <f>+'28040310'!N21</f>
        <v>1557</v>
      </c>
      <c r="Z20" s="24">
        <f>+'28040350'!N21</f>
        <v>1297.8</v>
      </c>
      <c r="AB20" s="5">
        <v>1988</v>
      </c>
      <c r="AC20" s="24">
        <f t="shared" si="10"/>
        <v>1851.5</v>
      </c>
      <c r="AD20" s="24">
        <f t="shared" si="12"/>
        <v>1982</v>
      </c>
      <c r="AE20" s="24">
        <f t="shared" si="13"/>
        <v>1598</v>
      </c>
      <c r="AF20" s="24">
        <f t="shared" si="14"/>
        <v>3074</v>
      </c>
      <c r="AG20" s="24">
        <f t="shared" si="15"/>
        <v>1314.4</v>
      </c>
      <c r="AH20" s="24">
        <f t="shared" si="16"/>
        <v>1209</v>
      </c>
      <c r="AI20" s="24">
        <f t="shared" si="17"/>
        <v>1243.5</v>
      </c>
      <c r="AJ20" s="24">
        <f t="shared" si="18"/>
        <v>2389.5</v>
      </c>
      <c r="AK20" s="24">
        <f t="shared" si="19"/>
        <v>1774.4999999999998</v>
      </c>
      <c r="AL20" s="24">
        <f t="shared" si="20"/>
        <v>1650</v>
      </c>
      <c r="AM20" s="24">
        <f t="shared" si="21"/>
        <v>1583.0000000000002</v>
      </c>
      <c r="AN20" s="24">
        <f t="shared" si="22"/>
        <v>1217</v>
      </c>
      <c r="AO20" s="24">
        <f t="shared" si="23"/>
        <v>1259</v>
      </c>
      <c r="AP20" s="24">
        <f t="shared" si="24"/>
        <v>2319.6999999999998</v>
      </c>
      <c r="AQ20" s="24">
        <f t="shared" si="25"/>
        <v>3663</v>
      </c>
      <c r="AR20" s="24">
        <f t="shared" si="11"/>
        <v>1393</v>
      </c>
      <c r="AS20" s="24">
        <f t="shared" si="1"/>
        <v>1807.3999999999999</v>
      </c>
      <c r="AT20" s="24">
        <f t="shared" si="2"/>
        <v>2075.6999999999998</v>
      </c>
      <c r="AU20" s="24">
        <f t="shared" si="3"/>
        <v>1572.6</v>
      </c>
      <c r="AV20" s="24">
        <f t="shared" si="4"/>
        <v>1708.7</v>
      </c>
      <c r="AW20" s="24">
        <f t="shared" si="5"/>
        <v>1980.2000000000003</v>
      </c>
      <c r="AX20" s="24">
        <f t="shared" si="6"/>
        <v>1692.1999999999998</v>
      </c>
      <c r="AY20" s="24" t="str">
        <f t="shared" si="7"/>
        <v>SR</v>
      </c>
      <c r="AZ20" s="24">
        <f t="shared" si="8"/>
        <v>1557</v>
      </c>
      <c r="BA20" s="24">
        <f t="shared" si="9"/>
        <v>1297.8</v>
      </c>
    </row>
    <row r="21" spans="1:53" x14ac:dyDescent="0.3">
      <c r="A21" s="5">
        <v>1989</v>
      </c>
      <c r="B21" s="24">
        <f>+'25020230'!N22</f>
        <v>2253</v>
      </c>
      <c r="C21" s="24" t="str">
        <f>+'25020240'!N22</f>
        <v xml:space="preserve"> </v>
      </c>
      <c r="D21" s="24">
        <f>+'25020250'!N22</f>
        <v>1484</v>
      </c>
      <c r="E21" s="24">
        <f>+'25020260'!N22</f>
        <v>3022</v>
      </c>
      <c r="F21" s="24">
        <f>+'25020280'!N22</f>
        <v>1190.4000000000001</v>
      </c>
      <c r="G21" s="24">
        <f>+'25020690'!N22</f>
        <v>1036</v>
      </c>
      <c r="H21" s="24">
        <f>+'25020920'!N22</f>
        <v>1259.8</v>
      </c>
      <c r="I21" s="24">
        <f>+'25021240'!N22</f>
        <v>1976.5</v>
      </c>
      <c r="J21" s="24">
        <f>+'25021650'!N22</f>
        <v>1531.1999999999998</v>
      </c>
      <c r="K21" s="24" t="str">
        <f>+'25025250'!N22</f>
        <v xml:space="preserve"> </v>
      </c>
      <c r="L21" s="24">
        <f>+'28010070'!N22</f>
        <v>1195.4000000000001</v>
      </c>
      <c r="M21" s="24">
        <f>+'28020080'!N22</f>
        <v>1198</v>
      </c>
      <c r="N21" s="24">
        <f>+'28020150'!N22</f>
        <v>1360</v>
      </c>
      <c r="O21" s="24">
        <f>+'28020230'!N22</f>
        <v>1282.5999999999999</v>
      </c>
      <c r="P21" s="24">
        <f>+'28020310'!N22</f>
        <v>2742</v>
      </c>
      <c r="Q21" s="24" t="str">
        <f>+'28020420'!N22</f>
        <v xml:space="preserve"> </v>
      </c>
      <c r="R21" s="24">
        <f>+'28020440'!N22</f>
        <v>1266.5999999999999</v>
      </c>
      <c r="S21" s="24">
        <f>+'28020460'!N22</f>
        <v>1052</v>
      </c>
      <c r="T21" s="24">
        <f>+'28020600'!N22</f>
        <v>1294.5</v>
      </c>
      <c r="U21" s="24">
        <f>+'28025070'!N22</f>
        <v>1706.8999999999999</v>
      </c>
      <c r="V21" s="24" t="str">
        <f>+'28025080'!N22</f>
        <v xml:space="preserve"> </v>
      </c>
      <c r="W21" s="24">
        <f>+'28025090'!N22</f>
        <v>1301.5</v>
      </c>
      <c r="X21" s="24" t="str">
        <f>+'28035010'!N22</f>
        <v xml:space="preserve"> </v>
      </c>
      <c r="Y21" s="24">
        <f>+'28040310'!N22</f>
        <v>1300</v>
      </c>
      <c r="Z21" s="24">
        <f>+'28040350'!N22</f>
        <v>1209.5999999999999</v>
      </c>
      <c r="AB21" s="5">
        <v>1989</v>
      </c>
      <c r="AC21" s="24">
        <f t="shared" si="10"/>
        <v>2253</v>
      </c>
      <c r="AD21" s="24" t="str">
        <f t="shared" si="12"/>
        <v>SR</v>
      </c>
      <c r="AE21" s="24">
        <f t="shared" si="13"/>
        <v>1484</v>
      </c>
      <c r="AF21" s="24">
        <f t="shared" si="14"/>
        <v>3022</v>
      </c>
      <c r="AG21" s="24">
        <f t="shared" si="15"/>
        <v>1190.4000000000001</v>
      </c>
      <c r="AH21" s="24">
        <f t="shared" si="16"/>
        <v>1036</v>
      </c>
      <c r="AI21" s="24">
        <f t="shared" si="17"/>
        <v>1259.8</v>
      </c>
      <c r="AJ21" s="24">
        <f t="shared" si="18"/>
        <v>1976.5</v>
      </c>
      <c r="AK21" s="24">
        <f t="shared" si="19"/>
        <v>1531.1999999999998</v>
      </c>
      <c r="AL21" s="24" t="str">
        <f t="shared" si="20"/>
        <v>SR</v>
      </c>
      <c r="AM21" s="24">
        <f t="shared" si="21"/>
        <v>1195.4000000000001</v>
      </c>
      <c r="AN21" s="24">
        <f t="shared" si="22"/>
        <v>1198</v>
      </c>
      <c r="AO21" s="24">
        <f t="shared" si="23"/>
        <v>1360</v>
      </c>
      <c r="AP21" s="24">
        <f t="shared" si="24"/>
        <v>1282.5999999999999</v>
      </c>
      <c r="AQ21" s="24">
        <f t="shared" si="25"/>
        <v>2742</v>
      </c>
      <c r="AR21" s="24" t="str">
        <f t="shared" si="11"/>
        <v>SR</v>
      </c>
      <c r="AS21" s="24">
        <f t="shared" si="1"/>
        <v>1266.5999999999999</v>
      </c>
      <c r="AT21" s="24">
        <f t="shared" si="2"/>
        <v>1052</v>
      </c>
      <c r="AU21" s="24">
        <f t="shared" si="3"/>
        <v>1294.5</v>
      </c>
      <c r="AV21" s="24">
        <f t="shared" si="4"/>
        <v>1706.8999999999999</v>
      </c>
      <c r="AW21" s="24" t="str">
        <f t="shared" si="5"/>
        <v>SR</v>
      </c>
      <c r="AX21" s="24">
        <f t="shared" si="6"/>
        <v>1301.5</v>
      </c>
      <c r="AY21" s="24" t="str">
        <f t="shared" si="7"/>
        <v>SR</v>
      </c>
      <c r="AZ21" s="24">
        <f t="shared" si="8"/>
        <v>1300</v>
      </c>
      <c r="BA21" s="24">
        <f t="shared" si="9"/>
        <v>1209.5999999999999</v>
      </c>
    </row>
    <row r="22" spans="1:53" x14ac:dyDescent="0.3">
      <c r="A22" s="5">
        <v>1990</v>
      </c>
      <c r="B22" s="24">
        <f>+'25020230'!N23</f>
        <v>2215</v>
      </c>
      <c r="C22" s="24" t="str">
        <f>+'25020240'!N23</f>
        <v xml:space="preserve"> </v>
      </c>
      <c r="D22" s="24">
        <f>+'25020250'!N23</f>
        <v>1248</v>
      </c>
      <c r="E22" s="24">
        <f>+'25020260'!N23</f>
        <v>2291</v>
      </c>
      <c r="F22" s="24">
        <f>+'25020280'!N23</f>
        <v>1357.4</v>
      </c>
      <c r="G22" s="24">
        <f>+'25020690'!N23</f>
        <v>648</v>
      </c>
      <c r="H22" s="24">
        <f>+'25020920'!N23</f>
        <v>1364</v>
      </c>
      <c r="I22" s="24">
        <f>+'25021240'!N23</f>
        <v>1835.5</v>
      </c>
      <c r="J22" s="24">
        <f>+'25021650'!N23</f>
        <v>1260.5</v>
      </c>
      <c r="K22" s="24">
        <f>+'25025250'!N23</f>
        <v>1423.8</v>
      </c>
      <c r="L22" s="24">
        <f>+'28010070'!N23</f>
        <v>1367.6000000000001</v>
      </c>
      <c r="M22" s="24">
        <f>+'28020080'!N23</f>
        <v>1214</v>
      </c>
      <c r="N22" s="24">
        <f>+'28020150'!N23</f>
        <v>785.2</v>
      </c>
      <c r="O22" s="24" t="str">
        <f>+'28020230'!N23</f>
        <v xml:space="preserve"> </v>
      </c>
      <c r="P22" s="24">
        <f>+'28020310'!N23</f>
        <v>2643.5</v>
      </c>
      <c r="Q22" s="24">
        <f>+'28020420'!N23</f>
        <v>932</v>
      </c>
      <c r="R22" s="24">
        <f>+'28020440'!N23</f>
        <v>1303.3999999999999</v>
      </c>
      <c r="S22" s="24">
        <f>+'28020460'!N23</f>
        <v>1438</v>
      </c>
      <c r="T22" s="24">
        <f>+'28020600'!N23</f>
        <v>1642</v>
      </c>
      <c r="U22" s="24" t="str">
        <f>+'28025070'!N23</f>
        <v xml:space="preserve"> </v>
      </c>
      <c r="V22" s="24">
        <f>+'28025080'!N23</f>
        <v>1230.8999999999999</v>
      </c>
      <c r="W22" s="24">
        <f>+'28025090'!N23</f>
        <v>1577.5</v>
      </c>
      <c r="X22" s="24">
        <f>+'28035010'!N23</f>
        <v>1381.8</v>
      </c>
      <c r="Y22" s="24">
        <f>+'28040310'!N23</f>
        <v>1637</v>
      </c>
      <c r="Z22" s="24">
        <f>+'28040350'!N23</f>
        <v>959.7</v>
      </c>
      <c r="AB22" s="5">
        <v>1990</v>
      </c>
      <c r="AC22" s="24">
        <f t="shared" si="10"/>
        <v>2215</v>
      </c>
      <c r="AD22" s="24" t="str">
        <f t="shared" si="12"/>
        <v>SR</v>
      </c>
      <c r="AE22" s="24">
        <f t="shared" si="13"/>
        <v>1248</v>
      </c>
      <c r="AF22" s="24">
        <f t="shared" si="14"/>
        <v>2291</v>
      </c>
      <c r="AG22" s="24">
        <f t="shared" si="15"/>
        <v>1357.4</v>
      </c>
      <c r="AH22" s="24">
        <f t="shared" si="16"/>
        <v>648</v>
      </c>
      <c r="AI22" s="24">
        <f t="shared" si="17"/>
        <v>1364</v>
      </c>
      <c r="AJ22" s="24">
        <f t="shared" si="18"/>
        <v>1835.5</v>
      </c>
      <c r="AK22" s="24">
        <f t="shared" si="19"/>
        <v>1260.5</v>
      </c>
      <c r="AL22" s="24">
        <f t="shared" si="20"/>
        <v>1423.8</v>
      </c>
      <c r="AM22" s="24">
        <f t="shared" si="21"/>
        <v>1367.6000000000001</v>
      </c>
      <c r="AN22" s="24">
        <f t="shared" si="22"/>
        <v>1214</v>
      </c>
      <c r="AO22" s="24">
        <f t="shared" si="23"/>
        <v>785.2</v>
      </c>
      <c r="AP22" s="24" t="str">
        <f t="shared" si="24"/>
        <v>SR</v>
      </c>
      <c r="AQ22" s="24">
        <f t="shared" si="25"/>
        <v>2643.5</v>
      </c>
      <c r="AR22" s="24">
        <f t="shared" si="11"/>
        <v>932</v>
      </c>
      <c r="AS22" s="24">
        <f t="shared" si="1"/>
        <v>1303.3999999999999</v>
      </c>
      <c r="AT22" s="24">
        <f t="shared" si="2"/>
        <v>1438</v>
      </c>
      <c r="AU22" s="24">
        <f t="shared" si="3"/>
        <v>1642</v>
      </c>
      <c r="AV22" s="24" t="str">
        <f t="shared" si="4"/>
        <v>SR</v>
      </c>
      <c r="AW22" s="24">
        <f t="shared" si="5"/>
        <v>1230.8999999999999</v>
      </c>
      <c r="AX22" s="24">
        <f t="shared" si="6"/>
        <v>1577.5</v>
      </c>
      <c r="AY22" s="24">
        <f t="shared" si="7"/>
        <v>1381.8</v>
      </c>
      <c r="AZ22" s="24">
        <f t="shared" si="8"/>
        <v>1637</v>
      </c>
      <c r="BA22" s="24">
        <f t="shared" si="9"/>
        <v>959.7</v>
      </c>
    </row>
    <row r="23" spans="1:53" x14ac:dyDescent="0.3">
      <c r="A23" s="5">
        <v>1991</v>
      </c>
      <c r="B23" s="24">
        <f>+'25020230'!N24</f>
        <v>1197</v>
      </c>
      <c r="C23" s="24">
        <f>+'25020240'!N24</f>
        <v>790</v>
      </c>
      <c r="D23" s="24">
        <f>+'25020250'!N24</f>
        <v>1491</v>
      </c>
      <c r="E23" s="24">
        <f>+'25020260'!N24</f>
        <v>1498</v>
      </c>
      <c r="F23" s="24">
        <f>+'25020280'!N24</f>
        <v>796.6</v>
      </c>
      <c r="G23" s="24">
        <f>+'25020690'!N24</f>
        <v>562</v>
      </c>
      <c r="H23" s="24">
        <f>+'25020920'!N24</f>
        <v>811.5</v>
      </c>
      <c r="I23" s="24">
        <f>+'25021240'!N24</f>
        <v>1526.5</v>
      </c>
      <c r="J23" s="24">
        <f>+'25021650'!N24</f>
        <v>1350.8000000000002</v>
      </c>
      <c r="K23" s="24">
        <f>+'25025250'!N24</f>
        <v>1472.9</v>
      </c>
      <c r="L23" s="24">
        <f>+'28010070'!N24</f>
        <v>806.80000000000018</v>
      </c>
      <c r="M23" s="24">
        <f>+'28020080'!N24</f>
        <v>1172</v>
      </c>
      <c r="N23" s="24">
        <f>+'28020150'!N24</f>
        <v>710</v>
      </c>
      <c r="O23" s="24" t="str">
        <f>+'28020230'!N24</f>
        <v xml:space="preserve"> </v>
      </c>
      <c r="P23" s="24">
        <f>+'28020310'!N24</f>
        <v>1076</v>
      </c>
      <c r="Q23" s="24">
        <f>+'28020420'!N24</f>
        <v>868</v>
      </c>
      <c r="R23" s="24">
        <f>+'28020440'!N24</f>
        <v>866.4</v>
      </c>
      <c r="S23" s="24">
        <f>+'28020460'!N24</f>
        <v>950</v>
      </c>
      <c r="T23" s="24">
        <f>+'28020600'!N24</f>
        <v>1031.8000000000002</v>
      </c>
      <c r="U23" s="24" t="str">
        <f>+'28025070'!N24</f>
        <v xml:space="preserve"> </v>
      </c>
      <c r="V23" s="24">
        <f>+'28025080'!N24</f>
        <v>1042.2</v>
      </c>
      <c r="W23" s="24">
        <f>+'28025090'!N24</f>
        <v>1131.0999999999999</v>
      </c>
      <c r="X23" s="24">
        <f>+'28035010'!N24</f>
        <v>1015.1</v>
      </c>
      <c r="Y23" s="24">
        <f>+'28040310'!N24</f>
        <v>1121</v>
      </c>
      <c r="Z23" s="24">
        <f>+'28040350'!N24</f>
        <v>843.6</v>
      </c>
      <c r="AB23" s="5">
        <v>1991</v>
      </c>
      <c r="AC23" s="24">
        <f t="shared" si="10"/>
        <v>1197</v>
      </c>
      <c r="AD23" s="24">
        <f t="shared" si="12"/>
        <v>790</v>
      </c>
      <c r="AE23" s="24">
        <f t="shared" si="13"/>
        <v>1491</v>
      </c>
      <c r="AF23" s="24">
        <f t="shared" si="14"/>
        <v>1498</v>
      </c>
      <c r="AG23" s="24">
        <f t="shared" si="15"/>
        <v>796.6</v>
      </c>
      <c r="AH23" s="24">
        <f t="shared" si="16"/>
        <v>562</v>
      </c>
      <c r="AI23" s="24">
        <f t="shared" si="17"/>
        <v>811.5</v>
      </c>
      <c r="AJ23" s="24">
        <f t="shared" si="18"/>
        <v>1526.5</v>
      </c>
      <c r="AK23" s="24">
        <f t="shared" si="19"/>
        <v>1350.8000000000002</v>
      </c>
      <c r="AL23" s="24">
        <f t="shared" si="20"/>
        <v>1472.9</v>
      </c>
      <c r="AM23" s="24">
        <f t="shared" si="21"/>
        <v>806.80000000000018</v>
      </c>
      <c r="AN23" s="24">
        <f t="shared" si="22"/>
        <v>1172</v>
      </c>
      <c r="AO23" s="24">
        <f t="shared" si="23"/>
        <v>710</v>
      </c>
      <c r="AP23" s="24" t="str">
        <f t="shared" si="24"/>
        <v>SR</v>
      </c>
      <c r="AQ23" s="24">
        <f t="shared" si="25"/>
        <v>1076</v>
      </c>
      <c r="AR23" s="24">
        <f t="shared" si="11"/>
        <v>868</v>
      </c>
      <c r="AS23" s="24">
        <f t="shared" si="1"/>
        <v>866.4</v>
      </c>
      <c r="AT23" s="24">
        <f t="shared" si="2"/>
        <v>950</v>
      </c>
      <c r="AU23" s="24">
        <f t="shared" si="3"/>
        <v>1031.8000000000002</v>
      </c>
      <c r="AV23" s="24" t="str">
        <f t="shared" si="4"/>
        <v>SR</v>
      </c>
      <c r="AW23" s="24">
        <f t="shared" si="5"/>
        <v>1042.2</v>
      </c>
      <c r="AX23" s="24">
        <f t="shared" si="6"/>
        <v>1131.0999999999999</v>
      </c>
      <c r="AY23" s="24">
        <f t="shared" si="7"/>
        <v>1015.1</v>
      </c>
      <c r="AZ23" s="24">
        <f t="shared" si="8"/>
        <v>1121</v>
      </c>
      <c r="BA23" s="24">
        <f t="shared" si="9"/>
        <v>843.6</v>
      </c>
    </row>
    <row r="24" spans="1:53" x14ac:dyDescent="0.3">
      <c r="A24" s="5">
        <v>1992</v>
      </c>
      <c r="B24" s="24">
        <f>+'25020230'!N25</f>
        <v>1680</v>
      </c>
      <c r="C24" s="24">
        <f>+'25020240'!N25</f>
        <v>1731</v>
      </c>
      <c r="D24" s="24">
        <f>+'25020250'!N25</f>
        <v>1656.7</v>
      </c>
      <c r="E24" s="24">
        <f>+'25020260'!N25</f>
        <v>2049</v>
      </c>
      <c r="F24" s="24">
        <f>+'25020280'!N25</f>
        <v>2158</v>
      </c>
      <c r="G24" s="24">
        <f>+'25020690'!N25</f>
        <v>1552.8</v>
      </c>
      <c r="H24" s="24">
        <f>+'25020920'!N25</f>
        <v>1679</v>
      </c>
      <c r="I24" s="24">
        <f>+'25021240'!N25</f>
        <v>2475.5</v>
      </c>
      <c r="J24" s="24">
        <f>+'25021650'!N25</f>
        <v>1684</v>
      </c>
      <c r="K24" s="24">
        <f>+'25025250'!N25</f>
        <v>1445.7</v>
      </c>
      <c r="L24" s="24">
        <f>+'28010070'!N25</f>
        <v>1235.8000000000002</v>
      </c>
      <c r="M24" s="24">
        <f>+'28020080'!N25</f>
        <v>1525</v>
      </c>
      <c r="N24" s="24">
        <f>+'28020150'!N25</f>
        <v>935</v>
      </c>
      <c r="O24" s="24" t="str">
        <f>+'28020230'!N25</f>
        <v xml:space="preserve"> </v>
      </c>
      <c r="P24" s="24">
        <f>+'28020310'!N25</f>
        <v>1715</v>
      </c>
      <c r="Q24" s="24">
        <f>+'28020420'!N25</f>
        <v>924</v>
      </c>
      <c r="R24" s="24">
        <f>+'28020440'!N25</f>
        <v>1362.2</v>
      </c>
      <c r="S24" s="24">
        <f>+'28020460'!N25</f>
        <v>1252</v>
      </c>
      <c r="T24" s="24">
        <f>+'28020600'!N25</f>
        <v>1101.3</v>
      </c>
      <c r="U24" s="24">
        <f>+'28025070'!N25</f>
        <v>1520.5999999999997</v>
      </c>
      <c r="V24" s="24">
        <f>+'28025080'!N25</f>
        <v>1236</v>
      </c>
      <c r="W24" s="24">
        <f>+'28025090'!N25</f>
        <v>1240.2999999999997</v>
      </c>
      <c r="X24" s="24">
        <f>+'28035010'!N25</f>
        <v>1247.9999999999998</v>
      </c>
      <c r="Y24" s="24">
        <f>+'28040310'!N25</f>
        <v>1300</v>
      </c>
      <c r="Z24" s="24">
        <f>+'28040350'!N25</f>
        <v>1292</v>
      </c>
      <c r="AB24" s="5">
        <v>1992</v>
      </c>
      <c r="AC24" s="24">
        <f t="shared" si="10"/>
        <v>1680</v>
      </c>
      <c r="AD24" s="24">
        <f t="shared" si="12"/>
        <v>1731</v>
      </c>
      <c r="AE24" s="24">
        <f t="shared" si="13"/>
        <v>1656.7</v>
      </c>
      <c r="AF24" s="24">
        <f t="shared" si="14"/>
        <v>2049</v>
      </c>
      <c r="AG24" s="24">
        <f t="shared" si="15"/>
        <v>2158</v>
      </c>
      <c r="AH24" s="24">
        <f t="shared" si="16"/>
        <v>1552.8</v>
      </c>
      <c r="AI24" s="24">
        <f t="shared" si="17"/>
        <v>1679</v>
      </c>
      <c r="AJ24" s="24">
        <f t="shared" si="18"/>
        <v>2475.5</v>
      </c>
      <c r="AK24" s="24">
        <f t="shared" si="19"/>
        <v>1684</v>
      </c>
      <c r="AL24" s="24">
        <f t="shared" si="20"/>
        <v>1445.7</v>
      </c>
      <c r="AM24" s="24">
        <f t="shared" si="21"/>
        <v>1235.8000000000002</v>
      </c>
      <c r="AN24" s="24">
        <f t="shared" si="22"/>
        <v>1525</v>
      </c>
      <c r="AO24" s="24">
        <f t="shared" si="23"/>
        <v>935</v>
      </c>
      <c r="AP24" s="24" t="str">
        <f t="shared" si="24"/>
        <v>SR</v>
      </c>
      <c r="AQ24" s="24">
        <f t="shared" si="25"/>
        <v>1715</v>
      </c>
      <c r="AR24" s="24">
        <f t="shared" si="11"/>
        <v>924</v>
      </c>
      <c r="AS24" s="24">
        <f t="shared" si="1"/>
        <v>1362.2</v>
      </c>
      <c r="AT24" s="24">
        <f t="shared" si="2"/>
        <v>1252</v>
      </c>
      <c r="AU24" s="24">
        <f t="shared" si="3"/>
        <v>1101.3</v>
      </c>
      <c r="AV24" s="24">
        <f t="shared" si="4"/>
        <v>1520.5999999999997</v>
      </c>
      <c r="AW24" s="24">
        <f t="shared" si="5"/>
        <v>1236</v>
      </c>
      <c r="AX24" s="24">
        <f t="shared" si="6"/>
        <v>1240.2999999999997</v>
      </c>
      <c r="AY24" s="24">
        <f t="shared" si="7"/>
        <v>1247.9999999999998</v>
      </c>
      <c r="AZ24" s="24">
        <f t="shared" si="8"/>
        <v>1300</v>
      </c>
      <c r="BA24" s="24">
        <f t="shared" si="9"/>
        <v>1292</v>
      </c>
    </row>
    <row r="25" spans="1:53" x14ac:dyDescent="0.3">
      <c r="A25" s="5">
        <v>1993</v>
      </c>
      <c r="B25" s="24">
        <f>+'25020230'!N26</f>
        <v>2222</v>
      </c>
      <c r="C25" s="24">
        <f>+'25020240'!N26</f>
        <v>1674.6</v>
      </c>
      <c r="D25" s="24">
        <f>+'25020250'!N26</f>
        <v>1502</v>
      </c>
      <c r="E25" s="24">
        <f>+'25020260'!N26</f>
        <v>2415</v>
      </c>
      <c r="F25" s="24">
        <f>+'25020280'!N26</f>
        <v>1842</v>
      </c>
      <c r="G25" s="24">
        <f>+'25020690'!N26</f>
        <v>725</v>
      </c>
      <c r="H25" s="24">
        <f>+'25020920'!N26</f>
        <v>1746</v>
      </c>
      <c r="I25" s="24">
        <f>+'25021240'!N26</f>
        <v>1986.4</v>
      </c>
      <c r="J25" s="24">
        <f>+'25021650'!N26</f>
        <v>1419</v>
      </c>
      <c r="K25" s="24">
        <f>+'25025250'!N26</f>
        <v>1809.7</v>
      </c>
      <c r="L25" s="24">
        <f>+'28010070'!N26</f>
        <v>1220.9999999999998</v>
      </c>
      <c r="M25" s="24">
        <f>+'28020080'!N26</f>
        <v>1624</v>
      </c>
      <c r="N25" s="24">
        <f>+'28020150'!N26</f>
        <v>923</v>
      </c>
      <c r="O25" s="24" t="str">
        <f>+'28020230'!N26</f>
        <v xml:space="preserve"> </v>
      </c>
      <c r="P25" s="24">
        <f>+'28020310'!N26</f>
        <v>2349</v>
      </c>
      <c r="Q25" s="24">
        <f>+'28020420'!N26</f>
        <v>902</v>
      </c>
      <c r="R25" s="24">
        <f>+'28020440'!N26</f>
        <v>1554.3</v>
      </c>
      <c r="S25" s="24">
        <f>+'28020460'!N26</f>
        <v>1671.8</v>
      </c>
      <c r="T25" s="24">
        <f>+'28020600'!N26</f>
        <v>1145</v>
      </c>
      <c r="U25" s="24">
        <f>+'28025070'!N26</f>
        <v>1581.4</v>
      </c>
      <c r="V25" s="24" t="str">
        <f>+'28025080'!N26</f>
        <v xml:space="preserve"> </v>
      </c>
      <c r="W25" s="24">
        <f>+'28025090'!N26</f>
        <v>1442.9</v>
      </c>
      <c r="X25" s="24">
        <f>+'28035010'!N26</f>
        <v>1262</v>
      </c>
      <c r="Y25" s="24">
        <f>+'28040310'!N26</f>
        <v>1561</v>
      </c>
      <c r="Z25" s="24">
        <f>+'28040350'!N26</f>
        <v>1245.3999999999999</v>
      </c>
      <c r="AB25" s="5">
        <v>1993</v>
      </c>
      <c r="AC25" s="24">
        <f t="shared" si="10"/>
        <v>2222</v>
      </c>
      <c r="AD25" s="24">
        <f t="shared" si="12"/>
        <v>1674.6</v>
      </c>
      <c r="AE25" s="24">
        <f t="shared" si="13"/>
        <v>1502</v>
      </c>
      <c r="AF25" s="24">
        <f t="shared" si="14"/>
        <v>2415</v>
      </c>
      <c r="AG25" s="24">
        <f t="shared" si="15"/>
        <v>1842</v>
      </c>
      <c r="AH25" s="24">
        <f t="shared" si="16"/>
        <v>725</v>
      </c>
      <c r="AI25" s="24">
        <f t="shared" si="17"/>
        <v>1746</v>
      </c>
      <c r="AJ25" s="24">
        <f t="shared" si="18"/>
        <v>1986.4</v>
      </c>
      <c r="AK25" s="24">
        <f t="shared" si="19"/>
        <v>1419</v>
      </c>
      <c r="AL25" s="24">
        <f t="shared" si="20"/>
        <v>1809.7</v>
      </c>
      <c r="AM25" s="24">
        <f t="shared" si="21"/>
        <v>1220.9999999999998</v>
      </c>
      <c r="AN25" s="24">
        <f t="shared" si="22"/>
        <v>1624</v>
      </c>
      <c r="AO25" s="24">
        <f t="shared" si="23"/>
        <v>923</v>
      </c>
      <c r="AP25" s="24" t="str">
        <f t="shared" si="24"/>
        <v>SR</v>
      </c>
      <c r="AQ25" s="24">
        <f t="shared" si="25"/>
        <v>2349</v>
      </c>
      <c r="AR25" s="24">
        <f t="shared" si="11"/>
        <v>902</v>
      </c>
      <c r="AS25" s="24">
        <f t="shared" si="1"/>
        <v>1554.3</v>
      </c>
      <c r="AT25" s="24">
        <f t="shared" si="2"/>
        <v>1671.8</v>
      </c>
      <c r="AU25" s="24">
        <f t="shared" si="3"/>
        <v>1145</v>
      </c>
      <c r="AV25" s="24">
        <f t="shared" si="4"/>
        <v>1581.4</v>
      </c>
      <c r="AW25" s="24" t="str">
        <f t="shared" si="5"/>
        <v>SR</v>
      </c>
      <c r="AX25" s="24">
        <f t="shared" si="6"/>
        <v>1442.9</v>
      </c>
      <c r="AY25" s="24">
        <f t="shared" si="7"/>
        <v>1262</v>
      </c>
      <c r="AZ25" s="24">
        <f t="shared" si="8"/>
        <v>1561</v>
      </c>
      <c r="BA25" s="24">
        <f t="shared" si="9"/>
        <v>1245.3999999999999</v>
      </c>
    </row>
    <row r="26" spans="1:53" x14ac:dyDescent="0.3">
      <c r="A26" s="5">
        <v>1994</v>
      </c>
      <c r="B26" s="24">
        <f>+'25020230'!N27</f>
        <v>2005</v>
      </c>
      <c r="C26" s="24">
        <f>+'25020240'!N27</f>
        <v>1613</v>
      </c>
      <c r="D26" s="24">
        <f>+'25020250'!N27</f>
        <v>2187.2000000000003</v>
      </c>
      <c r="E26" s="24">
        <f>+'25020260'!N27</f>
        <v>2540</v>
      </c>
      <c r="F26" s="24">
        <f>+'25020280'!N27</f>
        <v>990</v>
      </c>
      <c r="G26" s="24">
        <f>+'25020690'!N27</f>
        <v>793</v>
      </c>
      <c r="H26" s="24">
        <f>+'25020920'!N27</f>
        <v>1662</v>
      </c>
      <c r="I26" s="24">
        <f>+'25021240'!N27</f>
        <v>1637.5</v>
      </c>
      <c r="J26" s="24">
        <f>+'25021650'!N27</f>
        <v>1425</v>
      </c>
      <c r="K26" s="24">
        <f>+'25025250'!N27</f>
        <v>1249.0999999999999</v>
      </c>
      <c r="L26" s="24">
        <f>+'28010070'!N27</f>
        <v>1152.4000000000001</v>
      </c>
      <c r="M26" s="24">
        <f>+'28020080'!N27</f>
        <v>1313</v>
      </c>
      <c r="N26" s="24">
        <f>+'28020150'!N27</f>
        <v>1111</v>
      </c>
      <c r="O26" s="24">
        <f>+'28020230'!N27</f>
        <v>1275</v>
      </c>
      <c r="P26" s="24">
        <f>+'28020310'!N27</f>
        <v>1492</v>
      </c>
      <c r="Q26" s="24">
        <f>+'28020420'!N27</f>
        <v>965</v>
      </c>
      <c r="R26" s="24">
        <f>+'28020440'!N27</f>
        <v>1413</v>
      </c>
      <c r="S26" s="24">
        <f>+'28020460'!N27</f>
        <v>1293.3</v>
      </c>
      <c r="T26" s="24">
        <f>+'28020600'!N27</f>
        <v>1418.9</v>
      </c>
      <c r="U26" s="24">
        <f>+'28025070'!N27</f>
        <v>1246.1999999999998</v>
      </c>
      <c r="V26" s="24">
        <f>+'28025080'!N27</f>
        <v>1529.8</v>
      </c>
      <c r="W26" s="24">
        <f>+'28025090'!N27</f>
        <v>1319.7999999999997</v>
      </c>
      <c r="X26" s="24" t="str">
        <f>+'28035010'!N27</f>
        <v xml:space="preserve"> </v>
      </c>
      <c r="Y26" s="24">
        <f>+'28040310'!N27</f>
        <v>1460</v>
      </c>
      <c r="Z26" s="24">
        <f>+'28040350'!N27</f>
        <v>928.6</v>
      </c>
      <c r="AB26" s="5">
        <v>1994</v>
      </c>
      <c r="AC26" s="24">
        <f t="shared" si="10"/>
        <v>2005</v>
      </c>
      <c r="AD26" s="24">
        <f t="shared" si="12"/>
        <v>1613</v>
      </c>
      <c r="AE26" s="24">
        <f t="shared" si="13"/>
        <v>2187.2000000000003</v>
      </c>
      <c r="AF26" s="24">
        <f t="shared" si="14"/>
        <v>2540</v>
      </c>
      <c r="AG26" s="24">
        <f t="shared" si="15"/>
        <v>990</v>
      </c>
      <c r="AH26" s="24">
        <f t="shared" si="16"/>
        <v>793</v>
      </c>
      <c r="AI26" s="24">
        <f t="shared" si="17"/>
        <v>1662</v>
      </c>
      <c r="AJ26" s="24">
        <f t="shared" si="18"/>
        <v>1637.5</v>
      </c>
      <c r="AK26" s="24">
        <f t="shared" si="19"/>
        <v>1425</v>
      </c>
      <c r="AL26" s="24">
        <f t="shared" si="20"/>
        <v>1249.0999999999999</v>
      </c>
      <c r="AM26" s="24">
        <f t="shared" si="21"/>
        <v>1152.4000000000001</v>
      </c>
      <c r="AN26" s="24">
        <f t="shared" si="22"/>
        <v>1313</v>
      </c>
      <c r="AO26" s="24">
        <f t="shared" si="23"/>
        <v>1111</v>
      </c>
      <c r="AP26" s="24">
        <f t="shared" si="24"/>
        <v>1275</v>
      </c>
      <c r="AQ26" s="24">
        <f t="shared" si="25"/>
        <v>1492</v>
      </c>
      <c r="AR26" s="24">
        <f t="shared" si="11"/>
        <v>965</v>
      </c>
      <c r="AS26" s="24">
        <f t="shared" si="1"/>
        <v>1413</v>
      </c>
      <c r="AT26" s="24">
        <f t="shared" si="2"/>
        <v>1293.3</v>
      </c>
      <c r="AU26" s="24">
        <f t="shared" si="3"/>
        <v>1418.9</v>
      </c>
      <c r="AV26" s="24">
        <f t="shared" si="4"/>
        <v>1246.1999999999998</v>
      </c>
      <c r="AW26" s="24">
        <f t="shared" si="5"/>
        <v>1529.8</v>
      </c>
      <c r="AX26" s="24">
        <f t="shared" si="6"/>
        <v>1319.7999999999997</v>
      </c>
      <c r="AY26" s="24" t="str">
        <f t="shared" si="7"/>
        <v>SR</v>
      </c>
      <c r="AZ26" s="24">
        <f t="shared" si="8"/>
        <v>1460</v>
      </c>
      <c r="BA26" s="24">
        <f t="shared" si="9"/>
        <v>928.6</v>
      </c>
    </row>
    <row r="27" spans="1:53" x14ac:dyDescent="0.3">
      <c r="A27" s="5">
        <v>1995</v>
      </c>
      <c r="B27" s="24" t="str">
        <f>+'25020230'!N28</f>
        <v xml:space="preserve"> </v>
      </c>
      <c r="C27" s="24">
        <f>+'25020240'!N28</f>
        <v>1715</v>
      </c>
      <c r="D27" s="24">
        <f>+'25020250'!N28</f>
        <v>1666.2000000000003</v>
      </c>
      <c r="E27" s="24">
        <f>+'25020260'!N28</f>
        <v>3182</v>
      </c>
      <c r="F27" s="24">
        <f>+'25020280'!N28</f>
        <v>1231.3999999999999</v>
      </c>
      <c r="G27" s="24">
        <f>+'25020690'!N28</f>
        <v>1783.6</v>
      </c>
      <c r="H27" s="24">
        <f>+'25020920'!N28</f>
        <v>2355</v>
      </c>
      <c r="I27" s="24">
        <f>+'25021240'!N28</f>
        <v>1899</v>
      </c>
      <c r="J27" s="24">
        <f>+'25021650'!N28</f>
        <v>2318</v>
      </c>
      <c r="K27" s="24">
        <f>+'25025250'!N28</f>
        <v>2128</v>
      </c>
      <c r="L27" s="24">
        <f>+'28010070'!N28</f>
        <v>1473.3</v>
      </c>
      <c r="M27" s="24">
        <f>+'28020080'!N28</f>
        <v>1610</v>
      </c>
      <c r="N27" s="24">
        <f>+'28020150'!N28</f>
        <v>1115</v>
      </c>
      <c r="O27" s="24" t="str">
        <f>+'28020230'!N28</f>
        <v xml:space="preserve"> </v>
      </c>
      <c r="P27" s="24">
        <f>+'28020310'!N28</f>
        <v>2434</v>
      </c>
      <c r="Q27" s="24">
        <f>+'28020420'!N28</f>
        <v>1589</v>
      </c>
      <c r="R27" s="24">
        <f>+'28020440'!N28</f>
        <v>1351</v>
      </c>
      <c r="S27" s="24" t="str">
        <f>+'28020460'!N28</f>
        <v xml:space="preserve"> </v>
      </c>
      <c r="T27" s="24">
        <f>+'28020600'!N28</f>
        <v>1516.4000000000003</v>
      </c>
      <c r="U27" s="24" t="str">
        <f>+'28025070'!N28</f>
        <v xml:space="preserve"> </v>
      </c>
      <c r="V27" s="24" t="str">
        <f>+'28025080'!N28</f>
        <v xml:space="preserve"> </v>
      </c>
      <c r="W27" s="24">
        <f>+'28025090'!N28</f>
        <v>1613.5</v>
      </c>
      <c r="X27" s="24" t="str">
        <f>+'28035010'!N28</f>
        <v xml:space="preserve"> </v>
      </c>
      <c r="Y27" s="24">
        <f>+'28040310'!N28</f>
        <v>1573</v>
      </c>
      <c r="Z27" s="24">
        <f>+'28040350'!N28</f>
        <v>1457.4</v>
      </c>
      <c r="AB27" s="5">
        <v>1995</v>
      </c>
      <c r="AC27" s="24" t="str">
        <f t="shared" si="10"/>
        <v>SR</v>
      </c>
      <c r="AD27" s="24">
        <f t="shared" si="12"/>
        <v>1715</v>
      </c>
      <c r="AE27" s="24">
        <f t="shared" si="13"/>
        <v>1666.2000000000003</v>
      </c>
      <c r="AF27" s="24">
        <f t="shared" si="14"/>
        <v>3182</v>
      </c>
      <c r="AG27" s="24">
        <f t="shared" si="15"/>
        <v>1231.3999999999999</v>
      </c>
      <c r="AH27" s="24">
        <f t="shared" si="16"/>
        <v>1783.6</v>
      </c>
      <c r="AI27" s="24">
        <f t="shared" si="17"/>
        <v>2355</v>
      </c>
      <c r="AJ27" s="24">
        <f t="shared" si="18"/>
        <v>1899</v>
      </c>
      <c r="AK27" s="24">
        <f t="shared" si="19"/>
        <v>2318</v>
      </c>
      <c r="AL27" s="24">
        <f t="shared" si="20"/>
        <v>2128</v>
      </c>
      <c r="AM27" s="24">
        <f t="shared" si="21"/>
        <v>1473.3</v>
      </c>
      <c r="AN27" s="24">
        <f t="shared" si="22"/>
        <v>1610</v>
      </c>
      <c r="AO27" s="24">
        <f t="shared" si="23"/>
        <v>1115</v>
      </c>
      <c r="AP27" s="24" t="str">
        <f t="shared" si="24"/>
        <v>SR</v>
      </c>
      <c r="AQ27" s="24">
        <f t="shared" si="25"/>
        <v>2434</v>
      </c>
      <c r="AR27" s="24">
        <f t="shared" si="11"/>
        <v>1589</v>
      </c>
      <c r="AS27" s="24">
        <f t="shared" si="1"/>
        <v>1351</v>
      </c>
      <c r="AT27" s="24" t="str">
        <f t="shared" si="2"/>
        <v>SR</v>
      </c>
      <c r="AU27" s="24">
        <f t="shared" si="3"/>
        <v>1516.4000000000003</v>
      </c>
      <c r="AV27" s="24" t="str">
        <f t="shared" si="4"/>
        <v>SR</v>
      </c>
      <c r="AW27" s="24" t="str">
        <f t="shared" si="5"/>
        <v>SR</v>
      </c>
      <c r="AX27" s="24">
        <f t="shared" si="6"/>
        <v>1613.5</v>
      </c>
      <c r="AY27" s="24" t="str">
        <f t="shared" si="7"/>
        <v>SR</v>
      </c>
      <c r="AZ27" s="24">
        <f t="shared" si="8"/>
        <v>1573</v>
      </c>
      <c r="BA27" s="24">
        <f t="shared" si="9"/>
        <v>1457.4</v>
      </c>
    </row>
    <row r="28" spans="1:53" x14ac:dyDescent="0.3">
      <c r="A28" s="5">
        <v>1996</v>
      </c>
      <c r="B28" s="24" t="str">
        <f>+'25020230'!N29</f>
        <v xml:space="preserve"> </v>
      </c>
      <c r="C28" s="24">
        <f>+'25020240'!N29</f>
        <v>2191</v>
      </c>
      <c r="D28" s="24">
        <f>+'25020250'!N29</f>
        <v>1129.5</v>
      </c>
      <c r="E28" s="24">
        <f>+'25020260'!N29</f>
        <v>3083</v>
      </c>
      <c r="F28" s="24">
        <f>+'25020280'!N29</f>
        <v>1636.9</v>
      </c>
      <c r="G28" s="24">
        <f>+'25020690'!N29</f>
        <v>1410</v>
      </c>
      <c r="H28" s="24">
        <f>+'25020920'!N29</f>
        <v>1551</v>
      </c>
      <c r="I28" s="24">
        <f>+'25021240'!N29</f>
        <v>2582.5</v>
      </c>
      <c r="J28" s="24">
        <f>+'25021650'!N29</f>
        <v>1367.6</v>
      </c>
      <c r="K28" s="24">
        <f>+'25025250'!N29</f>
        <v>1942</v>
      </c>
      <c r="L28" s="24">
        <f>+'28010070'!N29</f>
        <v>1701.5</v>
      </c>
      <c r="M28" s="24">
        <f>+'28020080'!N29</f>
        <v>1419</v>
      </c>
      <c r="N28" s="24">
        <f>+'28020150'!N29</f>
        <v>1516</v>
      </c>
      <c r="O28" s="24">
        <f>+'28020230'!N29</f>
        <v>1754</v>
      </c>
      <c r="P28" s="24">
        <f>+'28020310'!N29</f>
        <v>1537</v>
      </c>
      <c r="Q28" s="24">
        <f>+'28020420'!N29</f>
        <v>2256</v>
      </c>
      <c r="R28" s="24">
        <f>+'28020440'!N29</f>
        <v>2087</v>
      </c>
      <c r="S28" s="24">
        <f>+'28020460'!N29</f>
        <v>1916</v>
      </c>
      <c r="T28" s="24">
        <f>+'28020600'!N29</f>
        <v>1757.8000000000002</v>
      </c>
      <c r="U28" s="24">
        <f>+'28025070'!N29</f>
        <v>1608.3</v>
      </c>
      <c r="V28" s="24">
        <f>+'28025080'!N29</f>
        <v>2153.1</v>
      </c>
      <c r="W28" s="24" t="str">
        <f>+'28025090'!N29</f>
        <v xml:space="preserve"> </v>
      </c>
      <c r="X28" s="24">
        <f>+'28035010'!N29</f>
        <v>1848.8999999999996</v>
      </c>
      <c r="Y28" s="24">
        <f>+'28040310'!N29</f>
        <v>1749</v>
      </c>
      <c r="Z28" s="24">
        <f>+'28040350'!N29</f>
        <v>1745.9000000000003</v>
      </c>
      <c r="AB28" s="5">
        <v>1996</v>
      </c>
      <c r="AC28" s="24" t="str">
        <f t="shared" si="10"/>
        <v>SR</v>
      </c>
      <c r="AD28" s="24">
        <f t="shared" si="12"/>
        <v>2191</v>
      </c>
      <c r="AE28" s="24">
        <f t="shared" si="13"/>
        <v>1129.5</v>
      </c>
      <c r="AF28" s="24">
        <f t="shared" si="14"/>
        <v>3083</v>
      </c>
      <c r="AG28" s="24">
        <f t="shared" si="15"/>
        <v>1636.9</v>
      </c>
      <c r="AH28" s="24">
        <f t="shared" si="16"/>
        <v>1410</v>
      </c>
      <c r="AI28" s="24">
        <f t="shared" si="17"/>
        <v>1551</v>
      </c>
      <c r="AJ28" s="24">
        <f t="shared" si="18"/>
        <v>2582.5</v>
      </c>
      <c r="AK28" s="24">
        <f t="shared" si="19"/>
        <v>1367.6</v>
      </c>
      <c r="AL28" s="24">
        <f t="shared" si="20"/>
        <v>1942</v>
      </c>
      <c r="AM28" s="24">
        <f t="shared" si="21"/>
        <v>1701.5</v>
      </c>
      <c r="AN28" s="24">
        <f t="shared" si="22"/>
        <v>1419</v>
      </c>
      <c r="AO28" s="24">
        <f t="shared" si="23"/>
        <v>1516</v>
      </c>
      <c r="AP28" s="24">
        <f t="shared" si="24"/>
        <v>1754</v>
      </c>
      <c r="AQ28" s="24">
        <f t="shared" si="25"/>
        <v>1537</v>
      </c>
      <c r="AR28" s="24">
        <f t="shared" si="11"/>
        <v>2256</v>
      </c>
      <c r="AS28" s="24">
        <f t="shared" si="1"/>
        <v>2087</v>
      </c>
      <c r="AT28" s="24">
        <f t="shared" si="2"/>
        <v>1916</v>
      </c>
      <c r="AU28" s="24">
        <f t="shared" si="3"/>
        <v>1757.8000000000002</v>
      </c>
      <c r="AV28" s="24">
        <f t="shared" si="4"/>
        <v>1608.3</v>
      </c>
      <c r="AW28" s="24">
        <f t="shared" si="5"/>
        <v>2153.1</v>
      </c>
      <c r="AX28" s="24" t="str">
        <f t="shared" si="6"/>
        <v>SR</v>
      </c>
      <c r="AY28" s="24">
        <f t="shared" si="7"/>
        <v>1848.8999999999996</v>
      </c>
      <c r="AZ28" s="24">
        <f t="shared" si="8"/>
        <v>1749</v>
      </c>
      <c r="BA28" s="24">
        <f t="shared" si="9"/>
        <v>1745.9000000000003</v>
      </c>
    </row>
    <row r="29" spans="1:53" x14ac:dyDescent="0.3">
      <c r="A29" s="5">
        <v>1997</v>
      </c>
      <c r="B29" s="24">
        <f>+'25020230'!N30</f>
        <v>877</v>
      </c>
      <c r="C29" s="24">
        <f>+'25020240'!N30</f>
        <v>906</v>
      </c>
      <c r="D29" s="24">
        <f>+'25020250'!N30</f>
        <v>2421.9</v>
      </c>
      <c r="E29" s="24">
        <f>+'25020260'!N30</f>
        <v>1661</v>
      </c>
      <c r="F29" s="24">
        <f>+'25020280'!N30</f>
        <v>515</v>
      </c>
      <c r="G29" s="24">
        <f>+'25020690'!N30</f>
        <v>732.5</v>
      </c>
      <c r="H29" s="24">
        <f>+'25020920'!N30</f>
        <v>1215.8</v>
      </c>
      <c r="I29" s="24">
        <f>+'25021240'!N30</f>
        <v>1009.5999999999999</v>
      </c>
      <c r="J29" s="24">
        <f>+'25021650'!N30</f>
        <v>841</v>
      </c>
      <c r="K29" s="24">
        <f>+'25025250'!N30</f>
        <v>771.4</v>
      </c>
      <c r="L29" s="24">
        <f>+'28010070'!N30</f>
        <v>932.30000000000007</v>
      </c>
      <c r="M29" s="24">
        <f>+'28020080'!N30</f>
        <v>1041</v>
      </c>
      <c r="N29" s="24">
        <f>+'28020150'!N30</f>
        <v>829</v>
      </c>
      <c r="O29" s="24">
        <f>+'28020230'!N30</f>
        <v>937.1</v>
      </c>
      <c r="P29" s="24" t="str">
        <f>+'28020310'!N30</f>
        <v xml:space="preserve"> </v>
      </c>
      <c r="Q29" s="24" t="str">
        <f>+'28020420'!N30</f>
        <v xml:space="preserve"> </v>
      </c>
      <c r="R29" s="24" t="str">
        <f>+'28020440'!N30</f>
        <v xml:space="preserve"> </v>
      </c>
      <c r="S29" s="24">
        <f>+'28020460'!N30</f>
        <v>883</v>
      </c>
      <c r="T29" s="24">
        <f>+'28020600'!N30</f>
        <v>917.50000000000023</v>
      </c>
      <c r="U29" s="24">
        <f>+'28025070'!N30</f>
        <v>911.5999999999998</v>
      </c>
      <c r="V29" s="24">
        <f>+'28025080'!N30</f>
        <v>919.2</v>
      </c>
      <c r="W29" s="24">
        <f>+'28025090'!N30</f>
        <v>912.59999999999991</v>
      </c>
      <c r="X29" s="24">
        <f>+'28035010'!N30</f>
        <v>938.5</v>
      </c>
      <c r="Y29" s="24">
        <f>+'28040310'!N30</f>
        <v>1071</v>
      </c>
      <c r="Z29" s="24">
        <f>+'28040350'!N30</f>
        <v>951.40000000000009</v>
      </c>
      <c r="AB29" s="5">
        <v>1997</v>
      </c>
      <c r="AC29" s="24">
        <f t="shared" si="10"/>
        <v>877</v>
      </c>
      <c r="AD29" s="24">
        <f t="shared" si="12"/>
        <v>906</v>
      </c>
      <c r="AE29" s="24">
        <f t="shared" si="13"/>
        <v>2421.9</v>
      </c>
      <c r="AF29" s="24">
        <f t="shared" si="14"/>
        <v>1661</v>
      </c>
      <c r="AG29" s="24">
        <f t="shared" si="15"/>
        <v>515</v>
      </c>
      <c r="AH29" s="24">
        <f t="shared" si="16"/>
        <v>732.5</v>
      </c>
      <c r="AI29" s="24">
        <f t="shared" si="17"/>
        <v>1215.8</v>
      </c>
      <c r="AJ29" s="24">
        <f t="shared" si="18"/>
        <v>1009.5999999999999</v>
      </c>
      <c r="AK29" s="24">
        <f t="shared" si="19"/>
        <v>841</v>
      </c>
      <c r="AL29" s="24">
        <f t="shared" si="20"/>
        <v>771.4</v>
      </c>
      <c r="AM29" s="24">
        <f t="shared" si="21"/>
        <v>932.30000000000007</v>
      </c>
      <c r="AN29" s="24">
        <f t="shared" si="22"/>
        <v>1041</v>
      </c>
      <c r="AO29" s="24">
        <f t="shared" si="23"/>
        <v>829</v>
      </c>
      <c r="AP29" s="24">
        <f t="shared" si="24"/>
        <v>937.1</v>
      </c>
      <c r="AQ29" s="24" t="str">
        <f t="shared" si="25"/>
        <v>SR</v>
      </c>
      <c r="AR29" s="24" t="str">
        <f t="shared" si="11"/>
        <v>SR</v>
      </c>
      <c r="AS29" s="24" t="str">
        <f t="shared" si="1"/>
        <v>SR</v>
      </c>
      <c r="AT29" s="24">
        <f t="shared" si="2"/>
        <v>883</v>
      </c>
      <c r="AU29" s="24">
        <f t="shared" si="3"/>
        <v>917.50000000000023</v>
      </c>
      <c r="AV29" s="24">
        <f t="shared" si="4"/>
        <v>911.5999999999998</v>
      </c>
      <c r="AW29" s="24">
        <f t="shared" si="5"/>
        <v>919.2</v>
      </c>
      <c r="AX29" s="24">
        <f t="shared" si="6"/>
        <v>912.59999999999991</v>
      </c>
      <c r="AY29" s="24">
        <f t="shared" si="7"/>
        <v>938.5</v>
      </c>
      <c r="AZ29" s="24">
        <f t="shared" si="8"/>
        <v>1071</v>
      </c>
      <c r="BA29" s="24">
        <f t="shared" si="9"/>
        <v>951.40000000000009</v>
      </c>
    </row>
    <row r="30" spans="1:53" x14ac:dyDescent="0.3">
      <c r="A30" s="5">
        <v>1998</v>
      </c>
      <c r="B30" s="24">
        <f>+'25020230'!N31</f>
        <v>2149</v>
      </c>
      <c r="C30" s="24">
        <f>+'25020240'!N31</f>
        <v>1697</v>
      </c>
      <c r="D30" s="24">
        <f>+'25020250'!N31</f>
        <v>2336.6</v>
      </c>
      <c r="E30" s="24">
        <f>+'25020260'!N31</f>
        <v>2979</v>
      </c>
      <c r="F30" s="24">
        <f>+'25020280'!N31</f>
        <v>1619.9</v>
      </c>
      <c r="G30" s="24">
        <f>+'25020690'!N31</f>
        <v>768.59999999999991</v>
      </c>
      <c r="H30" s="24">
        <f>+'25020920'!N31</f>
        <v>714.3</v>
      </c>
      <c r="I30" s="24">
        <f>+'25021240'!N31</f>
        <v>2282.8999999999996</v>
      </c>
      <c r="J30" s="24">
        <f>+'25021650'!N31</f>
        <v>1475.2</v>
      </c>
      <c r="K30" s="24">
        <f>+'25025250'!N31</f>
        <v>1667.4</v>
      </c>
      <c r="L30" s="24">
        <f>+'28010070'!N31</f>
        <v>1802.7</v>
      </c>
      <c r="M30" s="24">
        <f>+'28020080'!N31</f>
        <v>1485</v>
      </c>
      <c r="N30" s="24">
        <f>+'28020150'!N31</f>
        <v>1193</v>
      </c>
      <c r="O30" s="24">
        <f>+'28020230'!N31</f>
        <v>1579</v>
      </c>
      <c r="P30" s="24" t="str">
        <f>+'28020310'!N31</f>
        <v xml:space="preserve"> </v>
      </c>
      <c r="Q30" s="24">
        <f>+'28020420'!N31</f>
        <v>1673</v>
      </c>
      <c r="R30" s="24" t="str">
        <f>+'28020440'!N31</f>
        <v xml:space="preserve"> </v>
      </c>
      <c r="S30" s="24">
        <f>+'28020460'!N31</f>
        <v>2042</v>
      </c>
      <c r="T30" s="24">
        <f>+'28020600'!N31</f>
        <v>1805.8999999999999</v>
      </c>
      <c r="U30" s="24">
        <f>+'28025070'!N31</f>
        <v>1957.3000000000002</v>
      </c>
      <c r="V30" s="24">
        <f>+'28025080'!N31</f>
        <v>1846.9</v>
      </c>
      <c r="W30" s="24">
        <f>+'28025090'!N31</f>
        <v>1929.4</v>
      </c>
      <c r="X30" s="24">
        <f>+'28035010'!N31</f>
        <v>1618.2</v>
      </c>
      <c r="Y30" s="24">
        <f>+'28040310'!N31</f>
        <v>1345</v>
      </c>
      <c r="Z30" s="24">
        <f>+'28040350'!N31</f>
        <v>1206.3</v>
      </c>
      <c r="AB30" s="5">
        <v>1998</v>
      </c>
      <c r="AC30" s="24">
        <f t="shared" si="10"/>
        <v>2149</v>
      </c>
      <c r="AD30" s="24">
        <f t="shared" si="12"/>
        <v>1697</v>
      </c>
      <c r="AE30" s="24">
        <f t="shared" si="13"/>
        <v>2336.6</v>
      </c>
      <c r="AF30" s="24">
        <f t="shared" si="14"/>
        <v>2979</v>
      </c>
      <c r="AG30" s="24">
        <f t="shared" si="15"/>
        <v>1619.9</v>
      </c>
      <c r="AH30" s="24">
        <f t="shared" si="16"/>
        <v>768.59999999999991</v>
      </c>
      <c r="AI30" s="24">
        <f t="shared" si="17"/>
        <v>714.3</v>
      </c>
      <c r="AJ30" s="24">
        <f t="shared" si="18"/>
        <v>2282.8999999999996</v>
      </c>
      <c r="AK30" s="24">
        <f t="shared" si="19"/>
        <v>1475.2</v>
      </c>
      <c r="AL30" s="24">
        <f t="shared" si="20"/>
        <v>1667.4</v>
      </c>
      <c r="AM30" s="24">
        <f t="shared" si="21"/>
        <v>1802.7</v>
      </c>
      <c r="AN30" s="24">
        <f t="shared" si="22"/>
        <v>1485</v>
      </c>
      <c r="AO30" s="24">
        <f t="shared" si="23"/>
        <v>1193</v>
      </c>
      <c r="AP30" s="24">
        <f t="shared" si="24"/>
        <v>1579</v>
      </c>
      <c r="AQ30" s="24" t="str">
        <f t="shared" si="25"/>
        <v>SR</v>
      </c>
      <c r="AR30" s="24">
        <f t="shared" si="11"/>
        <v>1673</v>
      </c>
      <c r="AS30" s="24" t="str">
        <f t="shared" si="1"/>
        <v>SR</v>
      </c>
      <c r="AT30" s="24">
        <f t="shared" si="2"/>
        <v>2042</v>
      </c>
      <c r="AU30" s="24">
        <f t="shared" si="3"/>
        <v>1805.8999999999999</v>
      </c>
      <c r="AV30" s="24">
        <f t="shared" si="4"/>
        <v>1957.3000000000002</v>
      </c>
      <c r="AW30" s="24">
        <f t="shared" si="5"/>
        <v>1846.9</v>
      </c>
      <c r="AX30" s="24">
        <f t="shared" si="6"/>
        <v>1929.4</v>
      </c>
      <c r="AY30" s="24">
        <f t="shared" si="7"/>
        <v>1618.2</v>
      </c>
      <c r="AZ30" s="24">
        <f t="shared" si="8"/>
        <v>1345</v>
      </c>
      <c r="BA30" s="24">
        <f t="shared" si="9"/>
        <v>1206.3</v>
      </c>
    </row>
    <row r="31" spans="1:53" x14ac:dyDescent="0.3">
      <c r="A31" s="5">
        <v>1999</v>
      </c>
      <c r="B31" s="24">
        <f>+'25020230'!N32</f>
        <v>2379.9</v>
      </c>
      <c r="C31" s="24">
        <f>+'25020240'!N32</f>
        <v>2185</v>
      </c>
      <c r="D31" s="24">
        <f>+'25020250'!N32</f>
        <v>1845.1000000000001</v>
      </c>
      <c r="E31" s="24">
        <f>+'25020260'!N32</f>
        <v>3794</v>
      </c>
      <c r="F31" s="24">
        <f>+'25020280'!N32</f>
        <v>1899.9</v>
      </c>
      <c r="G31" s="24">
        <f>+'25020690'!N32</f>
        <v>2824.4</v>
      </c>
      <c r="H31" s="24">
        <f>+'25020920'!N32</f>
        <v>3777</v>
      </c>
      <c r="I31" s="24">
        <f>+'25021240'!N32</f>
        <v>2768.8</v>
      </c>
      <c r="J31" s="24">
        <f>+'25021650'!N32</f>
        <v>1989</v>
      </c>
      <c r="K31" s="24">
        <f>+'25025250'!N32</f>
        <v>2393.4999999999995</v>
      </c>
      <c r="L31" s="24">
        <f>+'28010070'!N32</f>
        <v>2064</v>
      </c>
      <c r="M31" s="24">
        <f>+'28020080'!N32</f>
        <v>1606</v>
      </c>
      <c r="N31" s="24">
        <f>+'28020150'!N32</f>
        <v>1551</v>
      </c>
      <c r="O31" s="24">
        <f>+'28020230'!N32</f>
        <v>2535.1999999999998</v>
      </c>
      <c r="P31" s="24">
        <f>+'28020310'!N32</f>
        <v>3402.5</v>
      </c>
      <c r="Q31" s="24">
        <f>+'28020420'!N32</f>
        <v>2669</v>
      </c>
      <c r="R31" s="24">
        <f>+'28020440'!N32</f>
        <v>2104</v>
      </c>
      <c r="S31" s="24">
        <f>+'28020460'!N32</f>
        <v>1728</v>
      </c>
      <c r="T31" s="24">
        <f>+'28020600'!N32</f>
        <v>1696.3000000000002</v>
      </c>
      <c r="U31" s="24">
        <f>+'28025070'!N32</f>
        <v>2030.9999999999998</v>
      </c>
      <c r="V31" s="24">
        <f>+'28025080'!N32</f>
        <v>2190.3000000000002</v>
      </c>
      <c r="W31" s="24">
        <f>+'28025090'!N32</f>
        <v>2033.9</v>
      </c>
      <c r="X31" s="24">
        <f>+'28035010'!N32</f>
        <v>2303.1</v>
      </c>
      <c r="Y31" s="24">
        <f>+'28040310'!N32</f>
        <v>2047</v>
      </c>
      <c r="Z31" s="24">
        <f>+'28040350'!N32</f>
        <v>1330.9</v>
      </c>
      <c r="AB31" s="5">
        <v>1999</v>
      </c>
      <c r="AC31" s="24">
        <f t="shared" si="10"/>
        <v>2379.9</v>
      </c>
      <c r="AD31" s="24">
        <f t="shared" si="12"/>
        <v>2185</v>
      </c>
      <c r="AE31" s="24">
        <f t="shared" si="13"/>
        <v>1845.1000000000001</v>
      </c>
      <c r="AF31" s="24">
        <f t="shared" si="14"/>
        <v>3794</v>
      </c>
      <c r="AG31" s="24">
        <f t="shared" si="15"/>
        <v>1899.9</v>
      </c>
      <c r="AH31" s="24">
        <f t="shared" si="16"/>
        <v>2824.4</v>
      </c>
      <c r="AI31" s="24">
        <f t="shared" si="17"/>
        <v>3777</v>
      </c>
      <c r="AJ31" s="24">
        <f t="shared" si="18"/>
        <v>2768.8</v>
      </c>
      <c r="AK31" s="24">
        <f t="shared" si="19"/>
        <v>1989</v>
      </c>
      <c r="AL31" s="24">
        <f t="shared" si="20"/>
        <v>2393.4999999999995</v>
      </c>
      <c r="AM31" s="24">
        <f t="shared" si="21"/>
        <v>2064</v>
      </c>
      <c r="AN31" s="24">
        <f t="shared" si="22"/>
        <v>1606</v>
      </c>
      <c r="AO31" s="24">
        <f t="shared" si="23"/>
        <v>1551</v>
      </c>
      <c r="AP31" s="24">
        <f t="shared" si="24"/>
        <v>2535.1999999999998</v>
      </c>
      <c r="AQ31" s="24">
        <f t="shared" si="25"/>
        <v>3402.5</v>
      </c>
      <c r="AR31" s="24">
        <f t="shared" si="11"/>
        <v>2669</v>
      </c>
      <c r="AS31" s="24">
        <f t="shared" si="1"/>
        <v>2104</v>
      </c>
      <c r="AT31" s="24">
        <f t="shared" si="2"/>
        <v>1728</v>
      </c>
      <c r="AU31" s="24">
        <f t="shared" si="3"/>
        <v>1696.3000000000002</v>
      </c>
      <c r="AV31" s="24">
        <f t="shared" si="4"/>
        <v>2030.9999999999998</v>
      </c>
      <c r="AW31" s="24">
        <f t="shared" si="5"/>
        <v>2190.3000000000002</v>
      </c>
      <c r="AX31" s="24">
        <f t="shared" si="6"/>
        <v>2033.9</v>
      </c>
      <c r="AY31" s="24">
        <f t="shared" si="7"/>
        <v>2303.1</v>
      </c>
      <c r="AZ31" s="24">
        <f t="shared" si="8"/>
        <v>2047</v>
      </c>
      <c r="BA31" s="24">
        <f t="shared" si="9"/>
        <v>1330.9</v>
      </c>
    </row>
    <row r="32" spans="1:53" x14ac:dyDescent="0.3">
      <c r="A32" s="5">
        <v>2000</v>
      </c>
      <c r="B32" s="24">
        <f>+'25020230'!N33</f>
        <v>2521</v>
      </c>
      <c r="C32" s="24">
        <f>+'25020240'!N33</f>
        <v>1893</v>
      </c>
      <c r="D32" s="24">
        <f>+'25020250'!N33</f>
        <v>1501.7</v>
      </c>
      <c r="E32" s="24">
        <f>+'25020260'!N33</f>
        <v>2398</v>
      </c>
      <c r="F32" s="24">
        <f>+'25020280'!N33</f>
        <v>1480</v>
      </c>
      <c r="G32" s="24">
        <f>+'25020690'!N33</f>
        <v>2382.3000000000002</v>
      </c>
      <c r="H32" s="24">
        <f>+'25020920'!N33</f>
        <v>2420</v>
      </c>
      <c r="I32" s="24">
        <f>+'25021240'!N33</f>
        <v>2444.7000000000003</v>
      </c>
      <c r="J32" s="24">
        <f>+'25021650'!N33</f>
        <v>1339.2</v>
      </c>
      <c r="K32" s="24">
        <f>+'25025250'!N33</f>
        <v>1738.3999999999999</v>
      </c>
      <c r="L32" s="24">
        <f>+'28010070'!N33</f>
        <v>2158</v>
      </c>
      <c r="M32" s="24">
        <f>+'28020080'!N33</f>
        <v>1258.3</v>
      </c>
      <c r="N32" s="24">
        <f>+'28020150'!N33</f>
        <v>1750</v>
      </c>
      <c r="O32" s="24">
        <f>+'28020230'!N33</f>
        <v>1542</v>
      </c>
      <c r="P32" s="24">
        <f>+'28020310'!N33</f>
        <v>1576</v>
      </c>
      <c r="Q32" s="24">
        <f>+'28020420'!N33</f>
        <v>1509</v>
      </c>
      <c r="R32" s="24" t="str">
        <f>+'28020440'!N33</f>
        <v xml:space="preserve"> </v>
      </c>
      <c r="S32" s="24">
        <f>+'28020460'!N33</f>
        <v>1716</v>
      </c>
      <c r="T32" s="24">
        <f>+'28020600'!N33</f>
        <v>1075.3000000000002</v>
      </c>
      <c r="U32" s="24">
        <f>+'28025070'!N33</f>
        <v>1582.6</v>
      </c>
      <c r="V32" s="24">
        <f>+'28025080'!N33</f>
        <v>1306.1999999999998</v>
      </c>
      <c r="W32" s="24">
        <f>+'28025090'!N33</f>
        <v>1351.6</v>
      </c>
      <c r="X32" s="24">
        <f>+'28035010'!N33</f>
        <v>866.2</v>
      </c>
      <c r="Y32" s="24">
        <f>+'28040310'!N33</f>
        <v>1288</v>
      </c>
      <c r="Z32" s="24">
        <f>+'28040350'!N33</f>
        <v>1413.9</v>
      </c>
      <c r="AB32" s="5">
        <v>2000</v>
      </c>
      <c r="AC32" s="24">
        <f t="shared" si="10"/>
        <v>2521</v>
      </c>
      <c r="AD32" s="24">
        <f t="shared" si="12"/>
        <v>1893</v>
      </c>
      <c r="AE32" s="24">
        <f t="shared" si="13"/>
        <v>1501.7</v>
      </c>
      <c r="AF32" s="24">
        <f t="shared" si="14"/>
        <v>2398</v>
      </c>
      <c r="AG32" s="24">
        <f t="shared" si="15"/>
        <v>1480</v>
      </c>
      <c r="AH32" s="24">
        <f t="shared" si="16"/>
        <v>2382.3000000000002</v>
      </c>
      <c r="AI32" s="24">
        <f t="shared" si="17"/>
        <v>2420</v>
      </c>
      <c r="AJ32" s="24">
        <f t="shared" si="18"/>
        <v>2444.7000000000003</v>
      </c>
      <c r="AK32" s="24">
        <f t="shared" si="19"/>
        <v>1339.2</v>
      </c>
      <c r="AL32" s="24">
        <f t="shared" si="20"/>
        <v>1738.3999999999999</v>
      </c>
      <c r="AM32" s="24">
        <f t="shared" si="21"/>
        <v>2158</v>
      </c>
      <c r="AN32" s="24">
        <f t="shared" si="22"/>
        <v>1258.3</v>
      </c>
      <c r="AO32" s="24">
        <f t="shared" si="23"/>
        <v>1750</v>
      </c>
      <c r="AP32" s="24">
        <f t="shared" si="24"/>
        <v>1542</v>
      </c>
      <c r="AQ32" s="24">
        <f t="shared" si="25"/>
        <v>1576</v>
      </c>
      <c r="AR32" s="24">
        <f t="shared" si="11"/>
        <v>1509</v>
      </c>
      <c r="AS32" s="24" t="str">
        <f t="shared" si="1"/>
        <v>SR</v>
      </c>
      <c r="AT32" s="24">
        <f t="shared" si="2"/>
        <v>1716</v>
      </c>
      <c r="AU32" s="24">
        <f t="shared" si="3"/>
        <v>1075.3000000000002</v>
      </c>
      <c r="AV32" s="24">
        <f t="shared" si="4"/>
        <v>1582.6</v>
      </c>
      <c r="AW32" s="24">
        <f t="shared" si="5"/>
        <v>1306.1999999999998</v>
      </c>
      <c r="AX32" s="24">
        <f t="shared" si="6"/>
        <v>1351.6</v>
      </c>
      <c r="AY32" s="24">
        <f t="shared" si="7"/>
        <v>866.2</v>
      </c>
      <c r="AZ32" s="24">
        <f t="shared" si="8"/>
        <v>1288</v>
      </c>
      <c r="BA32" s="24">
        <f t="shared" si="9"/>
        <v>1413.9</v>
      </c>
    </row>
    <row r="33" spans="1:53" x14ac:dyDescent="0.3">
      <c r="A33" s="5">
        <v>2001</v>
      </c>
      <c r="B33" s="24">
        <f>+'25020230'!N34</f>
        <v>2356</v>
      </c>
      <c r="C33" s="24">
        <f>+'25020240'!N34</f>
        <v>1062</v>
      </c>
      <c r="D33" s="24">
        <f>+'25020250'!N34</f>
        <v>1182.5999999999999</v>
      </c>
      <c r="E33" s="24">
        <f>+'25020260'!N34</f>
        <v>2033</v>
      </c>
      <c r="F33" s="24">
        <f>+'25020280'!N34</f>
        <v>1263</v>
      </c>
      <c r="G33" s="24">
        <f>+'25020690'!N34</f>
        <v>1859</v>
      </c>
      <c r="H33" s="24">
        <f>+'25020920'!N34</f>
        <v>3832</v>
      </c>
      <c r="I33" s="24">
        <f>+'25021240'!N34</f>
        <v>1731.2999999999997</v>
      </c>
      <c r="J33" s="24">
        <f>+'25021650'!N34</f>
        <v>1061</v>
      </c>
      <c r="K33" s="24">
        <f>+'25025250'!N34</f>
        <v>1561.8000000000002</v>
      </c>
      <c r="L33" s="24">
        <f>+'28010070'!N34</f>
        <v>1153</v>
      </c>
      <c r="M33" s="24">
        <f>+'28020080'!N34</f>
        <v>1294</v>
      </c>
      <c r="N33" s="24" t="str">
        <f>+'28020150'!N34</f>
        <v xml:space="preserve"> </v>
      </c>
      <c r="O33" s="24">
        <f>+'28020230'!N34</f>
        <v>1100.2</v>
      </c>
      <c r="P33" s="24">
        <f>+'28020310'!N34</f>
        <v>1625</v>
      </c>
      <c r="Q33" s="24" t="str">
        <f>+'28020420'!N34</f>
        <v xml:space="preserve"> </v>
      </c>
      <c r="R33" s="24" t="str">
        <f>+'28020440'!N34</f>
        <v xml:space="preserve"> </v>
      </c>
      <c r="S33" s="24">
        <f>+'28020460'!N34</f>
        <v>1418</v>
      </c>
      <c r="T33" s="24">
        <f>+'28020600'!N34</f>
        <v>800.69999999999993</v>
      </c>
      <c r="U33" s="24">
        <f>+'28025070'!N34</f>
        <v>1448.7</v>
      </c>
      <c r="V33" s="24">
        <f>+'28025080'!N34</f>
        <v>1279</v>
      </c>
      <c r="W33" s="24">
        <f>+'28025090'!N34</f>
        <v>1246.3999999999999</v>
      </c>
      <c r="X33" s="24">
        <f>+'28035010'!N34</f>
        <v>1006.1000000000001</v>
      </c>
      <c r="Y33" s="24">
        <f>+'28040310'!N34</f>
        <v>1134</v>
      </c>
      <c r="Z33" s="24">
        <f>+'28040350'!N34</f>
        <v>832.6</v>
      </c>
      <c r="AB33" s="5">
        <v>2001</v>
      </c>
      <c r="AC33" s="24">
        <f t="shared" si="10"/>
        <v>2356</v>
      </c>
      <c r="AD33" s="24">
        <f t="shared" si="12"/>
        <v>1062</v>
      </c>
      <c r="AE33" s="24">
        <f t="shared" si="13"/>
        <v>1182.5999999999999</v>
      </c>
      <c r="AF33" s="24">
        <f t="shared" si="14"/>
        <v>2033</v>
      </c>
      <c r="AG33" s="24">
        <f t="shared" si="15"/>
        <v>1263</v>
      </c>
      <c r="AH33" s="24">
        <f t="shared" si="16"/>
        <v>1859</v>
      </c>
      <c r="AI33" s="24">
        <f t="shared" si="17"/>
        <v>3832</v>
      </c>
      <c r="AJ33" s="24">
        <f t="shared" si="18"/>
        <v>1731.2999999999997</v>
      </c>
      <c r="AK33" s="24">
        <f t="shared" si="19"/>
        <v>1061</v>
      </c>
      <c r="AL33" s="24">
        <f t="shared" si="20"/>
        <v>1561.8000000000002</v>
      </c>
      <c r="AM33" s="24">
        <f t="shared" si="21"/>
        <v>1153</v>
      </c>
      <c r="AN33" s="24">
        <f t="shared" si="22"/>
        <v>1294</v>
      </c>
      <c r="AO33" s="24" t="str">
        <f t="shared" si="23"/>
        <v>SR</v>
      </c>
      <c r="AP33" s="24">
        <f t="shared" si="24"/>
        <v>1100.2</v>
      </c>
      <c r="AQ33" s="24">
        <f t="shared" si="25"/>
        <v>1625</v>
      </c>
      <c r="AR33" s="24" t="str">
        <f t="shared" si="11"/>
        <v>SR</v>
      </c>
      <c r="AS33" s="24" t="str">
        <f t="shared" si="1"/>
        <v>SR</v>
      </c>
      <c r="AT33" s="24">
        <f t="shared" si="2"/>
        <v>1418</v>
      </c>
      <c r="AU33" s="24">
        <f t="shared" si="3"/>
        <v>800.69999999999993</v>
      </c>
      <c r="AV33" s="24">
        <f t="shared" si="4"/>
        <v>1448.7</v>
      </c>
      <c r="AW33" s="24">
        <f t="shared" si="5"/>
        <v>1279</v>
      </c>
      <c r="AX33" s="24">
        <f t="shared" si="6"/>
        <v>1246.3999999999999</v>
      </c>
      <c r="AY33" s="24">
        <f t="shared" si="7"/>
        <v>1006.1000000000001</v>
      </c>
      <c r="AZ33" s="24">
        <f t="shared" si="8"/>
        <v>1134</v>
      </c>
      <c r="BA33" s="24">
        <f t="shared" si="9"/>
        <v>832.6</v>
      </c>
    </row>
    <row r="34" spans="1:53" x14ac:dyDescent="0.3">
      <c r="A34" s="5">
        <v>2002</v>
      </c>
      <c r="B34" s="24" t="str">
        <f>+'25020230'!N35</f>
        <v xml:space="preserve"> </v>
      </c>
      <c r="C34" s="24">
        <f>+'25020240'!N35</f>
        <v>1578</v>
      </c>
      <c r="D34" s="24">
        <f>+'25020250'!N35</f>
        <v>1722.8</v>
      </c>
      <c r="E34" s="24">
        <f>+'25020260'!N35</f>
        <v>1761.5</v>
      </c>
      <c r="F34" s="24">
        <f>+'25020280'!N35</f>
        <v>1331</v>
      </c>
      <c r="G34" s="24">
        <f>+'25020690'!N35</f>
        <v>2044</v>
      </c>
      <c r="H34" s="24">
        <f>+'25020920'!N35</f>
        <v>1816</v>
      </c>
      <c r="I34" s="24">
        <f>+'25021240'!N35</f>
        <v>1578.5</v>
      </c>
      <c r="J34" s="24">
        <f>+'25021650'!N35</f>
        <v>1150</v>
      </c>
      <c r="K34" s="24">
        <f>+'25025250'!N35</f>
        <v>1382.6</v>
      </c>
      <c r="L34" s="24">
        <f>+'28010070'!N35</f>
        <v>965</v>
      </c>
      <c r="M34" s="24">
        <f>+'28020080'!N35</f>
        <v>598</v>
      </c>
      <c r="N34" s="24">
        <f>+'28020150'!N35</f>
        <v>1145</v>
      </c>
      <c r="O34" s="24" t="str">
        <f>+'28020230'!N35</f>
        <v xml:space="preserve"> </v>
      </c>
      <c r="P34" s="24">
        <f>+'28020310'!N35</f>
        <v>1752</v>
      </c>
      <c r="Q34" s="24" t="str">
        <f>+'28020420'!N35</f>
        <v xml:space="preserve"> </v>
      </c>
      <c r="R34" s="24">
        <f>+'28020440'!N35</f>
        <v>984</v>
      </c>
      <c r="S34" s="24">
        <f>+'28020460'!N35</f>
        <v>1212</v>
      </c>
      <c r="T34" s="24">
        <f>+'28020600'!N35</f>
        <v>1087.4000000000001</v>
      </c>
      <c r="U34" s="24">
        <f>+'28025070'!N35</f>
        <v>1032.5999999999999</v>
      </c>
      <c r="V34" s="24" t="str">
        <f>+'28025080'!N35</f>
        <v xml:space="preserve"> </v>
      </c>
      <c r="W34" s="24">
        <f>+'28025090'!N35</f>
        <v>1021</v>
      </c>
      <c r="X34" s="24">
        <f>+'28035010'!N35</f>
        <v>1103.3999999999999</v>
      </c>
      <c r="Y34" s="24">
        <f>+'28040310'!N35</f>
        <v>1125</v>
      </c>
      <c r="Z34" s="24">
        <f>+'28040350'!N35</f>
        <v>1244.9999999999998</v>
      </c>
      <c r="AB34" s="5">
        <v>2002</v>
      </c>
      <c r="AC34" s="24" t="str">
        <f t="shared" si="10"/>
        <v>SR</v>
      </c>
      <c r="AD34" s="24">
        <f t="shared" si="12"/>
        <v>1578</v>
      </c>
      <c r="AE34" s="24">
        <f t="shared" si="13"/>
        <v>1722.8</v>
      </c>
      <c r="AF34" s="24">
        <f t="shared" si="14"/>
        <v>1761.5</v>
      </c>
      <c r="AG34" s="24">
        <f t="shared" si="15"/>
        <v>1331</v>
      </c>
      <c r="AH34" s="24">
        <f t="shared" si="16"/>
        <v>2044</v>
      </c>
      <c r="AI34" s="24">
        <f t="shared" si="17"/>
        <v>1816</v>
      </c>
      <c r="AJ34" s="24">
        <f t="shared" si="18"/>
        <v>1578.5</v>
      </c>
      <c r="AK34" s="24">
        <f t="shared" si="19"/>
        <v>1150</v>
      </c>
      <c r="AL34" s="24">
        <f t="shared" si="20"/>
        <v>1382.6</v>
      </c>
      <c r="AM34" s="24">
        <f t="shared" si="21"/>
        <v>965</v>
      </c>
      <c r="AN34" s="24">
        <f t="shared" si="22"/>
        <v>598</v>
      </c>
      <c r="AO34" s="24">
        <f t="shared" si="23"/>
        <v>1145</v>
      </c>
      <c r="AP34" s="24" t="str">
        <f t="shared" si="24"/>
        <v>SR</v>
      </c>
      <c r="AQ34" s="24">
        <f t="shared" si="25"/>
        <v>1752</v>
      </c>
      <c r="AR34" s="24" t="str">
        <f t="shared" si="11"/>
        <v>SR</v>
      </c>
      <c r="AS34" s="24">
        <f t="shared" si="1"/>
        <v>984</v>
      </c>
      <c r="AT34" s="24">
        <f t="shared" si="2"/>
        <v>1212</v>
      </c>
      <c r="AU34" s="24">
        <f t="shared" si="3"/>
        <v>1087.4000000000001</v>
      </c>
      <c r="AV34" s="24">
        <f t="shared" si="4"/>
        <v>1032.5999999999999</v>
      </c>
      <c r="AW34" s="24" t="str">
        <f t="shared" si="5"/>
        <v>SR</v>
      </c>
      <c r="AX34" s="24">
        <f t="shared" si="6"/>
        <v>1021</v>
      </c>
      <c r="AY34" s="24">
        <f t="shared" si="7"/>
        <v>1103.3999999999999</v>
      </c>
      <c r="AZ34" s="24">
        <f t="shared" si="8"/>
        <v>1125</v>
      </c>
      <c r="BA34" s="24">
        <f t="shared" si="9"/>
        <v>1244.9999999999998</v>
      </c>
    </row>
    <row r="35" spans="1:53" x14ac:dyDescent="0.3">
      <c r="A35" s="5">
        <v>2003</v>
      </c>
      <c r="B35" s="24" t="str">
        <f>+'25020230'!N36</f>
        <v xml:space="preserve"> </v>
      </c>
      <c r="C35" s="24">
        <f>+'25020240'!N36</f>
        <v>1761</v>
      </c>
      <c r="D35" s="24">
        <f>+'25020250'!N36</f>
        <v>1450</v>
      </c>
      <c r="E35" s="24" t="str">
        <f>+'25020260'!N36</f>
        <v xml:space="preserve"> </v>
      </c>
      <c r="F35" s="24">
        <f>+'25020280'!N36</f>
        <v>2055</v>
      </c>
      <c r="G35" s="24">
        <f>+'25020690'!N36</f>
        <v>3015.7</v>
      </c>
      <c r="H35" s="24">
        <f>+'25020920'!N36</f>
        <v>4173</v>
      </c>
      <c r="I35" s="24">
        <f>+'25021240'!N36</f>
        <v>1812.7000000000003</v>
      </c>
      <c r="J35" s="24">
        <f>+'25021650'!N36</f>
        <v>1055</v>
      </c>
      <c r="K35" s="24">
        <f>+'25025250'!N36</f>
        <v>1856</v>
      </c>
      <c r="L35" s="24">
        <f>+'28010070'!N36</f>
        <v>1517</v>
      </c>
      <c r="M35" s="24">
        <f>+'28020080'!N36</f>
        <v>1881</v>
      </c>
      <c r="N35" s="24">
        <f>+'28020150'!N36</f>
        <v>1751</v>
      </c>
      <c r="O35" s="24" t="str">
        <f>+'28020230'!N36</f>
        <v xml:space="preserve"> </v>
      </c>
      <c r="P35" s="24" t="str">
        <f>+'28020310'!N36</f>
        <v xml:space="preserve"> </v>
      </c>
      <c r="Q35" s="24" t="str">
        <f>+'28020420'!N36</f>
        <v xml:space="preserve"> </v>
      </c>
      <c r="R35" s="24">
        <f>+'28020440'!N36</f>
        <v>1520</v>
      </c>
      <c r="S35" s="24">
        <f>+'28020460'!N36</f>
        <v>1904</v>
      </c>
      <c r="T35" s="24">
        <f>+'28020600'!N36</f>
        <v>1280.3000000000002</v>
      </c>
      <c r="U35" s="24">
        <f>+'28025070'!N36</f>
        <v>1783.4</v>
      </c>
      <c r="V35" s="24" t="str">
        <f>+'28025080'!N36</f>
        <v xml:space="preserve"> </v>
      </c>
      <c r="W35" s="24">
        <f>+'28025090'!N36</f>
        <v>1487.3999999999999</v>
      </c>
      <c r="X35" s="24">
        <f>+'28035010'!N36</f>
        <v>1372.3000000000002</v>
      </c>
      <c r="Y35" s="24">
        <f>+'28040310'!N36</f>
        <v>1437</v>
      </c>
      <c r="Z35" s="24">
        <f>+'28040350'!N36</f>
        <v>1354.1000000000001</v>
      </c>
      <c r="AB35" s="5">
        <v>2003</v>
      </c>
      <c r="AC35" s="24" t="str">
        <f t="shared" si="10"/>
        <v>SR</v>
      </c>
      <c r="AD35" s="24">
        <f t="shared" si="12"/>
        <v>1761</v>
      </c>
      <c r="AE35" s="24">
        <f t="shared" si="13"/>
        <v>1450</v>
      </c>
      <c r="AF35" s="24" t="str">
        <f t="shared" si="14"/>
        <v>SR</v>
      </c>
      <c r="AG35" s="24">
        <f t="shared" si="15"/>
        <v>2055</v>
      </c>
      <c r="AH35" s="24">
        <f t="shared" si="16"/>
        <v>3015.7</v>
      </c>
      <c r="AI35" s="24">
        <f t="shared" si="17"/>
        <v>4173</v>
      </c>
      <c r="AJ35" s="24">
        <f t="shared" si="18"/>
        <v>1812.7000000000003</v>
      </c>
      <c r="AK35" s="24">
        <f t="shared" si="19"/>
        <v>1055</v>
      </c>
      <c r="AL35" s="24">
        <f t="shared" si="20"/>
        <v>1856</v>
      </c>
      <c r="AM35" s="24">
        <f t="shared" si="21"/>
        <v>1517</v>
      </c>
      <c r="AN35" s="24">
        <f t="shared" si="22"/>
        <v>1881</v>
      </c>
      <c r="AO35" s="24">
        <f t="shared" si="23"/>
        <v>1751</v>
      </c>
      <c r="AP35" s="24" t="str">
        <f t="shared" si="24"/>
        <v>SR</v>
      </c>
      <c r="AQ35" s="24" t="str">
        <f t="shared" si="25"/>
        <v>SR</v>
      </c>
      <c r="AR35" s="24" t="str">
        <f t="shared" si="11"/>
        <v>SR</v>
      </c>
      <c r="AS35" s="24">
        <f t="shared" si="1"/>
        <v>1520</v>
      </c>
      <c r="AT35" s="24">
        <f t="shared" si="2"/>
        <v>1904</v>
      </c>
      <c r="AU35" s="24">
        <f t="shared" si="3"/>
        <v>1280.3000000000002</v>
      </c>
      <c r="AV35" s="24">
        <f t="shared" si="4"/>
        <v>1783.4</v>
      </c>
      <c r="AW35" s="24" t="str">
        <f t="shared" si="5"/>
        <v>SR</v>
      </c>
      <c r="AX35" s="24">
        <f t="shared" si="6"/>
        <v>1487.3999999999999</v>
      </c>
      <c r="AY35" s="24">
        <f t="shared" si="7"/>
        <v>1372.3000000000002</v>
      </c>
      <c r="AZ35" s="24">
        <f t="shared" si="8"/>
        <v>1437</v>
      </c>
      <c r="BA35" s="24">
        <f t="shared" si="9"/>
        <v>1354.1000000000001</v>
      </c>
    </row>
    <row r="36" spans="1:53" x14ac:dyDescent="0.3">
      <c r="A36" s="5">
        <v>2004</v>
      </c>
      <c r="B36" s="24">
        <f>+'25020230'!N37</f>
        <v>926</v>
      </c>
      <c r="C36" s="24">
        <f>+'25020240'!N37</f>
        <v>1319.4</v>
      </c>
      <c r="D36" s="24">
        <f>+'25020250'!N37</f>
        <v>2368.2999999999993</v>
      </c>
      <c r="E36" s="24">
        <f>+'25020260'!N37</f>
        <v>2235.1</v>
      </c>
      <c r="F36" s="24">
        <f>+'25020280'!N37</f>
        <v>1835.1</v>
      </c>
      <c r="G36" s="24">
        <f>+'25020690'!N37</f>
        <v>1422.3</v>
      </c>
      <c r="H36" s="24">
        <f>+'25020920'!N37</f>
        <v>1167.2</v>
      </c>
      <c r="I36" s="24">
        <f>+'25021240'!N37</f>
        <v>1370.6000000000001</v>
      </c>
      <c r="J36" s="24">
        <f>+'25021650'!N37</f>
        <v>1168</v>
      </c>
      <c r="K36" s="24">
        <f>+'25025250'!N37</f>
        <v>1604.6</v>
      </c>
      <c r="L36" s="24">
        <f>+'28010070'!N37</f>
        <v>1304</v>
      </c>
      <c r="M36" s="24" t="str">
        <f>+'28020080'!N37</f>
        <v xml:space="preserve"> </v>
      </c>
      <c r="N36" s="24">
        <f>+'28020150'!N37</f>
        <v>1340</v>
      </c>
      <c r="O36" s="24" t="str">
        <f>+'28020230'!N37</f>
        <v xml:space="preserve"> </v>
      </c>
      <c r="P36" s="24" t="str">
        <f>+'28020310'!N37</f>
        <v xml:space="preserve"> </v>
      </c>
      <c r="Q36" s="24">
        <f>+'28020420'!N37</f>
        <v>1291</v>
      </c>
      <c r="R36" s="24">
        <f>+'28020440'!N37</f>
        <v>1329.9</v>
      </c>
      <c r="S36" s="24">
        <f>+'28020460'!N37</f>
        <v>1320.5</v>
      </c>
      <c r="T36" s="24">
        <f>+'28020600'!N37</f>
        <v>1233</v>
      </c>
      <c r="U36" s="24">
        <f>+'28025070'!N37</f>
        <v>1305.3</v>
      </c>
      <c r="V36" s="24" t="str">
        <f>+'28025080'!N37</f>
        <v xml:space="preserve"> </v>
      </c>
      <c r="W36" s="24">
        <f>+'28025090'!N37</f>
        <v>1358.5</v>
      </c>
      <c r="X36" s="24" t="str">
        <f>+'28035010'!N37</f>
        <v xml:space="preserve"> </v>
      </c>
      <c r="Y36" s="24">
        <f>+'28040310'!N37</f>
        <v>1297</v>
      </c>
      <c r="Z36" s="24">
        <f>+'28040350'!N37</f>
        <v>1097.8</v>
      </c>
      <c r="AB36" s="5">
        <v>2004</v>
      </c>
      <c r="AC36" s="24">
        <f t="shared" si="10"/>
        <v>926</v>
      </c>
      <c r="AD36" s="24">
        <f t="shared" si="12"/>
        <v>1319.4</v>
      </c>
      <c r="AE36" s="24">
        <f t="shared" si="13"/>
        <v>2368.2999999999993</v>
      </c>
      <c r="AF36" s="24">
        <f t="shared" si="14"/>
        <v>2235.1</v>
      </c>
      <c r="AG36" s="24">
        <f t="shared" si="15"/>
        <v>1835.1</v>
      </c>
      <c r="AH36" s="24">
        <f t="shared" si="16"/>
        <v>1422.3</v>
      </c>
      <c r="AI36" s="24">
        <f t="shared" si="17"/>
        <v>1167.2</v>
      </c>
      <c r="AJ36" s="24">
        <f t="shared" si="18"/>
        <v>1370.6000000000001</v>
      </c>
      <c r="AK36" s="24">
        <f t="shared" si="19"/>
        <v>1168</v>
      </c>
      <c r="AL36" s="24">
        <f t="shared" si="20"/>
        <v>1604.6</v>
      </c>
      <c r="AM36" s="24">
        <f t="shared" si="21"/>
        <v>1304</v>
      </c>
      <c r="AN36" s="24" t="str">
        <f t="shared" si="22"/>
        <v>SR</v>
      </c>
      <c r="AO36" s="24">
        <f t="shared" si="23"/>
        <v>1340</v>
      </c>
      <c r="AP36" s="24" t="str">
        <f t="shared" si="24"/>
        <v>SR</v>
      </c>
      <c r="AQ36" s="24" t="str">
        <f t="shared" si="25"/>
        <v>SR</v>
      </c>
      <c r="AR36" s="24">
        <f t="shared" si="11"/>
        <v>1291</v>
      </c>
      <c r="AS36" s="24">
        <f t="shared" si="1"/>
        <v>1329.9</v>
      </c>
      <c r="AT36" s="24">
        <f t="shared" si="2"/>
        <v>1320.5</v>
      </c>
      <c r="AU36" s="24">
        <f t="shared" si="3"/>
        <v>1233</v>
      </c>
      <c r="AV36" s="24">
        <f t="shared" si="4"/>
        <v>1305.3</v>
      </c>
      <c r="AW36" s="24" t="str">
        <f t="shared" si="5"/>
        <v>SR</v>
      </c>
      <c r="AX36" s="24">
        <f t="shared" si="6"/>
        <v>1358.5</v>
      </c>
      <c r="AY36" s="24" t="str">
        <f t="shared" si="7"/>
        <v>SR</v>
      </c>
      <c r="AZ36" s="24">
        <f t="shared" si="8"/>
        <v>1297</v>
      </c>
      <c r="BA36" s="24">
        <f t="shared" si="9"/>
        <v>1097.8</v>
      </c>
    </row>
    <row r="37" spans="1:53" x14ac:dyDescent="0.3">
      <c r="A37" s="5">
        <v>2005</v>
      </c>
      <c r="B37" s="24" t="str">
        <f>+'25020230'!N38</f>
        <v xml:space="preserve"> </v>
      </c>
      <c r="C37" s="24">
        <f>+'25020240'!N38</f>
        <v>1991</v>
      </c>
      <c r="D37" s="24">
        <f>+'25020250'!N38</f>
        <v>1489.6</v>
      </c>
      <c r="E37" s="24">
        <f>+'25020260'!N38</f>
        <v>2634</v>
      </c>
      <c r="F37" s="24">
        <f>+'25020280'!N38</f>
        <v>1694</v>
      </c>
      <c r="G37" s="24">
        <f>+'25020690'!N38</f>
        <v>1795.1</v>
      </c>
      <c r="H37" s="24" t="str">
        <f>+'25020920'!N38</f>
        <v xml:space="preserve"> </v>
      </c>
      <c r="I37" s="24">
        <f>+'25021240'!N38</f>
        <v>2075</v>
      </c>
      <c r="J37" s="24">
        <f>+'25021650'!N38</f>
        <v>1741</v>
      </c>
      <c r="K37" s="24">
        <f>+'25025250'!N38</f>
        <v>2043.6</v>
      </c>
      <c r="L37" s="24">
        <f>+'28010070'!N38</f>
        <v>1144</v>
      </c>
      <c r="M37" s="24">
        <f>+'28020080'!N38</f>
        <v>1176</v>
      </c>
      <c r="N37" s="24">
        <f>+'28020150'!N38</f>
        <v>897.3</v>
      </c>
      <c r="O37" s="24" t="str">
        <f>+'28020230'!N38</f>
        <v xml:space="preserve"> </v>
      </c>
      <c r="P37" s="24" t="str">
        <f>+'28020310'!N38</f>
        <v xml:space="preserve"> </v>
      </c>
      <c r="Q37" s="24">
        <f>+'28020420'!N38</f>
        <v>1691</v>
      </c>
      <c r="R37" s="24">
        <f>+'28020440'!N38</f>
        <v>1363.6</v>
      </c>
      <c r="S37" s="24">
        <f>+'28020460'!N38</f>
        <v>1794.6</v>
      </c>
      <c r="T37" s="24">
        <f>+'28020600'!N38</f>
        <v>945.5</v>
      </c>
      <c r="U37" s="24" t="str">
        <f>+'28025070'!N38</f>
        <v xml:space="preserve"> </v>
      </c>
      <c r="V37" s="24">
        <f>+'28025080'!N38</f>
        <v>1708.3</v>
      </c>
      <c r="W37" s="24">
        <f>+'28025090'!N38</f>
        <v>1573.4</v>
      </c>
      <c r="X37" s="24">
        <f>+'28035010'!N38</f>
        <v>1484.3</v>
      </c>
      <c r="Y37" s="24">
        <f>+'28040310'!N38</f>
        <v>1632</v>
      </c>
      <c r="Z37" s="24">
        <f>+'28040350'!N38</f>
        <v>1743.5000000000002</v>
      </c>
      <c r="AB37" s="5">
        <v>2005</v>
      </c>
      <c r="AC37" s="24" t="str">
        <f t="shared" si="10"/>
        <v>SR</v>
      </c>
      <c r="AD37" s="24">
        <f t="shared" si="12"/>
        <v>1991</v>
      </c>
      <c r="AE37" s="24">
        <f t="shared" si="13"/>
        <v>1489.6</v>
      </c>
      <c r="AF37" s="24">
        <f t="shared" si="14"/>
        <v>2634</v>
      </c>
      <c r="AG37" s="24">
        <f t="shared" si="15"/>
        <v>1694</v>
      </c>
      <c r="AH37" s="24">
        <f t="shared" si="16"/>
        <v>1795.1</v>
      </c>
      <c r="AI37" s="24" t="str">
        <f t="shared" si="17"/>
        <v>SR</v>
      </c>
      <c r="AJ37" s="24">
        <f t="shared" si="18"/>
        <v>2075</v>
      </c>
      <c r="AK37" s="24">
        <f t="shared" si="19"/>
        <v>1741</v>
      </c>
      <c r="AL37" s="24">
        <f t="shared" si="20"/>
        <v>2043.6</v>
      </c>
      <c r="AM37" s="24">
        <f t="shared" si="21"/>
        <v>1144</v>
      </c>
      <c r="AN37" s="24">
        <f t="shared" si="22"/>
        <v>1176</v>
      </c>
      <c r="AO37" s="24">
        <f t="shared" si="23"/>
        <v>897.3</v>
      </c>
      <c r="AP37" s="24" t="str">
        <f t="shared" si="24"/>
        <v>SR</v>
      </c>
      <c r="AQ37" s="24" t="str">
        <f t="shared" si="25"/>
        <v>SR</v>
      </c>
      <c r="AR37" s="24">
        <f t="shared" si="11"/>
        <v>1691</v>
      </c>
      <c r="AS37" s="24">
        <f t="shared" si="1"/>
        <v>1363.6</v>
      </c>
      <c r="AT37" s="24">
        <f t="shared" si="2"/>
        <v>1794.6</v>
      </c>
      <c r="AU37" s="24">
        <f t="shared" si="3"/>
        <v>945.5</v>
      </c>
      <c r="AV37" s="24" t="str">
        <f t="shared" si="4"/>
        <v>SR</v>
      </c>
      <c r="AW37" s="24">
        <f t="shared" si="5"/>
        <v>1708.3</v>
      </c>
      <c r="AX37" s="24">
        <f t="shared" si="6"/>
        <v>1573.4</v>
      </c>
      <c r="AY37" s="24">
        <f t="shared" si="7"/>
        <v>1484.3</v>
      </c>
      <c r="AZ37" s="24">
        <f t="shared" si="8"/>
        <v>1632</v>
      </c>
      <c r="BA37" s="24">
        <f t="shared" si="9"/>
        <v>1743.5000000000002</v>
      </c>
    </row>
    <row r="38" spans="1:53" x14ac:dyDescent="0.3">
      <c r="A38" s="5">
        <v>2006</v>
      </c>
      <c r="B38" s="24" t="str">
        <f>+'25020230'!N39</f>
        <v xml:space="preserve"> </v>
      </c>
      <c r="C38" s="24">
        <f>+'25020240'!N39</f>
        <v>1981</v>
      </c>
      <c r="D38" s="24" t="str">
        <f>+'25020250'!N39</f>
        <v xml:space="preserve"> </v>
      </c>
      <c r="E38" s="24">
        <f>+'25020260'!N39</f>
        <v>2414</v>
      </c>
      <c r="F38" s="24">
        <f>+'25020280'!N39</f>
        <v>2172</v>
      </c>
      <c r="G38" s="24">
        <f>+'25020690'!N39</f>
        <v>2449</v>
      </c>
      <c r="H38" s="24">
        <f>+'25020920'!N39</f>
        <v>3344</v>
      </c>
      <c r="I38" s="24">
        <f>+'25021240'!N39</f>
        <v>1824.8</v>
      </c>
      <c r="J38" s="24">
        <f>+'25021650'!N39</f>
        <v>1907</v>
      </c>
      <c r="K38" s="24">
        <f>+'25025250'!N39</f>
        <v>1667.4</v>
      </c>
      <c r="L38" s="24">
        <f>+'28010070'!N39</f>
        <v>1713</v>
      </c>
      <c r="M38" s="24">
        <f>+'28020080'!N39</f>
        <v>1356</v>
      </c>
      <c r="N38" s="24">
        <f>+'28020150'!N39</f>
        <v>1275</v>
      </c>
      <c r="O38" s="24" t="str">
        <f>+'28020230'!N39</f>
        <v xml:space="preserve"> </v>
      </c>
      <c r="P38" s="24" t="str">
        <f>+'28020310'!N39</f>
        <v xml:space="preserve"> </v>
      </c>
      <c r="Q38" s="24">
        <f>+'28020420'!N39</f>
        <v>1062</v>
      </c>
      <c r="R38" s="24">
        <f>+'28020440'!N39</f>
        <v>1496</v>
      </c>
      <c r="S38" s="24">
        <f>+'28020460'!N39</f>
        <v>1669</v>
      </c>
      <c r="T38" s="24">
        <f>+'28020600'!N39</f>
        <v>1926</v>
      </c>
      <c r="U38" s="24">
        <f>+'28025070'!N39</f>
        <v>1843.3000000000002</v>
      </c>
      <c r="V38" s="24">
        <f>+'28025080'!N39</f>
        <v>1318.6</v>
      </c>
      <c r="W38" s="24">
        <f>+'28025090'!N39</f>
        <v>1689</v>
      </c>
      <c r="X38" s="24">
        <f>+'28035010'!N39</f>
        <v>1299.4000000000003</v>
      </c>
      <c r="Y38" s="24">
        <f>+'28040310'!N39</f>
        <v>1135.5999999999999</v>
      </c>
      <c r="Z38" s="24">
        <f>+'28040350'!N39</f>
        <v>1351.4</v>
      </c>
      <c r="AB38" s="5">
        <v>2006</v>
      </c>
      <c r="AC38" s="24" t="str">
        <f t="shared" si="10"/>
        <v>SR</v>
      </c>
      <c r="AD38" s="24">
        <f t="shared" si="12"/>
        <v>1981</v>
      </c>
      <c r="AE38" s="24" t="str">
        <f t="shared" si="13"/>
        <v>SR</v>
      </c>
      <c r="AF38" s="24">
        <f t="shared" si="14"/>
        <v>2414</v>
      </c>
      <c r="AG38" s="24">
        <f t="shared" si="15"/>
        <v>2172</v>
      </c>
      <c r="AH38" s="24">
        <f t="shared" si="16"/>
        <v>2449</v>
      </c>
      <c r="AI38" s="24">
        <f t="shared" si="17"/>
        <v>3344</v>
      </c>
      <c r="AJ38" s="24">
        <f t="shared" si="18"/>
        <v>1824.8</v>
      </c>
      <c r="AK38" s="24">
        <f t="shared" si="19"/>
        <v>1907</v>
      </c>
      <c r="AL38" s="24">
        <f t="shared" si="20"/>
        <v>1667.4</v>
      </c>
      <c r="AM38" s="24">
        <f t="shared" si="21"/>
        <v>1713</v>
      </c>
      <c r="AN38" s="24">
        <f t="shared" si="22"/>
        <v>1356</v>
      </c>
      <c r="AO38" s="24">
        <f t="shared" si="23"/>
        <v>1275</v>
      </c>
      <c r="AP38" s="24" t="str">
        <f>+IF(OR(O38=" ",O38=0),"SR",O38)</f>
        <v>SR</v>
      </c>
      <c r="AQ38" s="24" t="str">
        <f t="shared" si="25"/>
        <v>SR</v>
      </c>
      <c r="AR38" s="24">
        <f t="shared" si="11"/>
        <v>1062</v>
      </c>
      <c r="AS38" s="24">
        <f t="shared" si="1"/>
        <v>1496</v>
      </c>
      <c r="AT38" s="24">
        <f t="shared" si="2"/>
        <v>1669</v>
      </c>
      <c r="AU38" s="24">
        <f t="shared" si="3"/>
        <v>1926</v>
      </c>
      <c r="AV38" s="24">
        <f t="shared" si="4"/>
        <v>1843.3000000000002</v>
      </c>
      <c r="AW38" s="24">
        <f t="shared" si="5"/>
        <v>1318.6</v>
      </c>
      <c r="AX38" s="24">
        <f t="shared" si="6"/>
        <v>1689</v>
      </c>
      <c r="AY38" s="24">
        <f t="shared" si="7"/>
        <v>1299.4000000000003</v>
      </c>
      <c r="AZ38" s="24">
        <f t="shared" si="8"/>
        <v>1135.5999999999999</v>
      </c>
      <c r="BA38" s="24">
        <f t="shared" si="9"/>
        <v>1351.4</v>
      </c>
    </row>
    <row r="39" spans="1:53" x14ac:dyDescent="0.3">
      <c r="A39" s="5">
        <v>2007</v>
      </c>
      <c r="B39" s="24">
        <f>+'25020230'!N40</f>
        <v>3500</v>
      </c>
      <c r="C39" s="24">
        <f>+'25020240'!N40</f>
        <v>1937</v>
      </c>
      <c r="D39" s="24">
        <f>+'25020250'!N40</f>
        <v>1463.7</v>
      </c>
      <c r="E39" s="24">
        <f>+'25020260'!N40</f>
        <v>3141</v>
      </c>
      <c r="F39" s="24">
        <f>+'25020280'!N40</f>
        <v>1977.1</v>
      </c>
      <c r="G39" s="24">
        <f>+'25020690'!N40</f>
        <v>2977</v>
      </c>
      <c r="H39" s="24">
        <f>+'25020920'!N40</f>
        <v>1312</v>
      </c>
      <c r="I39" s="24">
        <f>+'25021240'!N40</f>
        <v>1999</v>
      </c>
      <c r="J39" s="24">
        <f>+'25021650'!N40</f>
        <v>3276</v>
      </c>
      <c r="K39" s="24" t="str">
        <f>+'25025250'!N40</f>
        <v xml:space="preserve"> </v>
      </c>
      <c r="L39" s="24">
        <f>+'28010070'!N40</f>
        <v>1537</v>
      </c>
      <c r="M39" s="24">
        <f>+'28020080'!N40</f>
        <v>2818</v>
      </c>
      <c r="N39" s="24">
        <f>+'28020150'!N40</f>
        <v>1432</v>
      </c>
      <c r="O39" s="24" t="str">
        <f>+'28020230'!N40</f>
        <v xml:space="preserve"> </v>
      </c>
      <c r="P39" s="24" t="str">
        <f>+'28020310'!N40</f>
        <v xml:space="preserve"> </v>
      </c>
      <c r="Q39" s="24" t="str">
        <f>+'28020420'!N40</f>
        <v xml:space="preserve"> </v>
      </c>
      <c r="R39" s="24">
        <f>+'28020440'!N40</f>
        <v>2256</v>
      </c>
      <c r="S39" s="24">
        <f>+'28020460'!N40</f>
        <v>1330</v>
      </c>
      <c r="T39" s="24">
        <f>+'28020600'!N40</f>
        <v>1411</v>
      </c>
      <c r="U39" s="24">
        <f>+'28025070'!N40</f>
        <v>1805.3000000000002</v>
      </c>
      <c r="V39" s="24">
        <f>+'28025080'!N40</f>
        <v>1883</v>
      </c>
      <c r="W39" s="24">
        <f>+'28025090'!N40</f>
        <v>2081.9</v>
      </c>
      <c r="X39" s="24">
        <f>+'28035010'!N40</f>
        <v>1932.1999999999998</v>
      </c>
      <c r="Y39" s="24">
        <f>+'28040310'!N40</f>
        <v>1629</v>
      </c>
      <c r="Z39" s="24">
        <f>+'28040350'!N40</f>
        <v>1193.3999999999999</v>
      </c>
      <c r="AB39" s="5">
        <v>2007</v>
      </c>
      <c r="AC39" s="24">
        <f t="shared" si="10"/>
        <v>3500</v>
      </c>
      <c r="AD39" s="24">
        <f t="shared" si="12"/>
        <v>1937</v>
      </c>
      <c r="AE39" s="24">
        <f t="shared" si="13"/>
        <v>1463.7</v>
      </c>
      <c r="AF39" s="24">
        <f t="shared" si="14"/>
        <v>3141</v>
      </c>
      <c r="AG39" s="24">
        <f t="shared" si="15"/>
        <v>1977.1</v>
      </c>
      <c r="AH39" s="24">
        <f t="shared" si="16"/>
        <v>2977</v>
      </c>
      <c r="AI39" s="24">
        <f t="shared" si="17"/>
        <v>1312</v>
      </c>
      <c r="AJ39" s="24">
        <f t="shared" si="18"/>
        <v>1999</v>
      </c>
      <c r="AK39" s="24">
        <f t="shared" si="19"/>
        <v>3276</v>
      </c>
      <c r="AL39" s="24" t="str">
        <f t="shared" si="20"/>
        <v>SR</v>
      </c>
      <c r="AM39" s="24">
        <f t="shared" si="21"/>
        <v>1537</v>
      </c>
      <c r="AN39" s="24">
        <f t="shared" si="22"/>
        <v>2818</v>
      </c>
      <c r="AO39" s="24">
        <f t="shared" si="23"/>
        <v>1432</v>
      </c>
      <c r="AP39" s="24" t="str">
        <f t="shared" si="24"/>
        <v>SR</v>
      </c>
      <c r="AQ39" s="24" t="str">
        <f t="shared" si="25"/>
        <v>SR</v>
      </c>
      <c r="AR39" s="24" t="str">
        <f t="shared" si="11"/>
        <v>SR</v>
      </c>
      <c r="AS39" s="24">
        <f t="shared" si="1"/>
        <v>2256</v>
      </c>
      <c r="AT39" s="24">
        <f t="shared" si="2"/>
        <v>1330</v>
      </c>
      <c r="AU39" s="24">
        <f t="shared" si="3"/>
        <v>1411</v>
      </c>
      <c r="AV39" s="24">
        <f t="shared" si="4"/>
        <v>1805.3000000000002</v>
      </c>
      <c r="AW39" s="24">
        <f t="shared" si="5"/>
        <v>1883</v>
      </c>
      <c r="AX39" s="24">
        <f t="shared" si="6"/>
        <v>2081.9</v>
      </c>
      <c r="AY39" s="24">
        <f t="shared" si="7"/>
        <v>1932.1999999999998</v>
      </c>
      <c r="AZ39" s="24">
        <f t="shared" si="8"/>
        <v>1629</v>
      </c>
      <c r="BA39" s="24">
        <f t="shared" si="9"/>
        <v>1193.3999999999999</v>
      </c>
    </row>
    <row r="40" spans="1:53" x14ac:dyDescent="0.3">
      <c r="A40" s="5">
        <v>2008</v>
      </c>
      <c r="B40" s="24">
        <f>+'25020230'!N41</f>
        <v>2583</v>
      </c>
      <c r="C40" s="24">
        <f>+'25020240'!N41</f>
        <v>2092</v>
      </c>
      <c r="D40" s="24">
        <f>+'25020250'!N41</f>
        <v>1206.5</v>
      </c>
      <c r="E40" s="24">
        <f>+'25020260'!N41</f>
        <v>3195</v>
      </c>
      <c r="F40" s="24">
        <f>+'25020280'!N41</f>
        <v>1765.5</v>
      </c>
      <c r="G40" s="24">
        <f>+'25020690'!N41</f>
        <v>3490.9</v>
      </c>
      <c r="H40" s="24">
        <f>+'25020920'!N41</f>
        <v>949.5</v>
      </c>
      <c r="I40" s="24">
        <f>+'25021240'!N41</f>
        <v>2625.7</v>
      </c>
      <c r="J40" s="24">
        <f>+'25021650'!N41</f>
        <v>2035</v>
      </c>
      <c r="K40" s="24">
        <f>+'25025250'!N41</f>
        <v>2246.2999999999997</v>
      </c>
      <c r="L40" s="24">
        <f>+'28010070'!N41</f>
        <v>1145</v>
      </c>
      <c r="M40" s="24">
        <f>+'28020080'!N41</f>
        <v>1109</v>
      </c>
      <c r="N40" s="24">
        <f>+'28020150'!N41</f>
        <v>1450</v>
      </c>
      <c r="O40" s="24" t="str">
        <f>+'28020230'!N41</f>
        <v xml:space="preserve"> </v>
      </c>
      <c r="P40" s="24" t="str">
        <f>+'28020310'!N41</f>
        <v xml:space="preserve"> </v>
      </c>
      <c r="Q40" s="24" t="str">
        <f>+'28020420'!N41</f>
        <v xml:space="preserve"> </v>
      </c>
      <c r="R40" s="24">
        <f>+'28020440'!N41</f>
        <v>1585.6999999999998</v>
      </c>
      <c r="S40" s="24">
        <f>+'28020460'!N41</f>
        <v>1703.3</v>
      </c>
      <c r="T40" s="24">
        <f>+'28020600'!N41</f>
        <v>873.1</v>
      </c>
      <c r="U40" s="24">
        <f>+'28025070'!N41</f>
        <v>1770.5</v>
      </c>
      <c r="V40" s="24">
        <f>+'28025080'!N41</f>
        <v>1794.9999999999998</v>
      </c>
      <c r="W40" s="24">
        <f>+'28025090'!N41</f>
        <v>2008.3999999999999</v>
      </c>
      <c r="X40" s="24">
        <f>+'28035010'!N41</f>
        <v>1510.2999999999997</v>
      </c>
      <c r="Y40" s="24">
        <f>+'28040310'!N41</f>
        <v>1621</v>
      </c>
      <c r="Z40" s="24">
        <f>+'28040350'!N41</f>
        <v>1560.4</v>
      </c>
      <c r="AB40" s="5">
        <v>2008</v>
      </c>
      <c r="AC40" s="24">
        <f t="shared" si="10"/>
        <v>2583</v>
      </c>
      <c r="AD40" s="24">
        <f t="shared" si="12"/>
        <v>2092</v>
      </c>
      <c r="AE40" s="24">
        <f t="shared" si="13"/>
        <v>1206.5</v>
      </c>
      <c r="AF40" s="24">
        <f t="shared" si="14"/>
        <v>3195</v>
      </c>
      <c r="AG40" s="24">
        <f t="shared" si="15"/>
        <v>1765.5</v>
      </c>
      <c r="AH40" s="24">
        <f t="shared" si="16"/>
        <v>3490.9</v>
      </c>
      <c r="AI40" s="24">
        <f t="shared" si="17"/>
        <v>949.5</v>
      </c>
      <c r="AJ40" s="24">
        <f t="shared" si="18"/>
        <v>2625.7</v>
      </c>
      <c r="AK40" s="24">
        <f t="shared" si="19"/>
        <v>2035</v>
      </c>
      <c r="AL40" s="24">
        <f t="shared" si="20"/>
        <v>2246.2999999999997</v>
      </c>
      <c r="AM40" s="24">
        <f t="shared" si="21"/>
        <v>1145</v>
      </c>
      <c r="AN40" s="24">
        <f t="shared" si="22"/>
        <v>1109</v>
      </c>
      <c r="AO40" s="24">
        <f t="shared" si="23"/>
        <v>1450</v>
      </c>
      <c r="AP40" s="24" t="str">
        <f t="shared" si="24"/>
        <v>SR</v>
      </c>
      <c r="AQ40" s="24" t="str">
        <f t="shared" si="25"/>
        <v>SR</v>
      </c>
      <c r="AR40" s="24" t="str">
        <f t="shared" si="11"/>
        <v>SR</v>
      </c>
      <c r="AS40" s="24">
        <f t="shared" si="1"/>
        <v>1585.6999999999998</v>
      </c>
      <c r="AT40" s="24">
        <f t="shared" si="2"/>
        <v>1703.3</v>
      </c>
      <c r="AU40" s="24">
        <f t="shared" si="3"/>
        <v>873.1</v>
      </c>
      <c r="AV40" s="24">
        <f t="shared" si="4"/>
        <v>1770.5</v>
      </c>
      <c r="AW40" s="24">
        <f t="shared" si="5"/>
        <v>1794.9999999999998</v>
      </c>
      <c r="AX40" s="24">
        <f t="shared" si="6"/>
        <v>2008.3999999999999</v>
      </c>
      <c r="AY40" s="24">
        <f t="shared" si="7"/>
        <v>1510.2999999999997</v>
      </c>
      <c r="AZ40" s="24">
        <f t="shared" si="8"/>
        <v>1621</v>
      </c>
      <c r="BA40" s="24">
        <f t="shared" si="9"/>
        <v>1560.4</v>
      </c>
    </row>
    <row r="41" spans="1:53" x14ac:dyDescent="0.3">
      <c r="A41" s="5">
        <v>2009</v>
      </c>
      <c r="B41" s="24">
        <f>+'25020230'!N42</f>
        <v>2033</v>
      </c>
      <c r="C41" s="24">
        <f>+'25020240'!N42</f>
        <v>1311</v>
      </c>
      <c r="D41" s="24">
        <f>+'25020250'!N42</f>
        <v>2832.7</v>
      </c>
      <c r="E41" s="24">
        <f>+'25020260'!N42</f>
        <v>2827</v>
      </c>
      <c r="F41" s="24">
        <f>+'25020280'!N42</f>
        <v>1295</v>
      </c>
      <c r="G41" s="24">
        <f>+'25020690'!N42</f>
        <v>2342</v>
      </c>
      <c r="H41" s="24">
        <f>+'25020920'!N42</f>
        <v>620</v>
      </c>
      <c r="I41" s="24">
        <f>+'25021240'!N42</f>
        <v>1409.8</v>
      </c>
      <c r="J41" s="24">
        <f>+'25021650'!N42</f>
        <v>1806</v>
      </c>
      <c r="K41" s="24">
        <f>+'25025250'!N42</f>
        <v>784.09999999999991</v>
      </c>
      <c r="L41" s="24">
        <f>+'28010070'!N42</f>
        <v>1172</v>
      </c>
      <c r="M41" s="24">
        <f>+'28020080'!N42</f>
        <v>1151.0999999999999</v>
      </c>
      <c r="N41" s="24">
        <f>+'28020150'!N42</f>
        <v>981</v>
      </c>
      <c r="O41" s="24" t="str">
        <f>+'28020230'!N42</f>
        <v xml:space="preserve"> </v>
      </c>
      <c r="P41" s="24" t="str">
        <f>+'28020310'!N42</f>
        <v xml:space="preserve"> </v>
      </c>
      <c r="Q41" s="24" t="str">
        <f>+'28020420'!N42</f>
        <v xml:space="preserve"> </v>
      </c>
      <c r="R41" s="24">
        <f>+'28020440'!N42</f>
        <v>1479.4</v>
      </c>
      <c r="S41" s="24">
        <f>+'28020460'!N42</f>
        <v>1290</v>
      </c>
      <c r="T41" s="24">
        <f>+'28020600'!N42</f>
        <v>1204</v>
      </c>
      <c r="U41" s="24">
        <f>+'28025070'!N42</f>
        <v>1043.8000000000002</v>
      </c>
      <c r="V41" s="24">
        <f>+'28025080'!N42</f>
        <v>1121.2</v>
      </c>
      <c r="W41" s="24" t="str">
        <f>+'28025090'!N42</f>
        <v xml:space="preserve"> </v>
      </c>
      <c r="X41" s="24">
        <f>+'28035010'!N42</f>
        <v>1054.2</v>
      </c>
      <c r="Y41" s="24" t="str">
        <f>+'28040310'!N42</f>
        <v xml:space="preserve"> </v>
      </c>
      <c r="Z41" s="24">
        <f>+'28040350'!N42</f>
        <v>921.59999999999991</v>
      </c>
      <c r="AB41" s="5">
        <v>2009</v>
      </c>
      <c r="AC41" s="24">
        <f t="shared" si="10"/>
        <v>2033</v>
      </c>
      <c r="AD41" s="24">
        <f t="shared" si="12"/>
        <v>1311</v>
      </c>
      <c r="AE41" s="24">
        <f t="shared" si="13"/>
        <v>2832.7</v>
      </c>
      <c r="AF41" s="24">
        <f t="shared" si="14"/>
        <v>2827</v>
      </c>
      <c r="AG41" s="24">
        <f t="shared" si="15"/>
        <v>1295</v>
      </c>
      <c r="AH41" s="24">
        <f t="shared" si="16"/>
        <v>2342</v>
      </c>
      <c r="AI41" s="24">
        <f t="shared" si="17"/>
        <v>620</v>
      </c>
      <c r="AJ41" s="24">
        <f t="shared" si="18"/>
        <v>1409.8</v>
      </c>
      <c r="AK41" s="24">
        <f t="shared" si="19"/>
        <v>1806</v>
      </c>
      <c r="AL41" s="24">
        <f t="shared" si="20"/>
        <v>784.09999999999991</v>
      </c>
      <c r="AM41" s="24">
        <f t="shared" si="21"/>
        <v>1172</v>
      </c>
      <c r="AN41" s="24">
        <f t="shared" si="22"/>
        <v>1151.0999999999999</v>
      </c>
      <c r="AO41" s="24">
        <f t="shared" si="23"/>
        <v>981</v>
      </c>
      <c r="AP41" s="24" t="str">
        <f t="shared" si="24"/>
        <v>SR</v>
      </c>
      <c r="AQ41" s="24" t="str">
        <f t="shared" si="25"/>
        <v>SR</v>
      </c>
      <c r="AR41" s="24" t="str">
        <f t="shared" si="11"/>
        <v>SR</v>
      </c>
      <c r="AS41" s="24">
        <f t="shared" si="1"/>
        <v>1479.4</v>
      </c>
      <c r="AT41" s="24">
        <f t="shared" si="2"/>
        <v>1290</v>
      </c>
      <c r="AU41" s="24">
        <f t="shared" si="3"/>
        <v>1204</v>
      </c>
      <c r="AV41" s="24">
        <f t="shared" si="4"/>
        <v>1043.8000000000002</v>
      </c>
      <c r="AW41" s="24">
        <f t="shared" si="5"/>
        <v>1121.2</v>
      </c>
      <c r="AX41" s="24" t="str">
        <f t="shared" si="6"/>
        <v>SR</v>
      </c>
      <c r="AY41" s="24">
        <f t="shared" si="7"/>
        <v>1054.2</v>
      </c>
      <c r="AZ41" s="24" t="str">
        <f t="shared" si="8"/>
        <v>SR</v>
      </c>
      <c r="BA41" s="24">
        <f t="shared" si="9"/>
        <v>921.59999999999991</v>
      </c>
    </row>
    <row r="42" spans="1:53" x14ac:dyDescent="0.3">
      <c r="A42" s="5">
        <v>2010</v>
      </c>
      <c r="B42" s="24">
        <f>+'25020230'!N43</f>
        <v>2924</v>
      </c>
      <c r="C42" s="24">
        <f>+'25020240'!N43</f>
        <v>3125</v>
      </c>
      <c r="D42" s="24">
        <f>+'25020250'!N43</f>
        <v>2421.7999999999997</v>
      </c>
      <c r="E42" s="24">
        <f>+'25020260'!N43</f>
        <v>4797</v>
      </c>
      <c r="F42" s="24">
        <f>+'25020280'!N43</f>
        <v>3267</v>
      </c>
      <c r="G42" s="24">
        <f>+'25020690'!N43</f>
        <v>3636</v>
      </c>
      <c r="H42" s="24">
        <f>+'25020920'!N43</f>
        <v>1574</v>
      </c>
      <c r="I42" s="24">
        <f>+'25021240'!N43</f>
        <v>3398.1</v>
      </c>
      <c r="J42" s="24">
        <f>+'25021650'!N43</f>
        <v>2714</v>
      </c>
      <c r="K42" s="24">
        <f>+'25025250'!N43</f>
        <v>3051.7</v>
      </c>
      <c r="L42" s="24">
        <f>+'28010070'!N43</f>
        <v>2057</v>
      </c>
      <c r="M42" s="24">
        <f>+'28020080'!N43</f>
        <v>2264</v>
      </c>
      <c r="N42" s="24">
        <f>+'28020150'!N43</f>
        <v>2778</v>
      </c>
      <c r="O42" s="24" t="str">
        <f>+'28020230'!N43</f>
        <v xml:space="preserve"> </v>
      </c>
      <c r="P42" s="24" t="str">
        <f>+'28020310'!N43</f>
        <v xml:space="preserve"> </v>
      </c>
      <c r="Q42" s="24">
        <f>+'28020420'!N43</f>
        <v>3171</v>
      </c>
      <c r="R42" s="24">
        <f>+'28020440'!N43</f>
        <v>2705</v>
      </c>
      <c r="S42" s="24">
        <f>+'28020460'!N43</f>
        <v>2454</v>
      </c>
      <c r="T42" s="24">
        <f>+'28020600'!N43</f>
        <v>2596</v>
      </c>
      <c r="U42" s="24">
        <f>+'28025070'!N43</f>
        <v>2177.2000000000003</v>
      </c>
      <c r="V42" s="24">
        <f>+'28025080'!N43</f>
        <v>2385.6999999999998</v>
      </c>
      <c r="W42" s="24">
        <f>+'28025090'!N43</f>
        <v>2777.2</v>
      </c>
      <c r="X42" s="24">
        <f>+'28035010'!N43</f>
        <v>2253.7000000000003</v>
      </c>
      <c r="Y42" s="24" t="str">
        <f>+'28040310'!N43</f>
        <v xml:space="preserve"> </v>
      </c>
      <c r="Z42" s="24">
        <f>+'28040350'!N43</f>
        <v>2430.1</v>
      </c>
      <c r="AB42" s="5">
        <v>2010</v>
      </c>
      <c r="AC42" s="24">
        <f t="shared" si="10"/>
        <v>2924</v>
      </c>
      <c r="AD42" s="24">
        <f t="shared" si="12"/>
        <v>3125</v>
      </c>
      <c r="AE42" s="24">
        <f t="shared" si="13"/>
        <v>2421.7999999999997</v>
      </c>
      <c r="AF42" s="24">
        <f t="shared" si="14"/>
        <v>4797</v>
      </c>
      <c r="AG42" s="24">
        <f t="shared" si="15"/>
        <v>3267</v>
      </c>
      <c r="AH42" s="24">
        <f t="shared" si="16"/>
        <v>3636</v>
      </c>
      <c r="AI42" s="24">
        <f t="shared" si="17"/>
        <v>1574</v>
      </c>
      <c r="AJ42" s="24">
        <f t="shared" si="18"/>
        <v>3398.1</v>
      </c>
      <c r="AK42" s="24">
        <f t="shared" si="19"/>
        <v>2714</v>
      </c>
      <c r="AL42" s="24">
        <f t="shared" si="20"/>
        <v>3051.7</v>
      </c>
      <c r="AM42" s="24">
        <f t="shared" si="21"/>
        <v>2057</v>
      </c>
      <c r="AN42" s="24">
        <f t="shared" si="22"/>
        <v>2264</v>
      </c>
      <c r="AO42" s="24">
        <f t="shared" si="23"/>
        <v>2778</v>
      </c>
      <c r="AP42" s="24" t="str">
        <f t="shared" si="24"/>
        <v>SR</v>
      </c>
      <c r="AQ42" s="24" t="str">
        <f t="shared" si="25"/>
        <v>SR</v>
      </c>
      <c r="AR42" s="24">
        <f t="shared" si="11"/>
        <v>3171</v>
      </c>
      <c r="AS42" s="24">
        <f t="shared" si="1"/>
        <v>2705</v>
      </c>
      <c r="AT42" s="24">
        <f t="shared" si="2"/>
        <v>2454</v>
      </c>
      <c r="AU42" s="24">
        <f t="shared" si="3"/>
        <v>2596</v>
      </c>
      <c r="AV42" s="24">
        <f t="shared" si="4"/>
        <v>2177.2000000000003</v>
      </c>
      <c r="AW42" s="24">
        <f t="shared" si="5"/>
        <v>2385.6999999999998</v>
      </c>
      <c r="AX42" s="24">
        <f t="shared" si="6"/>
        <v>2777.2</v>
      </c>
      <c r="AY42" s="24">
        <f t="shared" si="7"/>
        <v>2253.7000000000003</v>
      </c>
      <c r="AZ42" s="24" t="str">
        <f t="shared" si="8"/>
        <v>SR</v>
      </c>
      <c r="BA42" s="24">
        <f t="shared" si="9"/>
        <v>2430.1</v>
      </c>
    </row>
    <row r="43" spans="1:53" x14ac:dyDescent="0.3">
      <c r="A43" s="5">
        <v>2011</v>
      </c>
      <c r="B43" s="24">
        <f>+'25020230'!N44</f>
        <v>2688</v>
      </c>
      <c r="C43" s="24">
        <f>+'25020240'!N44</f>
        <v>3886</v>
      </c>
      <c r="D43" s="24" t="str">
        <f>+'25020250'!N44</f>
        <v xml:space="preserve"> </v>
      </c>
      <c r="E43" s="24">
        <f>+'25020260'!N44</f>
        <v>5455</v>
      </c>
      <c r="F43" s="24">
        <f>+'25020280'!N44</f>
        <v>1910.1</v>
      </c>
      <c r="G43" s="24">
        <f>+'25020690'!N44</f>
        <v>2400</v>
      </c>
      <c r="H43" s="24">
        <f>+'25020920'!N44</f>
        <v>1373</v>
      </c>
      <c r="I43" s="24">
        <f>+'25021240'!N44</f>
        <v>2913.7</v>
      </c>
      <c r="J43" s="24">
        <f>+'25021650'!N44</f>
        <v>2719</v>
      </c>
      <c r="K43" s="24">
        <f>+'25025250'!N44</f>
        <v>1941.8999999999996</v>
      </c>
      <c r="L43" s="24">
        <f>+'28010070'!N44</f>
        <v>1479</v>
      </c>
      <c r="M43" s="24">
        <f>+'28020080'!N44</f>
        <v>2066</v>
      </c>
      <c r="N43" s="24">
        <f>+'28020150'!N44</f>
        <v>2439</v>
      </c>
      <c r="O43" s="24" t="str">
        <f>+'28020230'!N44</f>
        <v xml:space="preserve"> </v>
      </c>
      <c r="P43" s="24" t="str">
        <f>+'28020310'!N44</f>
        <v xml:space="preserve"> </v>
      </c>
      <c r="Q43" s="24">
        <f>+'28020420'!N44</f>
        <v>1439</v>
      </c>
      <c r="R43" s="24">
        <f>+'28020440'!N44</f>
        <v>2118.8000000000002</v>
      </c>
      <c r="S43" s="24" t="str">
        <f>+'28020460'!N44</f>
        <v xml:space="preserve"> </v>
      </c>
      <c r="T43" s="24" t="str">
        <f>+'28020600'!N44</f>
        <v xml:space="preserve"> </v>
      </c>
      <c r="U43" s="24">
        <f>+'28025070'!N44</f>
        <v>2178.1000000000004</v>
      </c>
      <c r="V43" s="24" t="str">
        <f>+'28025080'!N44</f>
        <v xml:space="preserve"> </v>
      </c>
      <c r="W43" s="24">
        <f>+'28025090'!N44</f>
        <v>1976.6</v>
      </c>
      <c r="X43" s="24">
        <f>+'28035010'!N44</f>
        <v>2066.5</v>
      </c>
      <c r="Y43" s="24" t="str">
        <f>+'28040310'!N44</f>
        <v xml:space="preserve"> </v>
      </c>
      <c r="Z43" s="24">
        <f>+'28040350'!N44</f>
        <v>2463.5</v>
      </c>
      <c r="AB43" s="5">
        <v>2011</v>
      </c>
      <c r="AC43" s="24">
        <f t="shared" si="10"/>
        <v>2688</v>
      </c>
      <c r="AD43" s="24">
        <f t="shared" si="12"/>
        <v>3886</v>
      </c>
      <c r="AE43" s="24" t="str">
        <f t="shared" si="13"/>
        <v>SR</v>
      </c>
      <c r="AF43" s="24">
        <f t="shared" si="14"/>
        <v>5455</v>
      </c>
      <c r="AG43" s="24">
        <f t="shared" si="15"/>
        <v>1910.1</v>
      </c>
      <c r="AH43" s="24">
        <f t="shared" si="16"/>
        <v>2400</v>
      </c>
      <c r="AI43" s="24">
        <f t="shared" si="17"/>
        <v>1373</v>
      </c>
      <c r="AJ43" s="24">
        <f t="shared" si="18"/>
        <v>2913.7</v>
      </c>
      <c r="AK43" s="24">
        <f t="shared" si="19"/>
        <v>2719</v>
      </c>
      <c r="AL43" s="24">
        <f t="shared" si="20"/>
        <v>1941.8999999999996</v>
      </c>
      <c r="AM43" s="24">
        <f t="shared" si="21"/>
        <v>1479</v>
      </c>
      <c r="AN43" s="24">
        <f t="shared" si="22"/>
        <v>2066</v>
      </c>
      <c r="AO43" s="24">
        <f t="shared" si="23"/>
        <v>2439</v>
      </c>
      <c r="AP43" s="24" t="str">
        <f t="shared" si="24"/>
        <v>SR</v>
      </c>
      <c r="AQ43" s="24" t="str">
        <f t="shared" si="25"/>
        <v>SR</v>
      </c>
      <c r="AR43" s="24">
        <f t="shared" si="11"/>
        <v>1439</v>
      </c>
      <c r="AS43" s="24">
        <f t="shared" si="1"/>
        <v>2118.8000000000002</v>
      </c>
      <c r="AT43" s="24" t="str">
        <f t="shared" si="2"/>
        <v>SR</v>
      </c>
      <c r="AU43" s="24" t="str">
        <f t="shared" si="3"/>
        <v>SR</v>
      </c>
      <c r="AV43" s="24">
        <f t="shared" si="4"/>
        <v>2178.1000000000004</v>
      </c>
      <c r="AW43" s="24" t="str">
        <f t="shared" si="5"/>
        <v>SR</v>
      </c>
      <c r="AX43" s="24">
        <f t="shared" si="6"/>
        <v>1976.6</v>
      </c>
      <c r="AY43" s="24">
        <f t="shared" si="7"/>
        <v>2066.5</v>
      </c>
      <c r="AZ43" s="24" t="str">
        <f t="shared" si="8"/>
        <v>SR</v>
      </c>
      <c r="BA43" s="24">
        <f t="shared" si="9"/>
        <v>2463.5</v>
      </c>
    </row>
    <row r="44" spans="1:53" x14ac:dyDescent="0.3">
      <c r="A44" s="5">
        <v>2012</v>
      </c>
      <c r="B44" s="24" t="str">
        <f>+'25020230'!N45</f>
        <v xml:space="preserve"> </v>
      </c>
      <c r="C44" s="24">
        <f>+'25020240'!N45</f>
        <v>2200</v>
      </c>
      <c r="D44" s="24">
        <f>+'25020250'!N45</f>
        <v>1516.8</v>
      </c>
      <c r="E44" s="24">
        <f>+'25020260'!N45</f>
        <v>3126</v>
      </c>
      <c r="F44" s="24">
        <f>+'25020280'!N45</f>
        <v>1177</v>
      </c>
      <c r="G44" s="24">
        <f>+'25020690'!N45</f>
        <v>1796</v>
      </c>
      <c r="H44" s="24">
        <f>+'25020920'!N45</f>
        <v>1203</v>
      </c>
      <c r="I44" s="24">
        <f>+'25021240'!N45</f>
        <v>1664.7</v>
      </c>
      <c r="J44" s="24">
        <f>+'25021650'!N45</f>
        <v>1431</v>
      </c>
      <c r="K44" s="24" t="str">
        <f>+'25025250'!N45</f>
        <v xml:space="preserve"> </v>
      </c>
      <c r="L44" s="24">
        <f>+'28010070'!N45</f>
        <v>1745</v>
      </c>
      <c r="M44" s="24">
        <f>+'28020080'!N45</f>
        <v>1129</v>
      </c>
      <c r="N44" s="24">
        <f>+'28020150'!N45</f>
        <v>1220</v>
      </c>
      <c r="O44" s="24" t="str">
        <f>+'28020230'!N45</f>
        <v xml:space="preserve"> </v>
      </c>
      <c r="P44" s="24" t="str">
        <f>+'28020310'!N45</f>
        <v xml:space="preserve"> </v>
      </c>
      <c r="Q44" s="24">
        <f>+'28020420'!N45</f>
        <v>836</v>
      </c>
      <c r="R44" s="24">
        <f>+'28020440'!N45</f>
        <v>1585.9</v>
      </c>
      <c r="S44" s="24">
        <f>+'28020460'!N45</f>
        <v>1646</v>
      </c>
      <c r="T44" s="24" t="str">
        <f>+'28020600'!N45</f>
        <v xml:space="preserve"> </v>
      </c>
      <c r="U44" s="24">
        <f>+'28025070'!N45</f>
        <v>1464.9</v>
      </c>
      <c r="V44" s="24" t="str">
        <f>+'28025080'!N45</f>
        <v xml:space="preserve"> </v>
      </c>
      <c r="W44" s="24">
        <f>+'28025090'!N45</f>
        <v>1296.5</v>
      </c>
      <c r="X44" s="24">
        <f>+'28035010'!N45</f>
        <v>952.99999999999989</v>
      </c>
      <c r="Y44" s="24" t="str">
        <f>+'28040310'!N45</f>
        <v xml:space="preserve"> </v>
      </c>
      <c r="Z44" s="24">
        <f>+'28040350'!N45</f>
        <v>1487</v>
      </c>
      <c r="AB44" s="5">
        <v>2012</v>
      </c>
      <c r="AC44" s="24" t="str">
        <f t="shared" si="10"/>
        <v>SR</v>
      </c>
      <c r="AD44" s="24">
        <f t="shared" si="12"/>
        <v>2200</v>
      </c>
      <c r="AE44" s="24">
        <f t="shared" si="13"/>
        <v>1516.8</v>
      </c>
      <c r="AF44" s="24">
        <f t="shared" si="14"/>
        <v>3126</v>
      </c>
      <c r="AG44" s="24">
        <f t="shared" si="15"/>
        <v>1177</v>
      </c>
      <c r="AH44" s="24">
        <f t="shared" si="16"/>
        <v>1796</v>
      </c>
      <c r="AI44" s="24">
        <f t="shared" si="17"/>
        <v>1203</v>
      </c>
      <c r="AJ44" s="24">
        <f t="shared" si="18"/>
        <v>1664.7</v>
      </c>
      <c r="AK44" s="24">
        <f t="shared" si="19"/>
        <v>1431</v>
      </c>
      <c r="AL44" s="24" t="str">
        <f t="shared" si="20"/>
        <v>SR</v>
      </c>
      <c r="AM44" s="24">
        <f t="shared" si="21"/>
        <v>1745</v>
      </c>
      <c r="AN44" s="24">
        <f t="shared" si="22"/>
        <v>1129</v>
      </c>
      <c r="AO44" s="24">
        <f t="shared" si="23"/>
        <v>1220</v>
      </c>
      <c r="AP44" s="24" t="str">
        <f t="shared" si="24"/>
        <v>SR</v>
      </c>
      <c r="AQ44" s="24" t="str">
        <f t="shared" si="25"/>
        <v>SR</v>
      </c>
      <c r="AR44" s="24">
        <f t="shared" si="11"/>
        <v>836</v>
      </c>
      <c r="AS44" s="24">
        <f t="shared" si="1"/>
        <v>1585.9</v>
      </c>
      <c r="AT44" s="24">
        <f t="shared" si="2"/>
        <v>1646</v>
      </c>
      <c r="AU44" s="24" t="str">
        <f t="shared" si="3"/>
        <v>SR</v>
      </c>
      <c r="AV44" s="24">
        <f t="shared" si="4"/>
        <v>1464.9</v>
      </c>
      <c r="AW44" s="24" t="str">
        <f t="shared" si="5"/>
        <v>SR</v>
      </c>
      <c r="AX44" s="24">
        <f t="shared" si="6"/>
        <v>1296.5</v>
      </c>
      <c r="AY44" s="24">
        <f t="shared" si="7"/>
        <v>952.99999999999989</v>
      </c>
      <c r="AZ44" s="24" t="str">
        <f t="shared" si="8"/>
        <v>SR</v>
      </c>
      <c r="BA44" s="24">
        <f t="shared" si="9"/>
        <v>1487</v>
      </c>
    </row>
    <row r="45" spans="1:53" x14ac:dyDescent="0.3">
      <c r="A45" s="5">
        <v>2013</v>
      </c>
      <c r="B45" s="24">
        <f>+'25020230'!N46</f>
        <v>1678</v>
      </c>
      <c r="C45" s="24">
        <f>+'25020240'!N46</f>
        <v>2626</v>
      </c>
      <c r="D45" s="24">
        <f>+'25020250'!N46</f>
        <v>1416.9999999999998</v>
      </c>
      <c r="E45" s="24">
        <f>+'25020260'!N46</f>
        <v>3300</v>
      </c>
      <c r="F45" s="24">
        <f>+'25020280'!N46</f>
        <v>1739</v>
      </c>
      <c r="G45" s="24">
        <f>+'25020690'!N46</f>
        <v>2073.3000000000002</v>
      </c>
      <c r="H45" s="24" t="str">
        <f>+'25020920'!N46</f>
        <v xml:space="preserve"> </v>
      </c>
      <c r="I45" s="24">
        <f>+'25021240'!N46</f>
        <v>2359.8000000000002</v>
      </c>
      <c r="J45" s="24">
        <f>+'25021650'!N46</f>
        <v>1528</v>
      </c>
      <c r="K45" s="24" t="str">
        <f>+'25025250'!N46</f>
        <v xml:space="preserve"> </v>
      </c>
      <c r="L45" s="24">
        <f>+'28010070'!N46</f>
        <v>1053</v>
      </c>
      <c r="M45" s="24" t="str">
        <f>+'28020080'!N46</f>
        <v xml:space="preserve"> </v>
      </c>
      <c r="N45" s="24">
        <f>+'28020150'!N46</f>
        <v>1345</v>
      </c>
      <c r="O45" s="24" t="str">
        <f>+'28020230'!N46</f>
        <v xml:space="preserve"> </v>
      </c>
      <c r="P45" s="24" t="str">
        <f>+'28020310'!N46</f>
        <v xml:space="preserve"> </v>
      </c>
      <c r="Q45" s="24">
        <f>+'28020420'!N46</f>
        <v>1627</v>
      </c>
      <c r="R45" s="24">
        <f>+'28020440'!N46</f>
        <v>1821</v>
      </c>
      <c r="S45" s="24">
        <f>+'28020460'!N46</f>
        <v>1690</v>
      </c>
      <c r="T45" s="24">
        <f>+'28020600'!N46</f>
        <v>1054.4000000000001</v>
      </c>
      <c r="U45" s="24">
        <f>+'28025070'!N46</f>
        <v>1511.8</v>
      </c>
      <c r="V45" s="24" t="str">
        <f>+'28025080'!N46</f>
        <v xml:space="preserve"> </v>
      </c>
      <c r="W45" s="24">
        <f>+'28025090'!N46</f>
        <v>1444.4</v>
      </c>
      <c r="X45" s="24">
        <f>+'28035010'!N46</f>
        <v>1259.6000000000001</v>
      </c>
      <c r="Y45" s="24" t="str">
        <f>+'28040310'!N46</f>
        <v xml:space="preserve"> </v>
      </c>
      <c r="Z45" s="24">
        <f>+'28040350'!N46</f>
        <v>1114</v>
      </c>
      <c r="AB45" s="5">
        <v>2013</v>
      </c>
      <c r="AC45" s="24">
        <f t="shared" si="10"/>
        <v>1678</v>
      </c>
      <c r="AD45" s="24">
        <f t="shared" si="12"/>
        <v>2626</v>
      </c>
      <c r="AE45" s="24">
        <f t="shared" si="13"/>
        <v>1416.9999999999998</v>
      </c>
      <c r="AF45" s="24">
        <f t="shared" si="14"/>
        <v>3300</v>
      </c>
      <c r="AG45" s="24">
        <f t="shared" si="15"/>
        <v>1739</v>
      </c>
      <c r="AH45" s="24">
        <f t="shared" si="16"/>
        <v>2073.3000000000002</v>
      </c>
      <c r="AI45" s="24" t="str">
        <f t="shared" si="17"/>
        <v>SR</v>
      </c>
      <c r="AJ45" s="24">
        <f t="shared" si="18"/>
        <v>2359.8000000000002</v>
      </c>
      <c r="AK45" s="24">
        <f t="shared" si="19"/>
        <v>1528</v>
      </c>
      <c r="AL45" s="24" t="str">
        <f t="shared" si="20"/>
        <v>SR</v>
      </c>
      <c r="AM45" s="24">
        <f t="shared" si="21"/>
        <v>1053</v>
      </c>
      <c r="AN45" s="24" t="str">
        <f t="shared" si="22"/>
        <v>SR</v>
      </c>
      <c r="AO45" s="24">
        <f t="shared" si="23"/>
        <v>1345</v>
      </c>
      <c r="AP45" s="24" t="str">
        <f t="shared" si="24"/>
        <v>SR</v>
      </c>
      <c r="AQ45" s="24" t="str">
        <f t="shared" si="25"/>
        <v>SR</v>
      </c>
      <c r="AR45" s="24">
        <f t="shared" si="11"/>
        <v>1627</v>
      </c>
      <c r="AS45" s="24">
        <f t="shared" si="1"/>
        <v>1821</v>
      </c>
      <c r="AT45" s="24">
        <f t="shared" si="2"/>
        <v>1690</v>
      </c>
      <c r="AU45" s="24">
        <f t="shared" si="3"/>
        <v>1054.4000000000001</v>
      </c>
      <c r="AV45" s="24">
        <f t="shared" si="4"/>
        <v>1511.8</v>
      </c>
      <c r="AW45" s="24" t="str">
        <f t="shared" si="5"/>
        <v>SR</v>
      </c>
      <c r="AX45" s="24">
        <f t="shared" si="6"/>
        <v>1444.4</v>
      </c>
      <c r="AY45" s="24">
        <f t="shared" si="7"/>
        <v>1259.6000000000001</v>
      </c>
      <c r="AZ45" s="24" t="str">
        <f t="shared" si="8"/>
        <v>SR</v>
      </c>
      <c r="BA45" s="24">
        <f t="shared" si="9"/>
        <v>1114</v>
      </c>
    </row>
    <row r="46" spans="1:53" x14ac:dyDescent="0.3">
      <c r="A46" s="5">
        <v>2014</v>
      </c>
      <c r="B46" s="24">
        <f>+'25020230'!N47</f>
        <v>1692</v>
      </c>
      <c r="C46" s="24">
        <f>+'25020240'!N47</f>
        <v>1549</v>
      </c>
      <c r="D46" s="24">
        <f>+'25020250'!N47</f>
        <v>898.39999999999986</v>
      </c>
      <c r="E46" s="24">
        <f>+'25020260'!N47</f>
        <v>2867</v>
      </c>
      <c r="F46" s="24">
        <f>+'25020280'!N47</f>
        <v>1174</v>
      </c>
      <c r="G46" s="24">
        <f>+'25020690'!N47</f>
        <v>2077</v>
      </c>
      <c r="H46" s="24" t="str">
        <f>+'25020920'!N47</f>
        <v xml:space="preserve"> </v>
      </c>
      <c r="I46" s="24">
        <f>+'25021240'!N47</f>
        <v>1933</v>
      </c>
      <c r="J46" s="24" t="str">
        <f>+'25021650'!N47</f>
        <v xml:space="preserve"> </v>
      </c>
      <c r="K46" s="24">
        <f>+'25025250'!N47</f>
        <v>1165</v>
      </c>
      <c r="L46" s="24">
        <f>+'28010070'!N47</f>
        <v>1216</v>
      </c>
      <c r="M46" s="24" t="str">
        <f>+'28020080'!N47</f>
        <v xml:space="preserve"> </v>
      </c>
      <c r="N46" s="24">
        <f>+'28020150'!N47</f>
        <v>1361.2</v>
      </c>
      <c r="O46" s="24" t="str">
        <f>+'28020230'!N47</f>
        <v xml:space="preserve"> </v>
      </c>
      <c r="P46" s="24" t="str">
        <f>+'28020310'!N47</f>
        <v xml:space="preserve"> </v>
      </c>
      <c r="Q46" s="24">
        <f>+'28020420'!N47</f>
        <v>1742</v>
      </c>
      <c r="R46" s="24">
        <f>+'28020440'!N47</f>
        <v>1243</v>
      </c>
      <c r="S46" s="24">
        <f>+'28020460'!N47</f>
        <v>1624</v>
      </c>
      <c r="T46" s="24">
        <f>+'28020600'!N47</f>
        <v>920</v>
      </c>
      <c r="U46" s="24">
        <f>+'28025070'!N47</f>
        <v>1518</v>
      </c>
      <c r="V46" s="24" t="str">
        <f>+'28025080'!N47</f>
        <v xml:space="preserve"> </v>
      </c>
      <c r="W46" s="24" t="str">
        <f>+'28025090'!N47</f>
        <v xml:space="preserve"> </v>
      </c>
      <c r="X46" s="24" t="str">
        <f>+'28035010'!N47</f>
        <v xml:space="preserve"> </v>
      </c>
      <c r="Y46" s="24" t="str">
        <f>+'28040310'!N47</f>
        <v xml:space="preserve"> </v>
      </c>
      <c r="Z46" s="24">
        <f>+'28040350'!N47</f>
        <v>1334.6</v>
      </c>
      <c r="AB46" s="5">
        <v>2014</v>
      </c>
      <c r="AC46" s="24">
        <f t="shared" si="10"/>
        <v>1692</v>
      </c>
      <c r="AD46" s="24">
        <f t="shared" si="12"/>
        <v>1549</v>
      </c>
      <c r="AE46" s="24">
        <f t="shared" si="13"/>
        <v>898.39999999999986</v>
      </c>
      <c r="AF46" s="24">
        <f t="shared" si="14"/>
        <v>2867</v>
      </c>
      <c r="AG46" s="24">
        <f t="shared" si="15"/>
        <v>1174</v>
      </c>
      <c r="AH46" s="24">
        <f t="shared" si="16"/>
        <v>2077</v>
      </c>
      <c r="AI46" s="24" t="str">
        <f t="shared" si="17"/>
        <v>SR</v>
      </c>
      <c r="AJ46" s="24">
        <f t="shared" si="18"/>
        <v>1933</v>
      </c>
      <c r="AK46" s="24" t="str">
        <f t="shared" si="19"/>
        <v>SR</v>
      </c>
      <c r="AL46" s="24">
        <f t="shared" si="20"/>
        <v>1165</v>
      </c>
      <c r="AM46" s="24">
        <f t="shared" si="21"/>
        <v>1216</v>
      </c>
      <c r="AN46" s="24" t="str">
        <f t="shared" si="22"/>
        <v>SR</v>
      </c>
      <c r="AO46" s="24">
        <f t="shared" si="23"/>
        <v>1361.2</v>
      </c>
      <c r="AP46" s="24" t="str">
        <f t="shared" si="24"/>
        <v>SR</v>
      </c>
      <c r="AQ46" s="24" t="str">
        <f t="shared" si="25"/>
        <v>SR</v>
      </c>
      <c r="AR46" s="24">
        <f t="shared" si="11"/>
        <v>1742</v>
      </c>
      <c r="AS46" s="24">
        <f t="shared" si="1"/>
        <v>1243</v>
      </c>
      <c r="AT46" s="24">
        <f t="shared" si="2"/>
        <v>1624</v>
      </c>
      <c r="AU46" s="24">
        <f t="shared" si="3"/>
        <v>920</v>
      </c>
      <c r="AV46" s="24">
        <f t="shared" si="4"/>
        <v>1518</v>
      </c>
      <c r="AW46" s="24" t="str">
        <f t="shared" si="5"/>
        <v>SR</v>
      </c>
      <c r="AX46" s="24" t="str">
        <f t="shared" si="6"/>
        <v>SR</v>
      </c>
      <c r="AY46" s="24" t="str">
        <f t="shared" si="7"/>
        <v>SR</v>
      </c>
      <c r="AZ46" s="24" t="str">
        <f t="shared" si="8"/>
        <v>SR</v>
      </c>
      <c r="BA46" s="24">
        <f t="shared" si="9"/>
        <v>1334.6</v>
      </c>
    </row>
    <row r="47" spans="1:53" x14ac:dyDescent="0.3">
      <c r="A47" s="5">
        <v>2015</v>
      </c>
      <c r="B47" s="24" t="str">
        <f>+'25020230'!N48</f>
        <v xml:space="preserve"> </v>
      </c>
      <c r="C47" s="24">
        <f>+'25020240'!N48</f>
        <v>945</v>
      </c>
      <c r="D47" s="24">
        <f>+'25020250'!N48</f>
        <v>1699.5</v>
      </c>
      <c r="E47" s="24">
        <f>+'25020260'!N48</f>
        <v>1877</v>
      </c>
      <c r="F47" s="24">
        <f>+'25020280'!N48</f>
        <v>1252</v>
      </c>
      <c r="G47" s="24">
        <f>+'25020690'!N48</f>
        <v>984</v>
      </c>
      <c r="H47" s="24" t="str">
        <f>+'25020920'!N48</f>
        <v xml:space="preserve"> </v>
      </c>
      <c r="I47" s="24">
        <f>+'25021240'!N48</f>
        <v>1148</v>
      </c>
      <c r="J47" s="24">
        <f>+'25021650'!N48</f>
        <v>673</v>
      </c>
      <c r="K47" s="24" t="str">
        <f>+'25025250'!N48</f>
        <v xml:space="preserve"> </v>
      </c>
      <c r="L47" s="24">
        <f>+'28010070'!N48</f>
        <v>1157</v>
      </c>
      <c r="M47" s="24" t="str">
        <f>+'28020080'!N48</f>
        <v xml:space="preserve"> </v>
      </c>
      <c r="N47" s="24">
        <f>+'28020150'!N48</f>
        <v>929</v>
      </c>
      <c r="O47" s="24" t="str">
        <f>+'28020230'!N48</f>
        <v xml:space="preserve"> </v>
      </c>
      <c r="P47" s="24" t="str">
        <f>+'28020310'!N48</f>
        <v xml:space="preserve"> </v>
      </c>
      <c r="Q47" s="24">
        <f>+'28020420'!N48</f>
        <v>1138</v>
      </c>
      <c r="R47" s="24">
        <f>+'28020440'!N48</f>
        <v>926</v>
      </c>
      <c r="S47" s="24">
        <f>+'28020460'!N48</f>
        <v>1195</v>
      </c>
      <c r="T47" s="24">
        <f>+'28020600'!N48</f>
        <v>851</v>
      </c>
      <c r="U47" s="24">
        <f>+'28025070'!N48</f>
        <v>1295.4000000000001</v>
      </c>
      <c r="V47" s="24" t="str">
        <f>+'28025080'!N48</f>
        <v xml:space="preserve"> </v>
      </c>
      <c r="W47" s="24">
        <f>+'28025090'!N48</f>
        <v>755.50000000000011</v>
      </c>
      <c r="X47" s="24" t="str">
        <f>+'28035010'!N48</f>
        <v xml:space="preserve"> </v>
      </c>
      <c r="Y47" s="24" t="str">
        <f>+'28040310'!N48</f>
        <v xml:space="preserve"> </v>
      </c>
      <c r="Z47" s="24">
        <f>+'28040350'!N48</f>
        <v>1032</v>
      </c>
      <c r="AB47" s="5">
        <v>2015</v>
      </c>
      <c r="AC47" s="24" t="str">
        <f t="shared" si="10"/>
        <v>SR</v>
      </c>
      <c r="AD47" s="24">
        <f t="shared" si="12"/>
        <v>945</v>
      </c>
      <c r="AE47" s="24">
        <f t="shared" si="13"/>
        <v>1699.5</v>
      </c>
      <c r="AF47" s="24">
        <f t="shared" si="14"/>
        <v>1877</v>
      </c>
      <c r="AG47" s="24">
        <f t="shared" si="15"/>
        <v>1252</v>
      </c>
      <c r="AH47" s="24">
        <f t="shared" si="16"/>
        <v>984</v>
      </c>
      <c r="AI47" s="24" t="str">
        <f t="shared" si="17"/>
        <v>SR</v>
      </c>
      <c r="AJ47" s="24">
        <f t="shared" si="18"/>
        <v>1148</v>
      </c>
      <c r="AK47" s="24">
        <f t="shared" si="19"/>
        <v>673</v>
      </c>
      <c r="AL47" s="24" t="str">
        <f t="shared" si="20"/>
        <v>SR</v>
      </c>
      <c r="AM47" s="24">
        <f t="shared" si="21"/>
        <v>1157</v>
      </c>
      <c r="AN47" s="24" t="str">
        <f t="shared" si="22"/>
        <v>SR</v>
      </c>
      <c r="AO47" s="24">
        <f t="shared" si="23"/>
        <v>929</v>
      </c>
      <c r="AP47" s="24" t="str">
        <f t="shared" si="24"/>
        <v>SR</v>
      </c>
      <c r="AQ47" s="24" t="str">
        <f t="shared" si="25"/>
        <v>SR</v>
      </c>
      <c r="AR47" s="24">
        <f t="shared" si="11"/>
        <v>1138</v>
      </c>
      <c r="AS47" s="24">
        <f t="shared" si="1"/>
        <v>926</v>
      </c>
      <c r="AT47" s="24">
        <f t="shared" si="2"/>
        <v>1195</v>
      </c>
      <c r="AU47" s="24">
        <f t="shared" si="3"/>
        <v>851</v>
      </c>
      <c r="AV47" s="24">
        <f t="shared" si="4"/>
        <v>1295.4000000000001</v>
      </c>
      <c r="AW47" s="24" t="str">
        <f t="shared" si="5"/>
        <v>SR</v>
      </c>
      <c r="AX47" s="24">
        <f t="shared" si="6"/>
        <v>755.50000000000011</v>
      </c>
      <c r="AY47" s="24" t="str">
        <f t="shared" si="7"/>
        <v>SR</v>
      </c>
      <c r="AZ47" s="24" t="str">
        <f t="shared" si="8"/>
        <v>SR</v>
      </c>
      <c r="BA47" s="24">
        <f t="shared" si="9"/>
        <v>1032</v>
      </c>
    </row>
    <row r="48" spans="1:53" x14ac:dyDescent="0.3">
      <c r="A48" s="5">
        <v>2016</v>
      </c>
      <c r="B48" s="24" t="str">
        <f>+'25020230'!N49</f>
        <v xml:space="preserve"> </v>
      </c>
      <c r="C48" s="24">
        <f>+'25020240'!N49</f>
        <v>1741</v>
      </c>
      <c r="D48" s="24">
        <f>+'25020250'!N49</f>
        <v>1548.1000000000004</v>
      </c>
      <c r="E48" s="24" t="str">
        <f>+'25020260'!N49</f>
        <v xml:space="preserve"> </v>
      </c>
      <c r="F48" s="24">
        <f>+'25020280'!N49</f>
        <v>1503</v>
      </c>
      <c r="G48" s="24">
        <f>+'25020690'!N49</f>
        <v>1683</v>
      </c>
      <c r="H48" s="24" t="str">
        <f>+'25020920'!N49</f>
        <v xml:space="preserve"> </v>
      </c>
      <c r="I48" s="24">
        <f>+'25021240'!N49</f>
        <v>1293</v>
      </c>
      <c r="J48" s="24">
        <f>+'25021650'!N49</f>
        <v>1424</v>
      </c>
      <c r="K48" s="24" t="str">
        <f>+'25025250'!N49</f>
        <v xml:space="preserve"> </v>
      </c>
      <c r="L48" s="24">
        <f>+'28010070'!N49</f>
        <v>1743</v>
      </c>
      <c r="M48" s="24" t="str">
        <f>+'28020080'!N49</f>
        <v xml:space="preserve"> </v>
      </c>
      <c r="N48" s="24">
        <f>+'28020150'!N49</f>
        <v>1348</v>
      </c>
      <c r="O48" s="24" t="str">
        <f>+'28020230'!N49</f>
        <v xml:space="preserve"> </v>
      </c>
      <c r="P48" s="24" t="str">
        <f>+'28020310'!N49</f>
        <v xml:space="preserve"> </v>
      </c>
      <c r="Q48" s="24">
        <f>+'28020420'!N49</f>
        <v>1865</v>
      </c>
      <c r="R48" s="24">
        <f>+'28020440'!N49</f>
        <v>1276</v>
      </c>
      <c r="S48" s="24">
        <f>+'28020460'!N49</f>
        <v>1352</v>
      </c>
      <c r="T48" s="24">
        <f>+'28020600'!N49</f>
        <v>1247</v>
      </c>
      <c r="U48" s="24">
        <f>+'28025070'!N49</f>
        <v>1328.5</v>
      </c>
      <c r="V48" s="24" t="str">
        <f>+'28025080'!N49</f>
        <v xml:space="preserve"> </v>
      </c>
      <c r="W48" s="24" t="str">
        <f>+'28025090'!N49</f>
        <v xml:space="preserve"> </v>
      </c>
      <c r="X48" s="24" t="str">
        <f>+'28035010'!N49</f>
        <v xml:space="preserve"> </v>
      </c>
      <c r="Y48" s="24" t="str">
        <f>+'28040310'!N49</f>
        <v xml:space="preserve"> </v>
      </c>
      <c r="Z48" s="24">
        <f>+'28040350'!N49</f>
        <v>1350</v>
      </c>
      <c r="AB48" s="5">
        <v>2016</v>
      </c>
      <c r="AC48" s="24" t="str">
        <f t="shared" si="10"/>
        <v>SR</v>
      </c>
      <c r="AD48" s="24">
        <f t="shared" si="12"/>
        <v>1741</v>
      </c>
      <c r="AE48" s="24">
        <f t="shared" si="13"/>
        <v>1548.1000000000004</v>
      </c>
      <c r="AF48" s="24" t="str">
        <f t="shared" si="14"/>
        <v>SR</v>
      </c>
      <c r="AG48" s="24">
        <f t="shared" si="15"/>
        <v>1503</v>
      </c>
      <c r="AH48" s="24">
        <f t="shared" si="16"/>
        <v>1683</v>
      </c>
      <c r="AI48" s="24" t="str">
        <f t="shared" si="17"/>
        <v>SR</v>
      </c>
      <c r="AJ48" s="24">
        <f t="shared" si="18"/>
        <v>1293</v>
      </c>
      <c r="AK48" s="24">
        <f t="shared" si="19"/>
        <v>1424</v>
      </c>
      <c r="AL48" s="24" t="str">
        <f t="shared" si="20"/>
        <v>SR</v>
      </c>
      <c r="AM48" s="24">
        <f t="shared" si="21"/>
        <v>1743</v>
      </c>
      <c r="AN48" s="24" t="str">
        <f t="shared" si="22"/>
        <v>SR</v>
      </c>
      <c r="AO48" s="24">
        <f t="shared" si="23"/>
        <v>1348</v>
      </c>
      <c r="AP48" s="24" t="str">
        <f t="shared" si="24"/>
        <v>SR</v>
      </c>
      <c r="AQ48" s="24" t="str">
        <f t="shared" si="25"/>
        <v>SR</v>
      </c>
      <c r="AR48" s="24">
        <f t="shared" si="11"/>
        <v>1865</v>
      </c>
      <c r="AS48" s="24">
        <f t="shared" si="1"/>
        <v>1276</v>
      </c>
      <c r="AT48" s="24">
        <f t="shared" si="2"/>
        <v>1352</v>
      </c>
      <c r="AU48" s="24">
        <f t="shared" si="3"/>
        <v>1247</v>
      </c>
      <c r="AV48" s="24">
        <f t="shared" si="4"/>
        <v>1328.5</v>
      </c>
      <c r="AW48" s="24" t="str">
        <f t="shared" si="5"/>
        <v>SR</v>
      </c>
      <c r="AX48" s="24" t="str">
        <f t="shared" si="6"/>
        <v>SR</v>
      </c>
      <c r="AY48" s="24" t="str">
        <f t="shared" si="7"/>
        <v>SR</v>
      </c>
      <c r="AZ48" s="24" t="str">
        <f t="shared" si="8"/>
        <v>SR</v>
      </c>
      <c r="BA48" s="24">
        <f t="shared" si="9"/>
        <v>1350</v>
      </c>
    </row>
    <row r="49" spans="1:53" x14ac:dyDescent="0.3">
      <c r="A49" s="5">
        <v>2017</v>
      </c>
      <c r="B49" s="24">
        <f>+'25020230'!N50</f>
        <v>2008.5999999999997</v>
      </c>
      <c r="C49" s="24">
        <f>+'25020240'!N50</f>
        <v>1990</v>
      </c>
      <c r="D49" s="24">
        <f>+'25020250'!N50</f>
        <v>1658.2999999999997</v>
      </c>
      <c r="E49" s="24">
        <f>+'25020260'!N50</f>
        <v>3205</v>
      </c>
      <c r="F49" s="24">
        <f>+'25020280'!N50</f>
        <v>1922</v>
      </c>
      <c r="G49" s="24">
        <f>+'25020690'!N50</f>
        <v>2221</v>
      </c>
      <c r="H49" s="24" t="str">
        <f>+'25020920'!N50</f>
        <v xml:space="preserve"> </v>
      </c>
      <c r="I49" s="24">
        <f>+'25021240'!N50</f>
        <v>2094.4</v>
      </c>
      <c r="J49" s="24">
        <f>+'25021650'!N50</f>
        <v>2206</v>
      </c>
      <c r="K49" s="24" t="str">
        <f>+'25025250'!N50</f>
        <v xml:space="preserve"> </v>
      </c>
      <c r="L49" s="24">
        <f>+'28010070'!N50</f>
        <v>2290</v>
      </c>
      <c r="M49" s="24">
        <f>+'28020080'!N50</f>
        <v>1716</v>
      </c>
      <c r="N49" s="24">
        <f>+'28020150'!N50</f>
        <v>1660</v>
      </c>
      <c r="O49" s="24" t="str">
        <f>+'28020230'!N50</f>
        <v xml:space="preserve"> </v>
      </c>
      <c r="P49" s="24" t="str">
        <f>+'28020310'!N50</f>
        <v xml:space="preserve"> </v>
      </c>
      <c r="Q49" s="24">
        <f>+'28020420'!N50</f>
        <v>1683</v>
      </c>
      <c r="R49" s="24">
        <f>+'28020440'!N50</f>
        <v>1389.2</v>
      </c>
      <c r="S49" s="24">
        <f>+'28020460'!N50</f>
        <v>1900</v>
      </c>
      <c r="T49" s="24">
        <f>+'28020600'!N50</f>
        <v>1319</v>
      </c>
      <c r="U49" s="24">
        <f>+'28025070'!N50</f>
        <v>2078.6</v>
      </c>
      <c r="V49" s="24" t="str">
        <f>+'28025080'!N50</f>
        <v xml:space="preserve"> </v>
      </c>
      <c r="W49" s="24">
        <f>+'28025090'!N50</f>
        <v>1550.7000000000003</v>
      </c>
      <c r="X49" s="24" t="str">
        <f>+'28035010'!N50</f>
        <v xml:space="preserve"> </v>
      </c>
      <c r="Y49" s="24" t="str">
        <f>+'28040310'!N50</f>
        <v xml:space="preserve"> </v>
      </c>
      <c r="Z49" s="24">
        <f>+'28040350'!N50</f>
        <v>1338</v>
      </c>
      <c r="AB49" s="5">
        <v>2017</v>
      </c>
      <c r="AC49" s="24">
        <f t="shared" si="10"/>
        <v>2008.5999999999997</v>
      </c>
      <c r="AD49" s="24">
        <f t="shared" si="12"/>
        <v>1990</v>
      </c>
      <c r="AE49" s="24">
        <f t="shared" si="13"/>
        <v>1658.2999999999997</v>
      </c>
      <c r="AF49" s="24">
        <f t="shared" si="14"/>
        <v>3205</v>
      </c>
      <c r="AG49" s="24">
        <f t="shared" si="15"/>
        <v>1922</v>
      </c>
      <c r="AH49" s="24">
        <f t="shared" si="16"/>
        <v>2221</v>
      </c>
      <c r="AI49" s="24" t="str">
        <f t="shared" si="17"/>
        <v>SR</v>
      </c>
      <c r="AJ49" s="24">
        <f t="shared" si="18"/>
        <v>2094.4</v>
      </c>
      <c r="AK49" s="24">
        <f t="shared" si="19"/>
        <v>2206</v>
      </c>
      <c r="AL49" s="24" t="str">
        <f t="shared" si="20"/>
        <v>SR</v>
      </c>
      <c r="AM49" s="24">
        <f t="shared" si="21"/>
        <v>2290</v>
      </c>
      <c r="AN49" s="24">
        <f t="shared" si="22"/>
        <v>1716</v>
      </c>
      <c r="AO49" s="24">
        <f t="shared" si="23"/>
        <v>1660</v>
      </c>
      <c r="AP49" s="24" t="str">
        <f t="shared" si="24"/>
        <v>SR</v>
      </c>
      <c r="AQ49" s="24" t="str">
        <f t="shared" si="25"/>
        <v>SR</v>
      </c>
      <c r="AR49" s="24">
        <f t="shared" si="11"/>
        <v>1683</v>
      </c>
      <c r="AS49" s="24">
        <f t="shared" si="1"/>
        <v>1389.2</v>
      </c>
      <c r="AT49" s="24">
        <f t="shared" si="2"/>
        <v>1900</v>
      </c>
      <c r="AU49" s="24">
        <f t="shared" si="3"/>
        <v>1319</v>
      </c>
      <c r="AV49" s="24">
        <f t="shared" si="4"/>
        <v>2078.6</v>
      </c>
      <c r="AW49" s="24" t="str">
        <f t="shared" si="5"/>
        <v>SR</v>
      </c>
      <c r="AX49" s="24">
        <f t="shared" si="6"/>
        <v>1550.7000000000003</v>
      </c>
      <c r="AY49" s="24" t="str">
        <f t="shared" si="7"/>
        <v>SR</v>
      </c>
      <c r="AZ49" s="24" t="str">
        <f t="shared" si="8"/>
        <v>SR</v>
      </c>
      <c r="BA49" s="24">
        <f t="shared" si="9"/>
        <v>1338</v>
      </c>
    </row>
    <row r="50" spans="1:53" x14ac:dyDescent="0.3">
      <c r="A50" s="5">
        <v>2018</v>
      </c>
      <c r="B50" s="24">
        <f>+'25020230'!N51</f>
        <v>2858.1</v>
      </c>
      <c r="C50" s="24">
        <f>+'25020240'!N51</f>
        <v>1306</v>
      </c>
      <c r="D50" s="24" t="str">
        <f>+'25020250'!N51</f>
        <v xml:space="preserve"> </v>
      </c>
      <c r="E50" s="24">
        <f>+'25020260'!N51</f>
        <v>2971.8</v>
      </c>
      <c r="F50" s="24" t="str">
        <f>+'25020280'!N51</f>
        <v xml:space="preserve"> </v>
      </c>
      <c r="G50" s="24">
        <f>+'25020690'!N51</f>
        <v>1859.5</v>
      </c>
      <c r="H50" s="24" t="str">
        <f>+'25020920'!N51</f>
        <v xml:space="preserve"> </v>
      </c>
      <c r="I50" s="24">
        <f>+'25021240'!N51</f>
        <v>1774.6</v>
      </c>
      <c r="J50" s="24" t="str">
        <f>+'25021650'!N51</f>
        <v xml:space="preserve"> </v>
      </c>
      <c r="K50" s="24" t="str">
        <f>+'25025250'!N51</f>
        <v xml:space="preserve"> </v>
      </c>
      <c r="L50" s="24">
        <f>+'28010070'!N51</f>
        <v>1097</v>
      </c>
      <c r="M50" s="24" t="str">
        <f>+'28020080'!N51</f>
        <v xml:space="preserve"> </v>
      </c>
      <c r="N50" s="24">
        <f>+'28020150'!N51</f>
        <v>1192</v>
      </c>
      <c r="O50" s="24" t="str">
        <f>+'28020230'!N51</f>
        <v xml:space="preserve"> </v>
      </c>
      <c r="P50" s="24" t="str">
        <f>+'28020310'!N51</f>
        <v xml:space="preserve"> </v>
      </c>
      <c r="Q50" s="24">
        <f>+'28020420'!N51</f>
        <v>1311</v>
      </c>
      <c r="R50" s="24">
        <f>+'28020440'!N51</f>
        <v>1255</v>
      </c>
      <c r="S50" s="24">
        <f>+'28020460'!N51</f>
        <v>1353</v>
      </c>
      <c r="T50" s="24">
        <f>+'28020600'!N51</f>
        <v>1101</v>
      </c>
      <c r="U50" s="24" t="str">
        <f>+'28025070'!N51</f>
        <v xml:space="preserve"> </v>
      </c>
      <c r="V50" s="24" t="str">
        <f>+'28025080'!N51</f>
        <v xml:space="preserve"> </v>
      </c>
      <c r="W50" s="24">
        <f>+'28025090'!N51</f>
        <v>1288.3</v>
      </c>
      <c r="X50" s="24" t="str">
        <f>+'28035010'!N51</f>
        <v xml:space="preserve"> </v>
      </c>
      <c r="Y50" s="24" t="str">
        <f>+'28040310'!N51</f>
        <v xml:space="preserve"> </v>
      </c>
      <c r="Z50" s="24">
        <f>+'28040350'!N51</f>
        <v>1360.3</v>
      </c>
      <c r="AB50" s="5">
        <v>2018</v>
      </c>
      <c r="AC50" s="24">
        <f t="shared" si="10"/>
        <v>2858.1</v>
      </c>
      <c r="AD50" s="24">
        <f t="shared" si="12"/>
        <v>1306</v>
      </c>
      <c r="AE50" s="24" t="str">
        <f t="shared" si="13"/>
        <v>SR</v>
      </c>
      <c r="AF50" s="24">
        <f t="shared" si="14"/>
        <v>2971.8</v>
      </c>
      <c r="AG50" s="24" t="str">
        <f t="shared" si="15"/>
        <v>SR</v>
      </c>
      <c r="AH50" s="24">
        <f t="shared" si="16"/>
        <v>1859.5</v>
      </c>
      <c r="AI50" s="24" t="str">
        <f t="shared" si="17"/>
        <v>SR</v>
      </c>
      <c r="AJ50" s="24">
        <f t="shared" si="18"/>
        <v>1774.6</v>
      </c>
      <c r="AK50" s="24" t="str">
        <f t="shared" si="19"/>
        <v>SR</v>
      </c>
      <c r="AL50" s="24" t="str">
        <f t="shared" si="20"/>
        <v>SR</v>
      </c>
      <c r="AM50" s="24">
        <f t="shared" si="21"/>
        <v>1097</v>
      </c>
      <c r="AN50" s="24" t="str">
        <f t="shared" si="22"/>
        <v>SR</v>
      </c>
      <c r="AO50" s="24">
        <f t="shared" si="23"/>
        <v>1192</v>
      </c>
      <c r="AP50" s="24" t="str">
        <f t="shared" si="24"/>
        <v>SR</v>
      </c>
      <c r="AQ50" s="24" t="str">
        <f t="shared" si="25"/>
        <v>SR</v>
      </c>
      <c r="AR50" s="24">
        <f t="shared" si="11"/>
        <v>1311</v>
      </c>
      <c r="AS50" s="24">
        <f t="shared" si="1"/>
        <v>1255</v>
      </c>
      <c r="AT50" s="24">
        <f t="shared" si="2"/>
        <v>1353</v>
      </c>
      <c r="AU50" s="24">
        <f t="shared" si="3"/>
        <v>1101</v>
      </c>
      <c r="AV50" s="24" t="str">
        <f t="shared" si="4"/>
        <v>SR</v>
      </c>
      <c r="AW50" s="24" t="str">
        <f t="shared" si="5"/>
        <v>SR</v>
      </c>
      <c r="AX50" s="24">
        <f t="shared" si="6"/>
        <v>1288.3</v>
      </c>
      <c r="AY50" s="24" t="str">
        <f t="shared" si="7"/>
        <v>SR</v>
      </c>
      <c r="AZ50" s="24" t="str">
        <f t="shared" si="8"/>
        <v>SR</v>
      </c>
      <c r="BA50" s="24">
        <f t="shared" si="9"/>
        <v>1360.3</v>
      </c>
    </row>
    <row r="51" spans="1:53" x14ac:dyDescent="0.3">
      <c r="A51" s="5">
        <v>2019</v>
      </c>
      <c r="B51" s="24">
        <f>+'25020230'!N52</f>
        <v>1830</v>
      </c>
      <c r="C51" s="24" t="str">
        <f>+'25020240'!N52</f>
        <v xml:space="preserve"> </v>
      </c>
      <c r="D51" s="24">
        <f>+'25020250'!N52</f>
        <v>1979</v>
      </c>
      <c r="E51" s="24">
        <f>+'25020260'!N52</f>
        <v>2222</v>
      </c>
      <c r="F51" s="24" t="str">
        <f>+'25020280'!N52</f>
        <v xml:space="preserve"> </v>
      </c>
      <c r="G51" s="24">
        <f>+'25020690'!N52</f>
        <v>2236</v>
      </c>
      <c r="H51" s="24" t="str">
        <f>+'25020920'!N52</f>
        <v xml:space="preserve"> </v>
      </c>
      <c r="I51" s="24">
        <f>+'25021240'!N52</f>
        <v>1481</v>
      </c>
      <c r="J51" s="24" t="str">
        <f>+'25021650'!N52</f>
        <v xml:space="preserve"> </v>
      </c>
      <c r="K51" s="24" t="str">
        <f>+'25025250'!N52</f>
        <v xml:space="preserve"> </v>
      </c>
      <c r="L51" s="24">
        <f>+'28010070'!N52</f>
        <v>1632</v>
      </c>
      <c r="M51" s="24">
        <f>+'28020080'!N52</f>
        <v>1305.5</v>
      </c>
      <c r="N51" s="24">
        <f>+'28020150'!N52</f>
        <v>1288</v>
      </c>
      <c r="O51" s="24" t="str">
        <f>+'28020230'!N52</f>
        <v xml:space="preserve"> </v>
      </c>
      <c r="P51" s="24" t="str">
        <f>+'28020310'!N52</f>
        <v xml:space="preserve"> </v>
      </c>
      <c r="Q51" s="24">
        <f>+'28020420'!N52</f>
        <v>1677</v>
      </c>
      <c r="R51" s="24">
        <f>+'28020440'!N52</f>
        <v>1230</v>
      </c>
      <c r="S51" s="24">
        <f>+'28020460'!N52</f>
        <v>1054</v>
      </c>
      <c r="T51" s="24" t="str">
        <f>+'28020600'!N52</f>
        <v xml:space="preserve"> </v>
      </c>
      <c r="U51" s="24">
        <f>+'28025070'!N52</f>
        <v>1408.3</v>
      </c>
      <c r="V51" s="24" t="str">
        <f>+'28025080'!N52</f>
        <v xml:space="preserve"> </v>
      </c>
      <c r="W51" s="24">
        <f>+'28025090'!N52</f>
        <v>1197.2</v>
      </c>
      <c r="X51" s="24" t="str">
        <f>+'28035010'!N52</f>
        <v xml:space="preserve"> </v>
      </c>
      <c r="Y51" s="24" t="str">
        <f>+'28040310'!N52</f>
        <v xml:space="preserve"> </v>
      </c>
      <c r="Z51" s="24">
        <f>+'28040350'!N52</f>
        <v>1247</v>
      </c>
      <c r="AB51" s="5">
        <v>2019</v>
      </c>
      <c r="AC51" s="24">
        <f t="shared" si="10"/>
        <v>1830</v>
      </c>
      <c r="AD51" s="24" t="str">
        <f t="shared" si="12"/>
        <v>SR</v>
      </c>
      <c r="AE51" s="24">
        <f t="shared" si="13"/>
        <v>1979</v>
      </c>
      <c r="AF51" s="24">
        <f t="shared" si="14"/>
        <v>2222</v>
      </c>
      <c r="AG51" s="24" t="str">
        <f t="shared" si="15"/>
        <v>SR</v>
      </c>
      <c r="AH51" s="24">
        <f t="shared" si="16"/>
        <v>2236</v>
      </c>
      <c r="AI51" s="24" t="str">
        <f t="shared" si="17"/>
        <v>SR</v>
      </c>
      <c r="AJ51" s="24">
        <f t="shared" si="18"/>
        <v>1481</v>
      </c>
      <c r="AK51" s="24" t="str">
        <f t="shared" si="19"/>
        <v>SR</v>
      </c>
      <c r="AL51" s="24" t="str">
        <f t="shared" si="20"/>
        <v>SR</v>
      </c>
      <c r="AM51" s="24">
        <f t="shared" si="21"/>
        <v>1632</v>
      </c>
      <c r="AN51" s="24">
        <f t="shared" si="22"/>
        <v>1305.5</v>
      </c>
      <c r="AO51" s="24">
        <f t="shared" si="23"/>
        <v>1288</v>
      </c>
      <c r="AP51" s="24" t="str">
        <f t="shared" si="24"/>
        <v>SR</v>
      </c>
      <c r="AQ51" s="24" t="str">
        <f t="shared" si="25"/>
        <v>SR</v>
      </c>
      <c r="AR51" s="24">
        <f t="shared" si="11"/>
        <v>1677</v>
      </c>
      <c r="AS51" s="24">
        <f t="shared" si="1"/>
        <v>1230</v>
      </c>
      <c r="AT51" s="24">
        <f t="shared" si="2"/>
        <v>1054</v>
      </c>
      <c r="AU51" s="24" t="str">
        <f t="shared" si="3"/>
        <v>SR</v>
      </c>
      <c r="AV51" s="24">
        <f t="shared" si="4"/>
        <v>1408.3</v>
      </c>
      <c r="AW51" s="24" t="str">
        <f t="shared" si="5"/>
        <v>SR</v>
      </c>
      <c r="AX51" s="24">
        <f t="shared" si="6"/>
        <v>1197.2</v>
      </c>
      <c r="AY51" s="24" t="str">
        <f t="shared" si="7"/>
        <v>SR</v>
      </c>
      <c r="AZ51" s="24" t="str">
        <f t="shared" si="8"/>
        <v>SR</v>
      </c>
      <c r="BA51" s="24">
        <f t="shared" si="9"/>
        <v>1247</v>
      </c>
    </row>
    <row r="52" spans="1:53" x14ac:dyDescent="0.3">
      <c r="A52" s="5">
        <v>2020</v>
      </c>
      <c r="B52" s="24">
        <f>+'25020230'!N53</f>
        <v>2160</v>
      </c>
      <c r="C52" s="24">
        <f>+'25020240'!N53</f>
        <v>1704</v>
      </c>
      <c r="D52" s="24" t="str">
        <f>+'25020250'!N53</f>
        <v xml:space="preserve"> </v>
      </c>
      <c r="E52" s="24">
        <f>+'25020260'!N53</f>
        <v>3273</v>
      </c>
      <c r="F52" s="24" t="str">
        <f>+'25020280'!N53</f>
        <v xml:space="preserve"> </v>
      </c>
      <c r="G52" s="24">
        <f>+'25020690'!N53</f>
        <v>2297</v>
      </c>
      <c r="H52" s="24" t="str">
        <f>+'25020920'!N53</f>
        <v xml:space="preserve"> </v>
      </c>
      <c r="I52" s="24">
        <f>+'25021240'!N53</f>
        <v>2340</v>
      </c>
      <c r="J52" s="24">
        <f>+'25021650'!N53</f>
        <v>1924</v>
      </c>
      <c r="K52" s="24" t="str">
        <f>+'25025250'!N53</f>
        <v xml:space="preserve"> </v>
      </c>
      <c r="L52" s="24">
        <f>+'28010070'!N53</f>
        <v>1222</v>
      </c>
      <c r="M52" s="24">
        <f>+'28020080'!N53</f>
        <v>1208</v>
      </c>
      <c r="N52" s="24">
        <f>+'28020150'!N53</f>
        <v>1440</v>
      </c>
      <c r="O52" s="24" t="str">
        <f>+'28020230'!N53</f>
        <v xml:space="preserve"> </v>
      </c>
      <c r="P52" s="24" t="str">
        <f>+'28020310'!N53</f>
        <v xml:space="preserve"> </v>
      </c>
      <c r="Q52" s="24">
        <f>+'28020420'!N53</f>
        <v>1300</v>
      </c>
      <c r="R52" s="24">
        <f>+'28020440'!N53</f>
        <v>1267</v>
      </c>
      <c r="S52" s="24">
        <f>+'28020460'!N53</f>
        <v>1222</v>
      </c>
      <c r="T52" s="24" t="str">
        <f>+'28020600'!N53</f>
        <v xml:space="preserve"> </v>
      </c>
      <c r="U52" s="24">
        <f>+'28025070'!N53</f>
        <v>1449.7000000000003</v>
      </c>
      <c r="V52" s="24" t="str">
        <f>+'28025080'!N53</f>
        <v xml:space="preserve"> </v>
      </c>
      <c r="W52" s="24">
        <f>+'28025090'!N53</f>
        <v>1278.0999999999999</v>
      </c>
      <c r="X52" s="24" t="str">
        <f>+'28035010'!N53</f>
        <v xml:space="preserve"> </v>
      </c>
      <c r="Y52" s="24" t="str">
        <f>+'28040310'!N53</f>
        <v xml:space="preserve"> </v>
      </c>
      <c r="Z52" s="24">
        <f>+'28040350'!N53</f>
        <v>1456</v>
      </c>
      <c r="AB52" s="5">
        <v>2020</v>
      </c>
      <c r="AC52" s="24">
        <f t="shared" si="10"/>
        <v>2160</v>
      </c>
      <c r="AD52" s="24">
        <f t="shared" si="12"/>
        <v>1704</v>
      </c>
      <c r="AE52" s="24" t="str">
        <f t="shared" si="13"/>
        <v>SR</v>
      </c>
      <c r="AF52" s="24">
        <f t="shared" si="14"/>
        <v>3273</v>
      </c>
      <c r="AG52" s="24" t="str">
        <f t="shared" si="15"/>
        <v>SR</v>
      </c>
      <c r="AH52" s="24">
        <f t="shared" si="16"/>
        <v>2297</v>
      </c>
      <c r="AI52" s="24" t="str">
        <f t="shared" si="17"/>
        <v>SR</v>
      </c>
      <c r="AJ52" s="24">
        <f t="shared" si="18"/>
        <v>2340</v>
      </c>
      <c r="AK52" s="24">
        <f t="shared" si="19"/>
        <v>1924</v>
      </c>
      <c r="AL52" s="24" t="str">
        <f t="shared" si="20"/>
        <v>SR</v>
      </c>
      <c r="AM52" s="24">
        <f t="shared" si="21"/>
        <v>1222</v>
      </c>
      <c r="AN52" s="24">
        <f t="shared" si="22"/>
        <v>1208</v>
      </c>
      <c r="AO52" s="24">
        <f t="shared" si="23"/>
        <v>1440</v>
      </c>
      <c r="AP52" s="24" t="str">
        <f t="shared" si="24"/>
        <v>SR</v>
      </c>
      <c r="AQ52" s="24" t="str">
        <f t="shared" si="25"/>
        <v>SR</v>
      </c>
      <c r="AR52" s="24">
        <f t="shared" si="11"/>
        <v>1300</v>
      </c>
      <c r="AS52" s="24">
        <f t="shared" si="1"/>
        <v>1267</v>
      </c>
      <c r="AT52" s="24">
        <f t="shared" si="2"/>
        <v>1222</v>
      </c>
      <c r="AU52" s="24" t="str">
        <f t="shared" si="3"/>
        <v>SR</v>
      </c>
      <c r="AV52" s="24">
        <f t="shared" si="4"/>
        <v>1449.7000000000003</v>
      </c>
      <c r="AW52" s="24" t="str">
        <f t="shared" si="5"/>
        <v>SR</v>
      </c>
      <c r="AX52" s="24">
        <f t="shared" si="6"/>
        <v>1278.0999999999999</v>
      </c>
      <c r="AY52" s="24" t="str">
        <f t="shared" si="7"/>
        <v>SR</v>
      </c>
      <c r="AZ52" s="24" t="str">
        <f t="shared" si="8"/>
        <v>SR</v>
      </c>
      <c r="BA52" s="24">
        <f t="shared" si="9"/>
        <v>1456</v>
      </c>
    </row>
    <row r="53" spans="1:53" x14ac:dyDescent="0.3">
      <c r="A53" s="5">
        <v>2021</v>
      </c>
      <c r="B53" s="24">
        <f>+'25020230'!N54</f>
        <v>2127</v>
      </c>
      <c r="C53" s="24">
        <f>+'25020240'!N54</f>
        <v>1921</v>
      </c>
      <c r="D53" s="24">
        <f>+'25020250'!N54</f>
        <v>1640</v>
      </c>
      <c r="E53" s="24">
        <f>+'25020260'!N54</f>
        <v>3248</v>
      </c>
      <c r="F53" s="24" t="str">
        <f>+'25020280'!N54</f>
        <v xml:space="preserve"> </v>
      </c>
      <c r="G53" s="24">
        <f>+'25020690'!N54</f>
        <v>2499</v>
      </c>
      <c r="H53" s="24" t="str">
        <f>+'25020920'!N54</f>
        <v xml:space="preserve"> </v>
      </c>
      <c r="I53" s="24">
        <f>+'25021240'!N54</f>
        <v>3312.9</v>
      </c>
      <c r="J53" s="24">
        <f>+'25021650'!N54</f>
        <v>1744</v>
      </c>
      <c r="K53" s="24" t="str">
        <f>+'25025250'!N54</f>
        <v xml:space="preserve"> </v>
      </c>
      <c r="L53" s="24">
        <f>+'28010070'!N54</f>
        <v>1459</v>
      </c>
      <c r="M53" s="24">
        <f>+'28020080'!N54</f>
        <v>1621</v>
      </c>
      <c r="N53" s="24">
        <f>+'28020150'!N54</f>
        <v>1428</v>
      </c>
      <c r="O53" s="24" t="str">
        <f>+'28020230'!N54</f>
        <v xml:space="preserve"> </v>
      </c>
      <c r="P53" s="24" t="str">
        <f>+'28020310'!N54</f>
        <v xml:space="preserve"> </v>
      </c>
      <c r="Q53" s="24">
        <f>+'28020420'!N54</f>
        <v>1093</v>
      </c>
      <c r="R53" s="24">
        <f>+'28020440'!N54</f>
        <v>1634</v>
      </c>
      <c r="S53" s="24" t="str">
        <f>+'28020460'!N54</f>
        <v xml:space="preserve"> </v>
      </c>
      <c r="T53" s="24">
        <f>+'28020600'!N54</f>
        <v>1508</v>
      </c>
      <c r="U53" s="24">
        <f>+'28025070'!N54</f>
        <v>1855.9</v>
      </c>
      <c r="V53" s="24" t="str">
        <f>+'28025080'!N54</f>
        <v xml:space="preserve"> </v>
      </c>
      <c r="W53" s="24">
        <f>+'28025090'!N54</f>
        <v>1050.9000000000001</v>
      </c>
      <c r="X53" s="24" t="str">
        <f>+'28035010'!N54</f>
        <v xml:space="preserve"> </v>
      </c>
      <c r="Y53" s="24" t="str">
        <f>+'28040310'!N54</f>
        <v xml:space="preserve"> </v>
      </c>
      <c r="Z53" s="24">
        <f>+'28040350'!N54</f>
        <v>1388</v>
      </c>
      <c r="AB53" s="5">
        <v>2021</v>
      </c>
      <c r="AC53" s="24">
        <f t="shared" ref="AC53:AC54" si="26">+IF(OR(B53=" ",B53=0),"SR",B53)</f>
        <v>2127</v>
      </c>
      <c r="AD53" s="24">
        <f t="shared" ref="AD53:AD54" si="27">+IF(OR(C53=" ",C53=0),"SR",C53)</f>
        <v>1921</v>
      </c>
      <c r="AE53" s="24">
        <f t="shared" ref="AE53:AE54" si="28">+IF(OR(D53=" ",D53=0),"SR",D53)</f>
        <v>1640</v>
      </c>
      <c r="AF53" s="24">
        <f t="shared" ref="AF53:AF54" si="29">+IF(OR(E53=" ",E53=0),"SR",E53)</f>
        <v>3248</v>
      </c>
      <c r="AG53" s="24" t="str">
        <f t="shared" ref="AG53:AG54" si="30">+IF(OR(F53=" ",F53=0),"SR",F53)</f>
        <v>SR</v>
      </c>
      <c r="AH53" s="24">
        <f t="shared" ref="AH53:AH54" si="31">+IF(OR(G53=" ",G53=0),"SR",G53)</f>
        <v>2499</v>
      </c>
      <c r="AI53" s="24" t="str">
        <f t="shared" ref="AI53:AI54" si="32">+IF(OR(H53=" ",H53=0),"SR",H53)</f>
        <v>SR</v>
      </c>
      <c r="AJ53" s="24">
        <f t="shared" ref="AJ53:AJ54" si="33">+IF(OR(I53=" ",I53=0),"SR",I53)</f>
        <v>3312.9</v>
      </c>
      <c r="AK53" s="24">
        <f t="shared" ref="AK53:AK54" si="34">+IF(OR(J53=" ",J53=0),"SR",J53)</f>
        <v>1744</v>
      </c>
      <c r="AL53" s="24" t="str">
        <f t="shared" ref="AL53:AL54" si="35">+IF(OR(K53=" ",K53=0),"SR",K53)</f>
        <v>SR</v>
      </c>
      <c r="AM53" s="24">
        <f t="shared" ref="AM53:AM54" si="36">+IF(OR(L53=" ",L53=0),"SR",L53)</f>
        <v>1459</v>
      </c>
      <c r="AN53" s="24">
        <f t="shared" ref="AN53:AN54" si="37">+IF(OR(M53=" ",M53=0),"SR",M53)</f>
        <v>1621</v>
      </c>
      <c r="AO53" s="24">
        <f t="shared" ref="AO53:AO54" si="38">+IF(OR(N53=" ",N53=0),"SR",N53)</f>
        <v>1428</v>
      </c>
      <c r="AP53" s="24" t="str">
        <f t="shared" ref="AP53:AP54" si="39">+IF(OR(O53=" ",O53=0),"SR",O53)</f>
        <v>SR</v>
      </c>
      <c r="AQ53" s="24" t="str">
        <f t="shared" ref="AQ53:AQ54" si="40">+IF(OR(P53=" ",P53=0),"SR",P53)</f>
        <v>SR</v>
      </c>
      <c r="AR53" s="24">
        <f t="shared" ref="AR53:AR54" si="41">+IF(OR(Q53=" ",Q53=0),"SR",Q53)</f>
        <v>1093</v>
      </c>
      <c r="AS53" s="24">
        <f t="shared" ref="AS53:AS54" si="42">+IF(OR(R53=" ",R53=0),"SR",R53)</f>
        <v>1634</v>
      </c>
      <c r="AT53" s="24" t="str">
        <f t="shared" ref="AT53:AT54" si="43">+IF(OR(S53=" ",S53=0),"SR",S53)</f>
        <v>SR</v>
      </c>
      <c r="AU53" s="24">
        <f t="shared" ref="AU53:AU54" si="44">+IF(OR(T53=" ",T53=0),"SR",T53)</f>
        <v>1508</v>
      </c>
      <c r="AV53" s="24">
        <f t="shared" ref="AV53:AV54" si="45">+IF(OR(U53=" ",U53=0),"SR",U53)</f>
        <v>1855.9</v>
      </c>
      <c r="AW53" s="24" t="str">
        <f t="shared" ref="AW53:AW54" si="46">+IF(OR(V53=" ",V53=0),"SR",V53)</f>
        <v>SR</v>
      </c>
      <c r="AX53" s="24">
        <f t="shared" ref="AX53:AX54" si="47">+IF(OR(W53=" ",W53=0),"SR",W53)</f>
        <v>1050.9000000000001</v>
      </c>
      <c r="AY53" s="24" t="str">
        <f t="shared" ref="AY53:AY54" si="48">+IF(OR(X53=" ",X53=0),"SR",X53)</f>
        <v>SR</v>
      </c>
      <c r="AZ53" s="24" t="str">
        <f t="shared" ref="AZ53:AZ54" si="49">+IF(OR(Y53=" ",Y53=0),"SR",Y53)</f>
        <v>SR</v>
      </c>
      <c r="BA53" s="24">
        <f t="shared" ref="BA53" si="50">+IF(OR(Z53=" ",Z53=0),"SR",Z53)</f>
        <v>1388</v>
      </c>
    </row>
    <row r="54" spans="1:53" x14ac:dyDescent="0.3">
      <c r="A54" s="5">
        <v>2022</v>
      </c>
      <c r="B54" s="24" t="str">
        <f>+'25020230'!N55</f>
        <v xml:space="preserve"> </v>
      </c>
      <c r="C54" s="24">
        <f>+'25020240'!N55</f>
        <v>2221</v>
      </c>
      <c r="D54" s="24">
        <f>+'25020250'!N55</f>
        <v>2451.1</v>
      </c>
      <c r="E54" s="24" t="str">
        <f>+'25020260'!N55</f>
        <v xml:space="preserve"> </v>
      </c>
      <c r="F54" s="24" t="str">
        <f>+'25020280'!N55</f>
        <v xml:space="preserve"> </v>
      </c>
      <c r="G54" s="24">
        <f>+'25020690'!N55</f>
        <v>2197</v>
      </c>
      <c r="H54" s="24" t="str">
        <f>+'25020920'!N55</f>
        <v xml:space="preserve"> </v>
      </c>
      <c r="I54" s="24">
        <f>+'25021240'!N55</f>
        <v>2966</v>
      </c>
      <c r="J54" s="24" t="str">
        <f>+'25021650'!N55</f>
        <v xml:space="preserve"> </v>
      </c>
      <c r="K54" s="24" t="str">
        <f>+'25025250'!N55</f>
        <v xml:space="preserve"> </v>
      </c>
      <c r="L54" s="24" t="str">
        <f>+'28010070'!N55</f>
        <v xml:space="preserve"> </v>
      </c>
      <c r="M54" s="24" t="str">
        <f>+'28020080'!N55</f>
        <v xml:space="preserve"> </v>
      </c>
      <c r="N54" s="24">
        <f>+'28020150'!N55</f>
        <v>1877</v>
      </c>
      <c r="O54" s="24" t="str">
        <f>+'28020230'!N55</f>
        <v xml:space="preserve"> </v>
      </c>
      <c r="P54" s="24" t="str">
        <f>+'28020310'!N55</f>
        <v xml:space="preserve"> </v>
      </c>
      <c r="Q54" s="24" t="str">
        <f>+'28020420'!N55</f>
        <v xml:space="preserve"> </v>
      </c>
      <c r="R54" s="24" t="str">
        <f>+'28020440'!N55</f>
        <v xml:space="preserve"> </v>
      </c>
      <c r="S54" s="24" t="str">
        <f>+'28020460'!N55</f>
        <v xml:space="preserve"> </v>
      </c>
      <c r="T54" s="24" t="str">
        <f>+'28020600'!N55</f>
        <v xml:space="preserve"> </v>
      </c>
      <c r="U54" s="24" t="str">
        <f>+'28025070'!N55</f>
        <v xml:space="preserve"> </v>
      </c>
      <c r="V54" s="24" t="str">
        <f>+'28025080'!N55</f>
        <v xml:space="preserve"> </v>
      </c>
      <c r="W54" s="24" t="str">
        <f>+'28025090'!N55</f>
        <v xml:space="preserve"> </v>
      </c>
      <c r="X54" s="24">
        <f>+'28035010'!N55</f>
        <v>1642.6</v>
      </c>
      <c r="Y54" s="24" t="str">
        <f>+'28040310'!N55</f>
        <v xml:space="preserve"> </v>
      </c>
      <c r="Z54" s="24">
        <f>+'28040350'!N55</f>
        <v>1966</v>
      </c>
      <c r="AB54" s="5">
        <v>2022</v>
      </c>
      <c r="AC54" s="24" t="str">
        <f t="shared" si="26"/>
        <v>SR</v>
      </c>
      <c r="AD54" s="24">
        <f t="shared" si="27"/>
        <v>2221</v>
      </c>
      <c r="AE54" s="24">
        <f t="shared" si="28"/>
        <v>2451.1</v>
      </c>
      <c r="AF54" s="24" t="str">
        <f t="shared" si="29"/>
        <v>SR</v>
      </c>
      <c r="AG54" s="24" t="str">
        <f t="shared" si="30"/>
        <v>SR</v>
      </c>
      <c r="AH54" s="24">
        <f t="shared" si="31"/>
        <v>2197</v>
      </c>
      <c r="AI54" s="24" t="str">
        <f t="shared" si="32"/>
        <v>SR</v>
      </c>
      <c r="AJ54" s="24">
        <f t="shared" si="33"/>
        <v>2966</v>
      </c>
      <c r="AK54" s="24" t="str">
        <f t="shared" si="34"/>
        <v>SR</v>
      </c>
      <c r="AL54" s="24" t="str">
        <f t="shared" si="35"/>
        <v>SR</v>
      </c>
      <c r="AM54" s="24" t="str">
        <f t="shared" si="36"/>
        <v>SR</v>
      </c>
      <c r="AN54" s="24" t="str">
        <f t="shared" si="37"/>
        <v>SR</v>
      </c>
      <c r="AO54" s="24">
        <f t="shared" si="38"/>
        <v>1877</v>
      </c>
      <c r="AP54" s="24" t="str">
        <f t="shared" si="39"/>
        <v>SR</v>
      </c>
      <c r="AQ54" s="24" t="str">
        <f t="shared" si="40"/>
        <v>SR</v>
      </c>
      <c r="AR54" s="24" t="str">
        <f t="shared" si="41"/>
        <v>SR</v>
      </c>
      <c r="AS54" s="24" t="str">
        <f t="shared" si="42"/>
        <v>SR</v>
      </c>
      <c r="AT54" s="24" t="str">
        <f t="shared" si="43"/>
        <v>SR</v>
      </c>
      <c r="AU54" s="24" t="str">
        <f t="shared" si="44"/>
        <v>SR</v>
      </c>
      <c r="AV54" s="24" t="str">
        <f t="shared" si="45"/>
        <v>SR</v>
      </c>
      <c r="AW54" s="24" t="str">
        <f t="shared" si="46"/>
        <v>SR</v>
      </c>
      <c r="AX54" s="24" t="str">
        <f t="shared" si="47"/>
        <v>SR</v>
      </c>
      <c r="AY54" s="24">
        <f t="shared" si="48"/>
        <v>1642.6</v>
      </c>
      <c r="AZ54" s="24" t="str">
        <f t="shared" si="49"/>
        <v>SR</v>
      </c>
      <c r="BA54" s="24">
        <f>+IF(OR(Z54=" ",Z54=0),"SR",Z54)</f>
        <v>1966</v>
      </c>
    </row>
    <row r="55" spans="1:53" x14ac:dyDescent="0.3">
      <c r="A55" s="6" t="s">
        <v>16</v>
      </c>
      <c r="B55" s="7">
        <f>+AVERAGE(B2:B54)</f>
        <v>2090.1472222222224</v>
      </c>
      <c r="C55" s="7">
        <f t="shared" ref="C55:Z55" si="51">+AVERAGE(C2:C54)</f>
        <v>1668.375</v>
      </c>
      <c r="D55" s="7">
        <f t="shared" si="51"/>
        <v>1767.1437500000002</v>
      </c>
      <c r="E55" s="7">
        <f t="shared" si="51"/>
        <v>2530.1820000000002</v>
      </c>
      <c r="F55" s="7">
        <f t="shared" si="51"/>
        <v>1537.8302325581399</v>
      </c>
      <c r="G55" s="7">
        <f t="shared" si="51"/>
        <v>1872.672340425532</v>
      </c>
      <c r="H55" s="7">
        <f t="shared" si="51"/>
        <v>1671.5473684210526</v>
      </c>
      <c r="I55" s="7">
        <f t="shared" si="51"/>
        <v>2111.3081632653061</v>
      </c>
      <c r="J55" s="7">
        <f t="shared" si="51"/>
        <v>1638.6647058823528</v>
      </c>
      <c r="K55" s="7">
        <f t="shared" si="51"/>
        <v>1709.3514285714289</v>
      </c>
      <c r="L55" s="7">
        <f t="shared" si="51"/>
        <v>1372.0763157894735</v>
      </c>
      <c r="M55" s="7">
        <f t="shared" si="51"/>
        <v>1405.3526315789475</v>
      </c>
      <c r="N55" s="7">
        <f t="shared" si="51"/>
        <v>1327.3805555555555</v>
      </c>
      <c r="O55" s="7">
        <f t="shared" si="51"/>
        <v>1581.6142857142854</v>
      </c>
      <c r="P55" s="7">
        <f t="shared" si="51"/>
        <v>2053.9409090909089</v>
      </c>
      <c r="Q55" s="7">
        <f t="shared" si="51"/>
        <v>1424.2055555555555</v>
      </c>
      <c r="R55" s="7">
        <f t="shared" si="51"/>
        <v>1529.9125000000001</v>
      </c>
      <c r="S55" s="7">
        <f t="shared" si="51"/>
        <v>1522.6871794871793</v>
      </c>
      <c r="T55" s="7">
        <f t="shared" si="51"/>
        <v>1344.7263157894738</v>
      </c>
      <c r="U55" s="7">
        <f t="shared" si="51"/>
        <v>1576.2486486486489</v>
      </c>
      <c r="V55" s="7">
        <f t="shared" si="51"/>
        <v>1569.2391304347825</v>
      </c>
      <c r="W55" s="7">
        <f t="shared" si="51"/>
        <v>1517.7527777777777</v>
      </c>
      <c r="X55" s="7">
        <f t="shared" si="51"/>
        <v>1335.0027027027027</v>
      </c>
      <c r="Y55" s="7">
        <f t="shared" si="51"/>
        <v>1375.7357142857143</v>
      </c>
      <c r="Z55" s="7">
        <f t="shared" si="51"/>
        <v>1342.7923076923078</v>
      </c>
      <c r="AB55" s="6" t="s">
        <v>16</v>
      </c>
      <c r="AC55" s="7">
        <f>+AVERAGE(AC2:AC54)</f>
        <v>2090.1472222222224</v>
      </c>
      <c r="AD55" s="7">
        <f t="shared" ref="AD55:BA55" si="52">+AVERAGE(AD2:AD54)</f>
        <v>1668.375</v>
      </c>
      <c r="AE55" s="7">
        <f t="shared" si="52"/>
        <v>1767.1437500000002</v>
      </c>
      <c r="AF55" s="7">
        <f t="shared" si="52"/>
        <v>2530.1820000000002</v>
      </c>
      <c r="AG55" s="7">
        <f t="shared" si="52"/>
        <v>1537.8302325581399</v>
      </c>
      <c r="AH55" s="7">
        <f t="shared" si="52"/>
        <v>1872.672340425532</v>
      </c>
      <c r="AI55" s="7">
        <f t="shared" si="52"/>
        <v>1671.5473684210526</v>
      </c>
      <c r="AJ55" s="7">
        <f t="shared" si="52"/>
        <v>2111.3081632653061</v>
      </c>
      <c r="AK55" s="7">
        <f t="shared" si="52"/>
        <v>1638.6647058823528</v>
      </c>
      <c r="AL55" s="7">
        <f t="shared" si="52"/>
        <v>1709.3514285714289</v>
      </c>
      <c r="AM55" s="7">
        <f t="shared" si="52"/>
        <v>1372.0763157894735</v>
      </c>
      <c r="AN55" s="7">
        <f t="shared" si="52"/>
        <v>1405.3526315789475</v>
      </c>
      <c r="AO55" s="7">
        <f t="shared" si="52"/>
        <v>1327.3805555555555</v>
      </c>
      <c r="AP55" s="7">
        <f t="shared" si="52"/>
        <v>1581.6142857142854</v>
      </c>
      <c r="AQ55" s="7">
        <f t="shared" si="52"/>
        <v>2053.9409090909089</v>
      </c>
      <c r="AR55" s="7">
        <f t="shared" si="52"/>
        <v>1424.2055555555555</v>
      </c>
      <c r="AS55" s="7">
        <f t="shared" si="52"/>
        <v>1529.9125000000001</v>
      </c>
      <c r="AT55" s="7">
        <f t="shared" si="52"/>
        <v>1522.6871794871793</v>
      </c>
      <c r="AU55" s="7">
        <f t="shared" si="52"/>
        <v>1344.7263157894738</v>
      </c>
      <c r="AV55" s="7">
        <f t="shared" si="52"/>
        <v>1576.2486486486489</v>
      </c>
      <c r="AW55" s="7">
        <f t="shared" si="52"/>
        <v>1569.2391304347825</v>
      </c>
      <c r="AX55" s="7">
        <f t="shared" si="52"/>
        <v>1517.7527777777777</v>
      </c>
      <c r="AY55" s="7">
        <f t="shared" si="52"/>
        <v>1335.0027027027027</v>
      </c>
      <c r="AZ55" s="7">
        <f t="shared" si="52"/>
        <v>1375.7357142857143</v>
      </c>
      <c r="BA55" s="7">
        <f t="shared" si="52"/>
        <v>1342.7923076923078</v>
      </c>
    </row>
    <row r="56" spans="1:53" x14ac:dyDescent="0.3">
      <c r="A56" s="6" t="s">
        <v>17</v>
      </c>
      <c r="B56" s="7">
        <f>+MAX(B2:B54)</f>
        <v>3500</v>
      </c>
      <c r="C56" s="7">
        <f t="shared" ref="C56:Z56" si="53">+MAX(C2:C54)</f>
        <v>3886</v>
      </c>
      <c r="D56" s="7">
        <f t="shared" si="53"/>
        <v>2832.7</v>
      </c>
      <c r="E56" s="7">
        <f t="shared" si="53"/>
        <v>5455</v>
      </c>
      <c r="F56" s="7">
        <f t="shared" si="53"/>
        <v>3267</v>
      </c>
      <c r="G56" s="7">
        <f t="shared" si="53"/>
        <v>3660</v>
      </c>
      <c r="H56" s="7">
        <f t="shared" si="53"/>
        <v>4173</v>
      </c>
      <c r="I56" s="7">
        <f t="shared" si="53"/>
        <v>3398.1</v>
      </c>
      <c r="J56" s="7">
        <f t="shared" si="53"/>
        <v>3276</v>
      </c>
      <c r="K56" s="7">
        <f t="shared" si="53"/>
        <v>3196</v>
      </c>
      <c r="L56" s="7">
        <f t="shared" si="53"/>
        <v>2290</v>
      </c>
      <c r="M56" s="7">
        <f t="shared" si="53"/>
        <v>2818</v>
      </c>
      <c r="N56" s="7">
        <f t="shared" si="53"/>
        <v>2778</v>
      </c>
      <c r="O56" s="7">
        <f t="shared" si="53"/>
        <v>2535.1999999999998</v>
      </c>
      <c r="P56" s="7">
        <f t="shared" si="53"/>
        <v>3663</v>
      </c>
      <c r="Q56" s="7">
        <f t="shared" si="53"/>
        <v>3171</v>
      </c>
      <c r="R56" s="7">
        <f t="shared" si="53"/>
        <v>2705</v>
      </c>
      <c r="S56" s="7">
        <f t="shared" si="53"/>
        <v>2454</v>
      </c>
      <c r="T56" s="7">
        <f t="shared" si="53"/>
        <v>2596</v>
      </c>
      <c r="U56" s="7">
        <f t="shared" si="53"/>
        <v>2178.1000000000004</v>
      </c>
      <c r="V56" s="7">
        <f t="shared" si="53"/>
        <v>2385.6999999999998</v>
      </c>
      <c r="W56" s="7">
        <f t="shared" si="53"/>
        <v>2777.2</v>
      </c>
      <c r="X56" s="7">
        <f t="shared" si="53"/>
        <v>2303.1</v>
      </c>
      <c r="Y56" s="7">
        <f t="shared" si="53"/>
        <v>2047</v>
      </c>
      <c r="Z56" s="7">
        <f t="shared" si="53"/>
        <v>2463.5</v>
      </c>
      <c r="AB56" s="6" t="s">
        <v>17</v>
      </c>
      <c r="AC56" s="7">
        <f>+MAX(AC2:AC54)</f>
        <v>3500</v>
      </c>
      <c r="AD56" s="7">
        <f t="shared" ref="AD56:BA56" si="54">+MAX(AD2:AD54)</f>
        <v>3886</v>
      </c>
      <c r="AE56" s="7">
        <f t="shared" si="54"/>
        <v>2832.7</v>
      </c>
      <c r="AF56" s="7">
        <f t="shared" si="54"/>
        <v>5455</v>
      </c>
      <c r="AG56" s="7">
        <f t="shared" si="54"/>
        <v>3267</v>
      </c>
      <c r="AH56" s="7">
        <f t="shared" si="54"/>
        <v>3660</v>
      </c>
      <c r="AI56" s="7">
        <f t="shared" si="54"/>
        <v>4173</v>
      </c>
      <c r="AJ56" s="7">
        <f t="shared" si="54"/>
        <v>3398.1</v>
      </c>
      <c r="AK56" s="7">
        <f t="shared" si="54"/>
        <v>3276</v>
      </c>
      <c r="AL56" s="7">
        <f t="shared" si="54"/>
        <v>3196</v>
      </c>
      <c r="AM56" s="7">
        <f t="shared" si="54"/>
        <v>2290</v>
      </c>
      <c r="AN56" s="7">
        <f t="shared" si="54"/>
        <v>2818</v>
      </c>
      <c r="AO56" s="7">
        <f t="shared" si="54"/>
        <v>2778</v>
      </c>
      <c r="AP56" s="7">
        <f t="shared" si="54"/>
        <v>2535.1999999999998</v>
      </c>
      <c r="AQ56" s="7">
        <f t="shared" si="54"/>
        <v>3663</v>
      </c>
      <c r="AR56" s="7">
        <f t="shared" si="54"/>
        <v>3171</v>
      </c>
      <c r="AS56" s="7">
        <f t="shared" si="54"/>
        <v>2705</v>
      </c>
      <c r="AT56" s="7">
        <f t="shared" si="54"/>
        <v>2454</v>
      </c>
      <c r="AU56" s="7">
        <f t="shared" si="54"/>
        <v>2596</v>
      </c>
      <c r="AV56" s="7">
        <f t="shared" si="54"/>
        <v>2178.1000000000004</v>
      </c>
      <c r="AW56" s="7">
        <f t="shared" si="54"/>
        <v>2385.6999999999998</v>
      </c>
      <c r="AX56" s="7">
        <f t="shared" si="54"/>
        <v>2777.2</v>
      </c>
      <c r="AY56" s="7">
        <f t="shared" si="54"/>
        <v>2303.1</v>
      </c>
      <c r="AZ56" s="7">
        <f t="shared" si="54"/>
        <v>2047</v>
      </c>
      <c r="BA56" s="7">
        <f t="shared" si="54"/>
        <v>2463.5</v>
      </c>
    </row>
    <row r="57" spans="1:53" x14ac:dyDescent="0.3">
      <c r="A57" s="6" t="s">
        <v>18</v>
      </c>
      <c r="B57" s="7">
        <f>+MIN(B2:B54)</f>
        <v>877</v>
      </c>
      <c r="C57" s="7">
        <f t="shared" ref="C57:Z57" si="55">+MIN(C2:C54)</f>
        <v>526</v>
      </c>
      <c r="D57" s="7">
        <f t="shared" si="55"/>
        <v>898.39999999999986</v>
      </c>
      <c r="E57" s="7">
        <f t="shared" si="55"/>
        <v>1078</v>
      </c>
      <c r="F57" s="7">
        <f t="shared" si="55"/>
        <v>515</v>
      </c>
      <c r="G57" s="7">
        <f t="shared" si="55"/>
        <v>350.1</v>
      </c>
      <c r="H57" s="7">
        <f t="shared" si="55"/>
        <v>620</v>
      </c>
      <c r="I57" s="7">
        <f t="shared" si="55"/>
        <v>840.5</v>
      </c>
      <c r="J57" s="7">
        <f t="shared" si="55"/>
        <v>673</v>
      </c>
      <c r="K57" s="7">
        <f t="shared" si="55"/>
        <v>771.4</v>
      </c>
      <c r="L57" s="7">
        <f t="shared" si="55"/>
        <v>572</v>
      </c>
      <c r="M57" s="7">
        <f t="shared" si="55"/>
        <v>598</v>
      </c>
      <c r="N57" s="7">
        <f t="shared" si="55"/>
        <v>710</v>
      </c>
      <c r="O57" s="7">
        <f t="shared" si="55"/>
        <v>927</v>
      </c>
      <c r="P57" s="7">
        <f t="shared" si="55"/>
        <v>1076</v>
      </c>
      <c r="Q57" s="7">
        <f t="shared" si="55"/>
        <v>836</v>
      </c>
      <c r="R57" s="7">
        <f t="shared" si="55"/>
        <v>866.4</v>
      </c>
      <c r="S57" s="7">
        <f t="shared" si="55"/>
        <v>883</v>
      </c>
      <c r="T57" s="7">
        <f t="shared" si="55"/>
        <v>800.69999999999993</v>
      </c>
      <c r="U57" s="7">
        <f t="shared" si="55"/>
        <v>911.5999999999998</v>
      </c>
      <c r="V57" s="7">
        <f t="shared" si="55"/>
        <v>919.2</v>
      </c>
      <c r="W57" s="7">
        <f t="shared" si="55"/>
        <v>755.50000000000011</v>
      </c>
      <c r="X57" s="7">
        <f t="shared" si="55"/>
        <v>753.40000000000009</v>
      </c>
      <c r="Y57" s="7">
        <f t="shared" si="55"/>
        <v>926</v>
      </c>
      <c r="Z57" s="7">
        <f t="shared" si="55"/>
        <v>832.6</v>
      </c>
      <c r="AB57" s="6" t="s">
        <v>18</v>
      </c>
      <c r="AC57" s="7">
        <f>+MIN(AC2:AC54)</f>
        <v>877</v>
      </c>
      <c r="AD57" s="7">
        <f t="shared" ref="AD57:BA57" si="56">+MIN(AD2:AD54)</f>
        <v>526</v>
      </c>
      <c r="AE57" s="7">
        <f t="shared" si="56"/>
        <v>898.39999999999986</v>
      </c>
      <c r="AF57" s="7">
        <f t="shared" si="56"/>
        <v>1078</v>
      </c>
      <c r="AG57" s="7">
        <f t="shared" si="56"/>
        <v>515</v>
      </c>
      <c r="AH57" s="7">
        <f t="shared" si="56"/>
        <v>350.1</v>
      </c>
      <c r="AI57" s="7">
        <f t="shared" si="56"/>
        <v>620</v>
      </c>
      <c r="AJ57" s="7">
        <f t="shared" si="56"/>
        <v>840.5</v>
      </c>
      <c r="AK57" s="7">
        <f t="shared" si="56"/>
        <v>673</v>
      </c>
      <c r="AL57" s="7">
        <f t="shared" si="56"/>
        <v>771.4</v>
      </c>
      <c r="AM57" s="7">
        <f t="shared" si="56"/>
        <v>572</v>
      </c>
      <c r="AN57" s="7">
        <f t="shared" si="56"/>
        <v>598</v>
      </c>
      <c r="AO57" s="7">
        <f t="shared" si="56"/>
        <v>710</v>
      </c>
      <c r="AP57" s="7">
        <f t="shared" si="56"/>
        <v>927</v>
      </c>
      <c r="AQ57" s="7">
        <f t="shared" si="56"/>
        <v>1076</v>
      </c>
      <c r="AR57" s="7">
        <f t="shared" si="56"/>
        <v>836</v>
      </c>
      <c r="AS57" s="7">
        <f t="shared" si="56"/>
        <v>866.4</v>
      </c>
      <c r="AT57" s="7">
        <f t="shared" si="56"/>
        <v>883</v>
      </c>
      <c r="AU57" s="7">
        <f t="shared" si="56"/>
        <v>800.69999999999993</v>
      </c>
      <c r="AV57" s="7">
        <f t="shared" si="56"/>
        <v>911.5999999999998</v>
      </c>
      <c r="AW57" s="7">
        <f t="shared" si="56"/>
        <v>919.2</v>
      </c>
      <c r="AX57" s="7">
        <f t="shared" si="56"/>
        <v>755.50000000000011</v>
      </c>
      <c r="AY57" s="7">
        <f t="shared" si="56"/>
        <v>753.40000000000009</v>
      </c>
      <c r="AZ57" s="7">
        <f t="shared" si="56"/>
        <v>926</v>
      </c>
      <c r="BA57" s="7">
        <f t="shared" si="56"/>
        <v>832.6</v>
      </c>
    </row>
    <row r="58" spans="1:53" x14ac:dyDescent="0.3">
      <c r="A58" s="6" t="s">
        <v>19</v>
      </c>
      <c r="B58" s="7">
        <f>+_xlfn.STDEV.S(B2:B54)</f>
        <v>518.91370517710766</v>
      </c>
      <c r="C58" s="7">
        <f t="shared" ref="C58:Z58" si="57">+_xlfn.STDEV.S(C2:C54)</f>
        <v>610.78374433216959</v>
      </c>
      <c r="D58" s="7">
        <f t="shared" si="57"/>
        <v>445.34830352148794</v>
      </c>
      <c r="E58" s="7">
        <f t="shared" si="57"/>
        <v>844.90699565220757</v>
      </c>
      <c r="F58" s="7">
        <f t="shared" si="57"/>
        <v>473.20377646868997</v>
      </c>
      <c r="G58" s="7">
        <f t="shared" si="57"/>
        <v>825.37211652687631</v>
      </c>
      <c r="H58" s="7">
        <f t="shared" si="57"/>
        <v>842.23448225597826</v>
      </c>
      <c r="I58" s="7">
        <f t="shared" si="57"/>
        <v>602.69296178234151</v>
      </c>
      <c r="J58" s="7">
        <f t="shared" si="57"/>
        <v>548.75796225733245</v>
      </c>
      <c r="K58" s="7">
        <f t="shared" si="57"/>
        <v>548.20434219980575</v>
      </c>
      <c r="L58" s="7">
        <f t="shared" si="57"/>
        <v>388.81139972875417</v>
      </c>
      <c r="M58" s="7">
        <f t="shared" si="57"/>
        <v>403.85137066435988</v>
      </c>
      <c r="N58" s="7">
        <f t="shared" si="57"/>
        <v>426.50388564262101</v>
      </c>
      <c r="O58" s="7">
        <f t="shared" si="57"/>
        <v>506.32356876380453</v>
      </c>
      <c r="P58" s="7">
        <f t="shared" si="57"/>
        <v>652.51264951000292</v>
      </c>
      <c r="Q58" s="7">
        <f t="shared" si="57"/>
        <v>519.98827566147759</v>
      </c>
      <c r="R58" s="7">
        <f t="shared" si="57"/>
        <v>375.14866762278263</v>
      </c>
      <c r="S58" s="7">
        <f t="shared" si="57"/>
        <v>388.52893489721174</v>
      </c>
      <c r="T58" s="7">
        <f t="shared" si="57"/>
        <v>383.24706002589437</v>
      </c>
      <c r="U58" s="7">
        <f t="shared" si="57"/>
        <v>312.54801553043183</v>
      </c>
      <c r="V58" s="7">
        <f t="shared" si="57"/>
        <v>439.02153471630982</v>
      </c>
      <c r="W58" s="7">
        <f t="shared" si="57"/>
        <v>419.25804906566754</v>
      </c>
      <c r="X58" s="7">
        <f t="shared" si="57"/>
        <v>390.97390328262077</v>
      </c>
      <c r="Y58" s="7">
        <f t="shared" si="57"/>
        <v>279.36536572405987</v>
      </c>
      <c r="Z58" s="7">
        <f t="shared" si="57"/>
        <v>365.47484569257034</v>
      </c>
      <c r="AB58" s="6" t="s">
        <v>19</v>
      </c>
      <c r="AC58" s="7">
        <f>+_xlfn.STDEV.S(AC2:AC54)</f>
        <v>518.91370517710766</v>
      </c>
      <c r="AD58" s="7">
        <f t="shared" ref="AD58:BA58" si="58">+_xlfn.STDEV.S(AD2:AD54)</f>
        <v>610.78374433216959</v>
      </c>
      <c r="AE58" s="7">
        <f t="shared" si="58"/>
        <v>445.34830352148794</v>
      </c>
      <c r="AF58" s="7">
        <f t="shared" si="58"/>
        <v>844.90699565220757</v>
      </c>
      <c r="AG58" s="7">
        <f t="shared" si="58"/>
        <v>473.20377646868997</v>
      </c>
      <c r="AH58" s="7">
        <f t="shared" si="58"/>
        <v>825.37211652687631</v>
      </c>
      <c r="AI58" s="7">
        <f t="shared" si="58"/>
        <v>842.23448225597826</v>
      </c>
      <c r="AJ58" s="7">
        <f t="shared" si="58"/>
        <v>602.69296178234151</v>
      </c>
      <c r="AK58" s="7">
        <f t="shared" si="58"/>
        <v>548.75796225733245</v>
      </c>
      <c r="AL58" s="7">
        <f t="shared" si="58"/>
        <v>548.20434219980575</v>
      </c>
      <c r="AM58" s="7">
        <f t="shared" si="58"/>
        <v>388.81139972875417</v>
      </c>
      <c r="AN58" s="7">
        <f t="shared" si="58"/>
        <v>403.85137066435988</v>
      </c>
      <c r="AO58" s="7">
        <f t="shared" si="58"/>
        <v>426.50388564262101</v>
      </c>
      <c r="AP58" s="7">
        <f t="shared" si="58"/>
        <v>506.32356876380453</v>
      </c>
      <c r="AQ58" s="7">
        <f t="shared" si="58"/>
        <v>652.51264951000292</v>
      </c>
      <c r="AR58" s="7">
        <f t="shared" si="58"/>
        <v>519.98827566147759</v>
      </c>
      <c r="AS58" s="7">
        <f t="shared" si="58"/>
        <v>375.14866762278263</v>
      </c>
      <c r="AT58" s="7">
        <f t="shared" si="58"/>
        <v>388.52893489721174</v>
      </c>
      <c r="AU58" s="7">
        <f t="shared" si="58"/>
        <v>383.24706002589437</v>
      </c>
      <c r="AV58" s="7">
        <f t="shared" si="58"/>
        <v>312.54801553043183</v>
      </c>
      <c r="AW58" s="7">
        <f t="shared" si="58"/>
        <v>439.02153471630982</v>
      </c>
      <c r="AX58" s="7">
        <f t="shared" si="58"/>
        <v>419.25804906566754</v>
      </c>
      <c r="AY58" s="7">
        <f t="shared" si="58"/>
        <v>390.97390328262077</v>
      </c>
      <c r="AZ58" s="7">
        <f t="shared" si="58"/>
        <v>279.36536572405987</v>
      </c>
      <c r="BA58" s="7">
        <f t="shared" si="58"/>
        <v>365.47484569257034</v>
      </c>
    </row>
    <row r="59" spans="1:53" x14ac:dyDescent="0.3">
      <c r="A59" s="16" t="s">
        <v>20</v>
      </c>
      <c r="B59" s="8">
        <f>+COUNT(B2:B54)</f>
        <v>36</v>
      </c>
      <c r="C59" s="8">
        <f t="shared" ref="C59:Z59" si="59">+COUNT(C2:C54)</f>
        <v>48</v>
      </c>
      <c r="D59" s="8">
        <f t="shared" si="59"/>
        <v>48</v>
      </c>
      <c r="E59" s="8">
        <f t="shared" si="59"/>
        <v>50</v>
      </c>
      <c r="F59" s="8">
        <f t="shared" si="59"/>
        <v>43</v>
      </c>
      <c r="G59" s="8">
        <f t="shared" si="59"/>
        <v>47</v>
      </c>
      <c r="H59" s="8">
        <f t="shared" si="59"/>
        <v>38</v>
      </c>
      <c r="I59" s="8">
        <f t="shared" si="59"/>
        <v>49</v>
      </c>
      <c r="J59" s="8">
        <f t="shared" si="59"/>
        <v>34</v>
      </c>
      <c r="K59" s="8">
        <f t="shared" si="59"/>
        <v>35</v>
      </c>
      <c r="L59" s="8">
        <f t="shared" si="59"/>
        <v>38</v>
      </c>
      <c r="M59" s="8">
        <f t="shared" si="59"/>
        <v>38</v>
      </c>
      <c r="N59" s="8">
        <f t="shared" si="59"/>
        <v>36</v>
      </c>
      <c r="O59" s="8">
        <f t="shared" si="59"/>
        <v>21</v>
      </c>
      <c r="P59" s="8">
        <f t="shared" si="59"/>
        <v>22</v>
      </c>
      <c r="Q59" s="8">
        <f t="shared" si="59"/>
        <v>36</v>
      </c>
      <c r="R59" s="8">
        <f t="shared" si="59"/>
        <v>48</v>
      </c>
      <c r="S59" s="8">
        <f t="shared" si="59"/>
        <v>39</v>
      </c>
      <c r="T59" s="8">
        <f t="shared" si="59"/>
        <v>38</v>
      </c>
      <c r="U59" s="8">
        <f>+COUNT(U2:U54)</f>
        <v>37</v>
      </c>
      <c r="V59" s="8">
        <f t="shared" si="59"/>
        <v>23</v>
      </c>
      <c r="W59" s="8">
        <f t="shared" si="59"/>
        <v>36</v>
      </c>
      <c r="X59" s="8">
        <f t="shared" si="59"/>
        <v>37</v>
      </c>
      <c r="Y59" s="8">
        <f t="shared" si="59"/>
        <v>28</v>
      </c>
      <c r="Z59" s="8">
        <f t="shared" si="59"/>
        <v>39</v>
      </c>
      <c r="AB59" s="16" t="s">
        <v>20</v>
      </c>
      <c r="AC59" s="8">
        <f>+COUNT(AC2:AC54)</f>
        <v>36</v>
      </c>
      <c r="AD59" s="8">
        <f t="shared" ref="AD59:BA59" si="60">+COUNT(AD2:AD54)</f>
        <v>48</v>
      </c>
      <c r="AE59" s="8">
        <f t="shared" si="60"/>
        <v>48</v>
      </c>
      <c r="AF59" s="8">
        <f t="shared" si="60"/>
        <v>50</v>
      </c>
      <c r="AG59" s="8">
        <f t="shared" si="60"/>
        <v>43</v>
      </c>
      <c r="AH59" s="8">
        <f t="shared" si="60"/>
        <v>47</v>
      </c>
      <c r="AI59" s="8">
        <f t="shared" si="60"/>
        <v>38</v>
      </c>
      <c r="AJ59" s="8">
        <f t="shared" si="60"/>
        <v>49</v>
      </c>
      <c r="AK59" s="8">
        <f t="shared" si="60"/>
        <v>34</v>
      </c>
      <c r="AL59" s="8">
        <f t="shared" si="60"/>
        <v>35</v>
      </c>
      <c r="AM59" s="8">
        <f t="shared" si="60"/>
        <v>38</v>
      </c>
      <c r="AN59" s="8">
        <f t="shared" si="60"/>
        <v>38</v>
      </c>
      <c r="AO59" s="8">
        <f t="shared" si="60"/>
        <v>36</v>
      </c>
      <c r="AP59" s="8">
        <f t="shared" si="60"/>
        <v>21</v>
      </c>
      <c r="AQ59" s="8">
        <f t="shared" si="60"/>
        <v>22</v>
      </c>
      <c r="AR59" s="8">
        <f t="shared" si="60"/>
        <v>36</v>
      </c>
      <c r="AS59" s="8">
        <f t="shared" si="60"/>
        <v>48</v>
      </c>
      <c r="AT59" s="8">
        <f t="shared" si="60"/>
        <v>39</v>
      </c>
      <c r="AU59" s="8">
        <f t="shared" si="60"/>
        <v>38</v>
      </c>
      <c r="AV59" s="8">
        <f t="shared" si="60"/>
        <v>37</v>
      </c>
      <c r="AW59" s="8">
        <f t="shared" si="60"/>
        <v>23</v>
      </c>
      <c r="AX59" s="8">
        <f t="shared" si="60"/>
        <v>36</v>
      </c>
      <c r="AY59" s="8">
        <f t="shared" si="60"/>
        <v>37</v>
      </c>
      <c r="AZ59" s="8">
        <f t="shared" si="60"/>
        <v>28</v>
      </c>
      <c r="BA59" s="8">
        <f t="shared" si="60"/>
        <v>39</v>
      </c>
    </row>
  </sheetData>
  <conditionalFormatting sqref="A2:A59">
    <cfRule type="cellIs" dxfId="12" priority="11" operator="equal">
      <formula>"SR"</formula>
    </cfRule>
  </conditionalFormatting>
  <conditionalFormatting sqref="AB2:AB59">
    <cfRule type="cellIs" dxfId="11" priority="3" operator="equal">
      <formula>"SR"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2170-8313-40BF-A4C4-5907F80CFA40}">
  <dimension ref="A1:BB59"/>
  <sheetViews>
    <sheetView topLeftCell="AB1" zoomScale="70" zoomScaleNormal="70" workbookViewId="0">
      <selection activeCell="AO70" sqref="AO70"/>
    </sheetView>
  </sheetViews>
  <sheetFormatPr baseColWidth="10" defaultColWidth="11.44140625" defaultRowHeight="14.4" x14ac:dyDescent="0.3"/>
  <cols>
    <col min="1" max="1" width="14.33203125" bestFit="1" customWidth="1"/>
    <col min="29" max="29" width="14.33203125" bestFit="1" customWidth="1"/>
  </cols>
  <sheetData>
    <row r="1" spans="1:54" ht="15" thickBot="1" x14ac:dyDescent="0.35">
      <c r="A1" s="1"/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4" t="s">
        <v>47</v>
      </c>
      <c r="AC1" s="1"/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4" t="s">
        <v>47</v>
      </c>
    </row>
    <row r="2" spans="1:54" x14ac:dyDescent="0.3">
      <c r="A2" s="5">
        <v>1970</v>
      </c>
      <c r="B2" s="24" t="str">
        <f>+'25020230'!AD3</f>
        <v xml:space="preserve"> </v>
      </c>
      <c r="C2" s="24">
        <f>+'25020240'!AD3</f>
        <v>137</v>
      </c>
      <c r="D2" s="24">
        <f>+'25020250'!AD3</f>
        <v>140</v>
      </c>
      <c r="E2" s="24">
        <f>+'25020260'!AD3</f>
        <v>100</v>
      </c>
      <c r="F2" s="24" t="str">
        <f>+'25020280'!AD3</f>
        <v xml:space="preserve"> </v>
      </c>
      <c r="G2" s="24" t="str">
        <f>+'25020690'!AD3</f>
        <v xml:space="preserve"> </v>
      </c>
      <c r="H2" s="24" t="str">
        <f>+'25020920'!AD3</f>
        <v xml:space="preserve"> </v>
      </c>
      <c r="I2" s="24" t="str">
        <f>+'25021240'!AD3</f>
        <v xml:space="preserve"> </v>
      </c>
      <c r="J2" s="24" t="str">
        <f>+'25021650'!AD3</f>
        <v xml:space="preserve"> </v>
      </c>
      <c r="K2" s="24">
        <f>+'25025250'!AD3</f>
        <v>152</v>
      </c>
      <c r="L2" s="24" t="str">
        <f>+'28010070'!AD3</f>
        <v xml:space="preserve"> </v>
      </c>
      <c r="M2" s="24" t="str">
        <f>+'28020080'!AD3</f>
        <v xml:space="preserve"> </v>
      </c>
      <c r="N2" s="24" t="str">
        <f>+'28020150'!AD3</f>
        <v xml:space="preserve"> </v>
      </c>
      <c r="O2" s="24">
        <f>+'28020230'!AD3</f>
        <v>86</v>
      </c>
      <c r="P2" s="24">
        <f>+'28020310'!AD3</f>
        <v>120</v>
      </c>
      <c r="Q2" s="24" t="str">
        <f>+'28020420'!AD3</f>
        <v xml:space="preserve"> </v>
      </c>
      <c r="R2" s="24">
        <f>+'28020440'!AD3</f>
        <v>133</v>
      </c>
      <c r="S2" s="24" t="str">
        <f>+'28020460'!AD3</f>
        <v xml:space="preserve"> </v>
      </c>
      <c r="T2" s="24">
        <f>+'28020600'!AD3</f>
        <v>71.2</v>
      </c>
      <c r="U2" s="24" t="str">
        <f>+'28025070'!AD3</f>
        <v xml:space="preserve"> </v>
      </c>
      <c r="V2" s="24" t="str">
        <f>+'28025080'!AD3</f>
        <v xml:space="preserve"> </v>
      </c>
      <c r="W2" s="24" t="str">
        <f>+'28025090'!AD3</f>
        <v xml:space="preserve"> </v>
      </c>
      <c r="X2" s="24">
        <f>+'28035010'!AD3</f>
        <v>63.1</v>
      </c>
      <c r="Y2" s="24" t="str">
        <f>+'28040310'!AD3</f>
        <v xml:space="preserve"> </v>
      </c>
      <c r="Z2" s="24" t="str">
        <f>+'28040350'!AD3</f>
        <v xml:space="preserve"> </v>
      </c>
      <c r="AC2" s="5">
        <v>1970</v>
      </c>
      <c r="AD2" s="24" t="str">
        <f>+IF(OR(B2=" ",B2=0),"SR",B2)</f>
        <v>SR</v>
      </c>
      <c r="AE2" s="24">
        <f t="shared" ref="AE2:BA13" si="0">+IF(OR(C2=" ",C2=0),"SR",C2)</f>
        <v>137</v>
      </c>
      <c r="AF2" s="24">
        <f t="shared" si="0"/>
        <v>140</v>
      </c>
      <c r="AG2" s="24">
        <f t="shared" si="0"/>
        <v>100</v>
      </c>
      <c r="AH2" s="24" t="str">
        <f t="shared" si="0"/>
        <v>SR</v>
      </c>
      <c r="AI2" s="24" t="str">
        <f t="shared" si="0"/>
        <v>SR</v>
      </c>
      <c r="AJ2" s="24" t="str">
        <f t="shared" si="0"/>
        <v>SR</v>
      </c>
      <c r="AK2" s="24" t="str">
        <f t="shared" si="0"/>
        <v>SR</v>
      </c>
      <c r="AL2" s="24" t="str">
        <f t="shared" si="0"/>
        <v>SR</v>
      </c>
      <c r="AM2" s="24">
        <f t="shared" si="0"/>
        <v>152</v>
      </c>
      <c r="AN2" s="24" t="str">
        <f t="shared" si="0"/>
        <v>SR</v>
      </c>
      <c r="AO2" s="24" t="str">
        <f t="shared" si="0"/>
        <v>SR</v>
      </c>
      <c r="AP2" s="24" t="str">
        <f t="shared" si="0"/>
        <v>SR</v>
      </c>
      <c r="AQ2" s="24">
        <f t="shared" si="0"/>
        <v>86</v>
      </c>
      <c r="AR2" s="24">
        <f t="shared" si="0"/>
        <v>120</v>
      </c>
      <c r="AS2" s="24" t="str">
        <f t="shared" si="0"/>
        <v>SR</v>
      </c>
      <c r="AT2" s="24">
        <f t="shared" si="0"/>
        <v>133</v>
      </c>
      <c r="AU2" s="24" t="str">
        <f t="shared" si="0"/>
        <v>SR</v>
      </c>
      <c r="AV2" s="24">
        <f t="shared" si="0"/>
        <v>71.2</v>
      </c>
      <c r="AW2" s="24" t="str">
        <f t="shared" si="0"/>
        <v>SR</v>
      </c>
      <c r="AX2" s="24" t="str">
        <f t="shared" si="0"/>
        <v>SR</v>
      </c>
      <c r="AY2" s="24" t="str">
        <f t="shared" si="0"/>
        <v>SR</v>
      </c>
      <c r="AZ2" s="24">
        <f t="shared" si="0"/>
        <v>63.1</v>
      </c>
      <c r="BA2" s="24" t="str">
        <f t="shared" si="0"/>
        <v>SR</v>
      </c>
      <c r="BB2" s="24" t="str">
        <f t="shared" ref="BB2" si="1">+IF(Z2=" ","SR",Z2)</f>
        <v>SR</v>
      </c>
    </row>
    <row r="3" spans="1:54" x14ac:dyDescent="0.3">
      <c r="A3" s="5">
        <v>1971</v>
      </c>
      <c r="B3" s="24">
        <f>+'25020230'!AD4</f>
        <v>125</v>
      </c>
      <c r="C3" s="24">
        <f>+'25020240'!AD4</f>
        <v>55</v>
      </c>
      <c r="D3" s="24">
        <f>+'25020250'!AD4</f>
        <v>128</v>
      </c>
      <c r="E3" s="24">
        <f>+'25020260'!AD4</f>
        <v>85</v>
      </c>
      <c r="F3" s="24" t="str">
        <f>+'25020280'!AD4</f>
        <v xml:space="preserve"> </v>
      </c>
      <c r="G3" s="24" t="str">
        <f>+'25020690'!AD4</f>
        <v xml:space="preserve"> </v>
      </c>
      <c r="H3" s="24" t="str">
        <f>+'25020920'!AD4</f>
        <v xml:space="preserve"> </v>
      </c>
      <c r="I3" s="24" t="str">
        <f>+'25021240'!AD4</f>
        <v xml:space="preserve"> </v>
      </c>
      <c r="J3" s="24" t="str">
        <f>+'25021650'!AD4</f>
        <v xml:space="preserve"> </v>
      </c>
      <c r="K3" s="24">
        <f>+'25025250'!AD4</f>
        <v>75</v>
      </c>
      <c r="L3" s="24" t="str">
        <f>+'28010070'!AD4</f>
        <v xml:space="preserve"> </v>
      </c>
      <c r="M3" s="24" t="str">
        <f>+'28020080'!AD4</f>
        <v xml:space="preserve"> </v>
      </c>
      <c r="N3" s="24" t="str">
        <f>+'28020150'!AD4</f>
        <v xml:space="preserve"> </v>
      </c>
      <c r="O3" s="24">
        <f>+'28020230'!AD4</f>
        <v>114</v>
      </c>
      <c r="P3" s="24" t="str">
        <f>+'28020310'!AD4</f>
        <v xml:space="preserve"> </v>
      </c>
      <c r="Q3" s="24" t="str">
        <f>+'28020420'!AD4</f>
        <v xml:space="preserve"> </v>
      </c>
      <c r="R3" s="24">
        <f>+'28020440'!AD4</f>
        <v>103</v>
      </c>
      <c r="S3" s="24" t="str">
        <f>+'28020460'!AD4</f>
        <v xml:space="preserve"> </v>
      </c>
      <c r="T3" s="24">
        <f>+'28020600'!AD4</f>
        <v>59.7</v>
      </c>
      <c r="U3" s="24" t="str">
        <f>+'28025070'!AD4</f>
        <v xml:space="preserve"> </v>
      </c>
      <c r="V3" s="24" t="str">
        <f>+'28025080'!AD4</f>
        <v xml:space="preserve"> </v>
      </c>
      <c r="W3" s="24" t="str">
        <f>+'28025090'!AD4</f>
        <v xml:space="preserve"> </v>
      </c>
      <c r="X3" s="24">
        <f>+'28035010'!AD4</f>
        <v>146.9</v>
      </c>
      <c r="Y3" s="24" t="str">
        <f>+'28040310'!AD4</f>
        <v xml:space="preserve"> </v>
      </c>
      <c r="Z3" s="24" t="str">
        <f>+'28040350'!AD4</f>
        <v xml:space="preserve"> </v>
      </c>
      <c r="AC3" s="5">
        <v>1971</v>
      </c>
      <c r="AD3" s="24">
        <f t="shared" ref="AD3:AD52" si="2">+IF(OR(B3=" ",B3=0),"SR",B3)</f>
        <v>125</v>
      </c>
      <c r="AE3" s="24">
        <f t="shared" si="0"/>
        <v>55</v>
      </c>
      <c r="AF3" s="24">
        <f t="shared" si="0"/>
        <v>128</v>
      </c>
      <c r="AG3" s="24">
        <f t="shared" si="0"/>
        <v>85</v>
      </c>
      <c r="AH3" s="24" t="str">
        <f t="shared" si="0"/>
        <v>SR</v>
      </c>
      <c r="AI3" s="24" t="str">
        <f t="shared" si="0"/>
        <v>SR</v>
      </c>
      <c r="AJ3" s="24" t="str">
        <f t="shared" si="0"/>
        <v>SR</v>
      </c>
      <c r="AK3" s="24" t="str">
        <f t="shared" si="0"/>
        <v>SR</v>
      </c>
      <c r="AL3" s="24" t="str">
        <f t="shared" si="0"/>
        <v>SR</v>
      </c>
      <c r="AM3" s="24">
        <f t="shared" si="0"/>
        <v>75</v>
      </c>
      <c r="AN3" s="24" t="str">
        <f t="shared" si="0"/>
        <v>SR</v>
      </c>
      <c r="AO3" s="24" t="str">
        <f t="shared" si="0"/>
        <v>SR</v>
      </c>
      <c r="AP3" s="24" t="str">
        <f t="shared" si="0"/>
        <v>SR</v>
      </c>
      <c r="AQ3" s="24">
        <f t="shared" si="0"/>
        <v>114</v>
      </c>
      <c r="AR3" s="24" t="str">
        <f t="shared" si="0"/>
        <v>SR</v>
      </c>
      <c r="AS3" s="24" t="str">
        <f t="shared" si="0"/>
        <v>SR</v>
      </c>
      <c r="AT3" s="24">
        <f t="shared" si="0"/>
        <v>103</v>
      </c>
      <c r="AU3" s="24" t="str">
        <f t="shared" si="0"/>
        <v>SR</v>
      </c>
      <c r="AV3" s="24">
        <f t="shared" si="0"/>
        <v>59.7</v>
      </c>
      <c r="AW3" s="24" t="str">
        <f t="shared" si="0"/>
        <v>SR</v>
      </c>
      <c r="AX3" s="24" t="str">
        <f t="shared" si="0"/>
        <v>SR</v>
      </c>
      <c r="AY3" s="24" t="str">
        <f t="shared" si="0"/>
        <v>SR</v>
      </c>
      <c r="AZ3" s="24">
        <f t="shared" si="0"/>
        <v>146.9</v>
      </c>
      <c r="BA3" s="24" t="str">
        <f t="shared" si="0"/>
        <v>SR</v>
      </c>
      <c r="BB3" s="24" t="str">
        <f t="shared" ref="BB3:BB52" si="3">+IF(Z3=" ","SR",Z3)</f>
        <v>SR</v>
      </c>
    </row>
    <row r="4" spans="1:54" x14ac:dyDescent="0.3">
      <c r="A4" s="5">
        <v>1972</v>
      </c>
      <c r="B4" s="24">
        <f>+'25020230'!AD5</f>
        <v>80</v>
      </c>
      <c r="C4" s="24">
        <f>+'25020240'!AD5</f>
        <v>90</v>
      </c>
      <c r="D4" s="24">
        <f>+'25020250'!AD5</f>
        <v>89</v>
      </c>
      <c r="E4" s="24">
        <f>+'25020260'!AD5</f>
        <v>72</v>
      </c>
      <c r="F4" s="24">
        <f>+'25020280'!AD5</f>
        <v>97</v>
      </c>
      <c r="G4" s="24" t="str">
        <f>+'25020690'!AD5</f>
        <v xml:space="preserve"> </v>
      </c>
      <c r="H4" s="24" t="str">
        <f>+'25020920'!AD5</f>
        <v xml:space="preserve"> </v>
      </c>
      <c r="I4" s="24" t="str">
        <f>+'25021240'!AD5</f>
        <v xml:space="preserve"> </v>
      </c>
      <c r="J4" s="24" t="str">
        <f>+'25021650'!AD5</f>
        <v xml:space="preserve"> </v>
      </c>
      <c r="K4" s="24">
        <f>+'25025250'!AD5</f>
        <v>84</v>
      </c>
      <c r="L4" s="24">
        <f>+'28010070'!AD5</f>
        <v>99</v>
      </c>
      <c r="M4" s="24">
        <f>+'28020080'!AD5</f>
        <v>100</v>
      </c>
      <c r="N4" s="24" t="str">
        <f>+'28020150'!AD5</f>
        <v xml:space="preserve"> </v>
      </c>
      <c r="O4" s="24">
        <f>+'28020230'!AD5</f>
        <v>53</v>
      </c>
      <c r="P4" s="24">
        <f>+'28020310'!AD5</f>
        <v>85</v>
      </c>
      <c r="Q4" s="24" t="str">
        <f>+'28020420'!AD5</f>
        <v xml:space="preserve"> </v>
      </c>
      <c r="R4" s="24">
        <f>+'28020440'!AD5</f>
        <v>136</v>
      </c>
      <c r="S4" s="24" t="str">
        <f>+'28020460'!AD5</f>
        <v xml:space="preserve"> </v>
      </c>
      <c r="T4" s="24">
        <f>+'28020600'!AD5</f>
        <v>92.6</v>
      </c>
      <c r="U4" s="24" t="str">
        <f>+'28025070'!AD5</f>
        <v xml:space="preserve"> </v>
      </c>
      <c r="V4" s="24" t="str">
        <f>+'28025080'!AD5</f>
        <v xml:space="preserve"> </v>
      </c>
      <c r="W4" s="24" t="str">
        <f>+'28025090'!AD5</f>
        <v xml:space="preserve"> </v>
      </c>
      <c r="X4" s="24">
        <f>+'28035010'!AD5</f>
        <v>64.7</v>
      </c>
      <c r="Y4" s="24" t="str">
        <f>+'28040310'!AD5</f>
        <v xml:space="preserve"> </v>
      </c>
      <c r="Z4" s="24" t="str">
        <f>+'28040350'!AD5</f>
        <v xml:space="preserve"> </v>
      </c>
      <c r="AC4" s="5">
        <v>1972</v>
      </c>
      <c r="AD4" s="24">
        <f t="shared" si="2"/>
        <v>80</v>
      </c>
      <c r="AE4" s="24">
        <f t="shared" si="0"/>
        <v>90</v>
      </c>
      <c r="AF4" s="24">
        <f t="shared" si="0"/>
        <v>89</v>
      </c>
      <c r="AG4" s="24">
        <f t="shared" si="0"/>
        <v>72</v>
      </c>
      <c r="AH4" s="24">
        <f t="shared" si="0"/>
        <v>97</v>
      </c>
      <c r="AI4" s="24" t="str">
        <f t="shared" si="0"/>
        <v>SR</v>
      </c>
      <c r="AJ4" s="24" t="str">
        <f t="shared" si="0"/>
        <v>SR</v>
      </c>
      <c r="AK4" s="24" t="str">
        <f t="shared" si="0"/>
        <v>SR</v>
      </c>
      <c r="AL4" s="24" t="str">
        <f t="shared" si="0"/>
        <v>SR</v>
      </c>
      <c r="AM4" s="24">
        <f t="shared" si="0"/>
        <v>84</v>
      </c>
      <c r="AN4" s="24">
        <f t="shared" si="0"/>
        <v>99</v>
      </c>
      <c r="AO4" s="24">
        <f t="shared" si="0"/>
        <v>100</v>
      </c>
      <c r="AP4" s="24" t="str">
        <f t="shared" si="0"/>
        <v>SR</v>
      </c>
      <c r="AQ4" s="24">
        <f t="shared" si="0"/>
        <v>53</v>
      </c>
      <c r="AR4" s="24">
        <f t="shared" si="0"/>
        <v>85</v>
      </c>
      <c r="AS4" s="24" t="str">
        <f t="shared" si="0"/>
        <v>SR</v>
      </c>
      <c r="AT4" s="24">
        <f t="shared" si="0"/>
        <v>136</v>
      </c>
      <c r="AU4" s="24" t="str">
        <f t="shared" si="0"/>
        <v>SR</v>
      </c>
      <c r="AV4" s="24">
        <f t="shared" si="0"/>
        <v>92.6</v>
      </c>
      <c r="AW4" s="24" t="str">
        <f t="shared" si="0"/>
        <v>SR</v>
      </c>
      <c r="AX4" s="24" t="str">
        <f t="shared" si="0"/>
        <v>SR</v>
      </c>
      <c r="AY4" s="24" t="str">
        <f t="shared" si="0"/>
        <v>SR</v>
      </c>
      <c r="AZ4" s="24">
        <f t="shared" si="0"/>
        <v>64.7</v>
      </c>
      <c r="BA4" s="24" t="str">
        <f t="shared" si="0"/>
        <v>SR</v>
      </c>
      <c r="BB4" s="24" t="str">
        <f t="shared" si="3"/>
        <v>SR</v>
      </c>
    </row>
    <row r="5" spans="1:54" x14ac:dyDescent="0.3">
      <c r="A5" s="5">
        <v>1973</v>
      </c>
      <c r="B5" s="24">
        <f>+'25020230'!AD6</f>
        <v>130</v>
      </c>
      <c r="C5" s="24">
        <f>+'25020240'!AD6</f>
        <v>70</v>
      </c>
      <c r="D5" s="24">
        <f>+'25020250'!AD6</f>
        <v>133</v>
      </c>
      <c r="E5" s="24">
        <f>+'25020260'!AD6</f>
        <v>128</v>
      </c>
      <c r="F5" s="24">
        <f>+'25020280'!AD6</f>
        <v>116</v>
      </c>
      <c r="G5" s="24">
        <f>+'25020690'!AD6</f>
        <v>113</v>
      </c>
      <c r="H5" s="24">
        <f>+'25020920'!AD6</f>
        <v>173</v>
      </c>
      <c r="I5" s="24">
        <f>+'25021240'!AD6</f>
        <v>110</v>
      </c>
      <c r="J5" s="24" t="str">
        <f>+'25021650'!AD6</f>
        <v xml:space="preserve"> </v>
      </c>
      <c r="K5" s="24">
        <f>+'25025250'!AD6</f>
        <v>103.2</v>
      </c>
      <c r="L5" s="24" t="str">
        <f>+'28010070'!AD6</f>
        <v xml:space="preserve"> </v>
      </c>
      <c r="M5" s="24">
        <f>+'28020080'!AD6</f>
        <v>96</v>
      </c>
      <c r="N5" s="24" t="str">
        <f>+'28020150'!AD6</f>
        <v xml:space="preserve"> </v>
      </c>
      <c r="O5" s="24">
        <f>+'28020230'!AD6</f>
        <v>130</v>
      </c>
      <c r="P5" s="24">
        <f>+'28020310'!AD6</f>
        <v>120</v>
      </c>
      <c r="Q5" s="24">
        <f>+'28020420'!AD6</f>
        <v>147</v>
      </c>
      <c r="R5" s="24">
        <f>+'28020440'!AD6</f>
        <v>134</v>
      </c>
      <c r="S5" s="24" t="str">
        <f>+'28020460'!AD6</f>
        <v xml:space="preserve"> </v>
      </c>
      <c r="T5" s="24">
        <f>+'28020600'!AD6</f>
        <v>102</v>
      </c>
      <c r="U5" s="24">
        <f>+'28025070'!AD6</f>
        <v>85.9</v>
      </c>
      <c r="V5" s="24" t="str">
        <f>+'28025080'!AD6</f>
        <v xml:space="preserve"> </v>
      </c>
      <c r="W5" s="24" t="str">
        <f>+'28025090'!AD6</f>
        <v xml:space="preserve"> </v>
      </c>
      <c r="X5" s="24">
        <f>+'28035010'!AD6</f>
        <v>82.9</v>
      </c>
      <c r="Y5" s="24" t="str">
        <f>+'28040310'!AD6</f>
        <v xml:space="preserve"> </v>
      </c>
      <c r="Z5" s="24" t="str">
        <f>+'28040350'!AD6</f>
        <v xml:space="preserve"> </v>
      </c>
      <c r="AC5" s="5">
        <v>1973</v>
      </c>
      <c r="AD5" s="24">
        <f t="shared" si="2"/>
        <v>130</v>
      </c>
      <c r="AE5" s="24">
        <f t="shared" si="0"/>
        <v>70</v>
      </c>
      <c r="AF5" s="24">
        <f t="shared" si="0"/>
        <v>133</v>
      </c>
      <c r="AG5" s="24">
        <f t="shared" si="0"/>
        <v>128</v>
      </c>
      <c r="AH5" s="24">
        <f t="shared" si="0"/>
        <v>116</v>
      </c>
      <c r="AI5" s="24">
        <f t="shared" si="0"/>
        <v>113</v>
      </c>
      <c r="AJ5" s="24">
        <f t="shared" si="0"/>
        <v>173</v>
      </c>
      <c r="AK5" s="24">
        <f t="shared" si="0"/>
        <v>110</v>
      </c>
      <c r="AL5" s="24" t="str">
        <f t="shared" si="0"/>
        <v>SR</v>
      </c>
      <c r="AM5" s="24">
        <f t="shared" si="0"/>
        <v>103.2</v>
      </c>
      <c r="AN5" s="24" t="str">
        <f t="shared" si="0"/>
        <v>SR</v>
      </c>
      <c r="AO5" s="24">
        <f t="shared" si="0"/>
        <v>96</v>
      </c>
      <c r="AP5" s="24" t="str">
        <f t="shared" si="0"/>
        <v>SR</v>
      </c>
      <c r="AQ5" s="24">
        <f t="shared" si="0"/>
        <v>130</v>
      </c>
      <c r="AR5" s="24">
        <f t="shared" si="0"/>
        <v>120</v>
      </c>
      <c r="AS5" s="24">
        <f t="shared" si="0"/>
        <v>147</v>
      </c>
      <c r="AT5" s="24">
        <f t="shared" si="0"/>
        <v>134</v>
      </c>
      <c r="AU5" s="24" t="str">
        <f t="shared" si="0"/>
        <v>SR</v>
      </c>
      <c r="AV5" s="24">
        <f t="shared" si="0"/>
        <v>102</v>
      </c>
      <c r="AW5" s="24">
        <f t="shared" si="0"/>
        <v>85.9</v>
      </c>
      <c r="AX5" s="24" t="str">
        <f t="shared" si="0"/>
        <v>SR</v>
      </c>
      <c r="AY5" s="24" t="str">
        <f t="shared" si="0"/>
        <v>SR</v>
      </c>
      <c r="AZ5" s="24">
        <f t="shared" si="0"/>
        <v>82.9</v>
      </c>
      <c r="BA5" s="24" t="str">
        <f t="shared" si="0"/>
        <v>SR</v>
      </c>
      <c r="BB5" s="24" t="str">
        <f t="shared" si="3"/>
        <v>SR</v>
      </c>
    </row>
    <row r="6" spans="1:54" x14ac:dyDescent="0.3">
      <c r="A6" s="5">
        <v>1974</v>
      </c>
      <c r="B6" s="24" t="str">
        <f>+'25020230'!AD7</f>
        <v xml:space="preserve"> </v>
      </c>
      <c r="C6" s="24">
        <f>+'25020240'!AD7</f>
        <v>100</v>
      </c>
      <c r="D6" s="24">
        <f>+'25020250'!AD7</f>
        <v>77</v>
      </c>
      <c r="E6" s="24">
        <f>+'25020260'!AD7</f>
        <v>155</v>
      </c>
      <c r="F6" s="24" t="str">
        <f>+'25020280'!AD7</f>
        <v xml:space="preserve"> </v>
      </c>
      <c r="G6" s="24" t="str">
        <f>+'25020690'!AD7</f>
        <v xml:space="preserve"> </v>
      </c>
      <c r="H6" s="24">
        <f>+'25020920'!AD7</f>
        <v>86</v>
      </c>
      <c r="I6" s="24">
        <f>+'25021240'!AD7</f>
        <v>117</v>
      </c>
      <c r="J6" s="24" t="str">
        <f>+'25021650'!AD7</f>
        <v xml:space="preserve"> </v>
      </c>
      <c r="K6" s="24">
        <f>+'25025250'!AD7</f>
        <v>84.7</v>
      </c>
      <c r="L6" s="24">
        <f>+'28010070'!AD7</f>
        <v>45</v>
      </c>
      <c r="M6" s="24">
        <f>+'28020080'!AD7</f>
        <v>55</v>
      </c>
      <c r="N6" s="24" t="str">
        <f>+'28020150'!AD7</f>
        <v xml:space="preserve"> </v>
      </c>
      <c r="O6" s="24">
        <f>+'28020230'!AD7</f>
        <v>109</v>
      </c>
      <c r="P6" s="24">
        <f>+'28020310'!AD7</f>
        <v>80</v>
      </c>
      <c r="Q6" s="24">
        <f>+'28020420'!AD7</f>
        <v>142</v>
      </c>
      <c r="R6" s="24">
        <f>+'28020440'!AD7</f>
        <v>76</v>
      </c>
      <c r="S6" s="24" t="str">
        <f>+'28020460'!AD7</f>
        <v xml:space="preserve"> </v>
      </c>
      <c r="T6" s="24">
        <f>+'28020600'!AD7</f>
        <v>115</v>
      </c>
      <c r="U6" s="24">
        <f>+'28025070'!AD7</f>
        <v>91.5</v>
      </c>
      <c r="V6" s="24" t="str">
        <f>+'28025080'!AD7</f>
        <v xml:space="preserve"> </v>
      </c>
      <c r="W6" s="24" t="str">
        <f>+'28025090'!AD7</f>
        <v xml:space="preserve"> </v>
      </c>
      <c r="X6" s="24">
        <f>+'28035010'!AD7</f>
        <v>94</v>
      </c>
      <c r="Y6" s="24" t="str">
        <f>+'28040310'!AD7</f>
        <v xml:space="preserve"> </v>
      </c>
      <c r="Z6" s="24" t="str">
        <f>+'28040350'!AD7</f>
        <v xml:space="preserve"> </v>
      </c>
      <c r="AC6" s="5">
        <v>1974</v>
      </c>
      <c r="AD6" s="24" t="str">
        <f t="shared" si="2"/>
        <v>SR</v>
      </c>
      <c r="AE6" s="24">
        <f t="shared" si="0"/>
        <v>100</v>
      </c>
      <c r="AF6" s="24">
        <f t="shared" si="0"/>
        <v>77</v>
      </c>
      <c r="AG6" s="24">
        <f t="shared" si="0"/>
        <v>155</v>
      </c>
      <c r="AH6" s="24" t="str">
        <f t="shared" si="0"/>
        <v>SR</v>
      </c>
      <c r="AI6" s="24" t="str">
        <f t="shared" si="0"/>
        <v>SR</v>
      </c>
      <c r="AJ6" s="24">
        <f t="shared" si="0"/>
        <v>86</v>
      </c>
      <c r="AK6" s="24">
        <f t="shared" si="0"/>
        <v>117</v>
      </c>
      <c r="AL6" s="24" t="str">
        <f t="shared" si="0"/>
        <v>SR</v>
      </c>
      <c r="AM6" s="24">
        <f t="shared" si="0"/>
        <v>84.7</v>
      </c>
      <c r="AN6" s="24">
        <f t="shared" si="0"/>
        <v>45</v>
      </c>
      <c r="AO6" s="24">
        <f t="shared" si="0"/>
        <v>55</v>
      </c>
      <c r="AP6" s="24" t="str">
        <f t="shared" si="0"/>
        <v>SR</v>
      </c>
      <c r="AQ6" s="24">
        <f t="shared" si="0"/>
        <v>109</v>
      </c>
      <c r="AR6" s="24">
        <f t="shared" si="0"/>
        <v>80</v>
      </c>
      <c r="AS6" s="24">
        <f t="shared" si="0"/>
        <v>142</v>
      </c>
      <c r="AT6" s="24">
        <f t="shared" si="0"/>
        <v>76</v>
      </c>
      <c r="AU6" s="24" t="str">
        <f t="shared" si="0"/>
        <v>SR</v>
      </c>
      <c r="AV6" s="24">
        <f t="shared" si="0"/>
        <v>115</v>
      </c>
      <c r="AW6" s="24">
        <f t="shared" si="0"/>
        <v>91.5</v>
      </c>
      <c r="AX6" s="24" t="str">
        <f t="shared" si="0"/>
        <v>SR</v>
      </c>
      <c r="AY6" s="24" t="str">
        <f t="shared" si="0"/>
        <v>SR</v>
      </c>
      <c r="AZ6" s="24">
        <f t="shared" si="0"/>
        <v>94</v>
      </c>
      <c r="BA6" s="24" t="str">
        <f t="shared" si="0"/>
        <v>SR</v>
      </c>
      <c r="BB6" s="24" t="str">
        <f t="shared" si="3"/>
        <v>SR</v>
      </c>
    </row>
    <row r="7" spans="1:54" x14ac:dyDescent="0.3">
      <c r="A7" s="5">
        <v>1975</v>
      </c>
      <c r="B7" s="24">
        <f>+'25020230'!AD8</f>
        <v>139</v>
      </c>
      <c r="C7" s="24" t="str">
        <f>+'25020240'!AD8</f>
        <v xml:space="preserve"> </v>
      </c>
      <c r="D7" s="24">
        <f>+'25020250'!AD8</f>
        <v>70</v>
      </c>
      <c r="E7" s="24">
        <f>+'25020260'!AD8</f>
        <v>172</v>
      </c>
      <c r="F7" s="24" t="str">
        <f>+'25020280'!AD8</f>
        <v xml:space="preserve"> </v>
      </c>
      <c r="G7" s="24">
        <f>+'25020690'!AD8</f>
        <v>80</v>
      </c>
      <c r="H7" s="24">
        <f>+'25020920'!AD8</f>
        <v>101</v>
      </c>
      <c r="I7" s="24">
        <f>+'25021240'!AD8</f>
        <v>140</v>
      </c>
      <c r="J7" s="24" t="str">
        <f>+'25021650'!AD8</f>
        <v xml:space="preserve"> </v>
      </c>
      <c r="K7" s="24">
        <f>+'25025250'!AD8</f>
        <v>148.4</v>
      </c>
      <c r="L7" s="24" t="str">
        <f>+'28010070'!AD8</f>
        <v xml:space="preserve"> </v>
      </c>
      <c r="M7" s="24" t="str">
        <f>+'28020080'!AD8</f>
        <v xml:space="preserve"> </v>
      </c>
      <c r="N7" s="24" t="str">
        <f>+'28020150'!AD8</f>
        <v xml:space="preserve"> </v>
      </c>
      <c r="O7" s="24">
        <f>+'28020230'!AD8</f>
        <v>115</v>
      </c>
      <c r="P7" s="24">
        <f>+'28020310'!AD8</f>
        <v>73</v>
      </c>
      <c r="Q7" s="24">
        <f>+'28020420'!AD8</f>
        <v>94</v>
      </c>
      <c r="R7" s="24">
        <f>+'28020440'!AD8</f>
        <v>100</v>
      </c>
      <c r="S7" s="24" t="str">
        <f>+'28020460'!AD8</f>
        <v xml:space="preserve"> </v>
      </c>
      <c r="T7" s="24">
        <f>+'28020600'!AD8</f>
        <v>90</v>
      </c>
      <c r="U7" s="24">
        <f>+'28025070'!AD8</f>
        <v>136.5</v>
      </c>
      <c r="V7" s="24" t="str">
        <f>+'28025080'!AD8</f>
        <v xml:space="preserve"> </v>
      </c>
      <c r="W7" s="24" t="str">
        <f>+'28025090'!AD8</f>
        <v xml:space="preserve"> </v>
      </c>
      <c r="X7" s="24">
        <f>+'28035010'!AD8</f>
        <v>90</v>
      </c>
      <c r="Y7" s="24" t="str">
        <f>+'28040310'!AD8</f>
        <v xml:space="preserve"> </v>
      </c>
      <c r="Z7" s="24" t="str">
        <f>+'28040350'!AD8</f>
        <v xml:space="preserve"> </v>
      </c>
      <c r="AC7" s="5">
        <v>1975</v>
      </c>
      <c r="AD7" s="24">
        <f t="shared" si="2"/>
        <v>139</v>
      </c>
      <c r="AE7" s="24" t="str">
        <f t="shared" si="0"/>
        <v>SR</v>
      </c>
      <c r="AF7" s="24">
        <f t="shared" si="0"/>
        <v>70</v>
      </c>
      <c r="AG7" s="24">
        <f t="shared" si="0"/>
        <v>172</v>
      </c>
      <c r="AH7" s="24" t="str">
        <f t="shared" si="0"/>
        <v>SR</v>
      </c>
      <c r="AI7" s="24">
        <f t="shared" si="0"/>
        <v>80</v>
      </c>
      <c r="AJ7" s="24">
        <f t="shared" si="0"/>
        <v>101</v>
      </c>
      <c r="AK7" s="24">
        <f t="shared" si="0"/>
        <v>140</v>
      </c>
      <c r="AL7" s="24" t="str">
        <f t="shared" si="0"/>
        <v>SR</v>
      </c>
      <c r="AM7" s="24">
        <f t="shared" si="0"/>
        <v>148.4</v>
      </c>
      <c r="AN7" s="24" t="str">
        <f t="shared" si="0"/>
        <v>SR</v>
      </c>
      <c r="AO7" s="24" t="str">
        <f t="shared" si="0"/>
        <v>SR</v>
      </c>
      <c r="AP7" s="24" t="str">
        <f t="shared" si="0"/>
        <v>SR</v>
      </c>
      <c r="AQ7" s="24">
        <f t="shared" si="0"/>
        <v>115</v>
      </c>
      <c r="AR7" s="24">
        <f t="shared" si="0"/>
        <v>73</v>
      </c>
      <c r="AS7" s="24">
        <f t="shared" si="0"/>
        <v>94</v>
      </c>
      <c r="AT7" s="24">
        <f t="shared" si="0"/>
        <v>100</v>
      </c>
      <c r="AU7" s="24" t="str">
        <f t="shared" si="0"/>
        <v>SR</v>
      </c>
      <c r="AV7" s="24">
        <f t="shared" si="0"/>
        <v>90</v>
      </c>
      <c r="AW7" s="24">
        <f t="shared" si="0"/>
        <v>136.5</v>
      </c>
      <c r="AX7" s="24" t="str">
        <f t="shared" si="0"/>
        <v>SR</v>
      </c>
      <c r="AY7" s="24" t="str">
        <f t="shared" si="0"/>
        <v>SR</v>
      </c>
      <c r="AZ7" s="24">
        <f t="shared" si="0"/>
        <v>90</v>
      </c>
      <c r="BA7" s="24" t="str">
        <f t="shared" si="0"/>
        <v>SR</v>
      </c>
      <c r="BB7" s="24" t="str">
        <f t="shared" si="3"/>
        <v>SR</v>
      </c>
    </row>
    <row r="8" spans="1:54" x14ac:dyDescent="0.3">
      <c r="A8" s="5">
        <v>1976</v>
      </c>
      <c r="B8" s="24" t="str">
        <f>+'25020230'!AD9</f>
        <v xml:space="preserve"> </v>
      </c>
      <c r="C8" s="24">
        <f>+'25020240'!AD9</f>
        <v>140</v>
      </c>
      <c r="D8" s="24">
        <f>+'25020250'!AD9</f>
        <v>75</v>
      </c>
      <c r="E8" s="24">
        <f>+'25020260'!AD9</f>
        <v>123</v>
      </c>
      <c r="F8" s="24">
        <f>+'25020280'!AD9</f>
        <v>82</v>
      </c>
      <c r="G8" s="24">
        <f>+'25020690'!AD9</f>
        <v>92</v>
      </c>
      <c r="H8" s="24">
        <f>+'25020920'!AD9</f>
        <v>99</v>
      </c>
      <c r="I8" s="24" t="str">
        <f>+'25021240'!AD9</f>
        <v xml:space="preserve"> </v>
      </c>
      <c r="J8" s="24" t="str">
        <f>+'25021650'!AD9</f>
        <v xml:space="preserve"> </v>
      </c>
      <c r="K8" s="24">
        <f>+'25025250'!AD9</f>
        <v>76.5</v>
      </c>
      <c r="L8" s="24" t="str">
        <f>+'28010070'!AD9</f>
        <v xml:space="preserve"> </v>
      </c>
      <c r="M8" s="24" t="str">
        <f>+'28020080'!AD9</f>
        <v xml:space="preserve"> </v>
      </c>
      <c r="N8" s="24" t="str">
        <f>+'28020150'!AD9</f>
        <v xml:space="preserve"> </v>
      </c>
      <c r="O8" s="24">
        <f>+'28020230'!AD9</f>
        <v>100</v>
      </c>
      <c r="P8" s="24">
        <f>+'28020310'!AD9</f>
        <v>85</v>
      </c>
      <c r="Q8" s="24">
        <f>+'28020420'!AD9</f>
        <v>75</v>
      </c>
      <c r="R8" s="24">
        <f>+'28020440'!AD9</f>
        <v>84</v>
      </c>
      <c r="S8" s="24" t="str">
        <f>+'28020460'!AD9</f>
        <v xml:space="preserve"> </v>
      </c>
      <c r="T8" s="24">
        <f>+'28020600'!AD9</f>
        <v>75</v>
      </c>
      <c r="U8" s="24">
        <f>+'28025070'!AD9</f>
        <v>103.1</v>
      </c>
      <c r="V8" s="24" t="str">
        <f>+'28025080'!AD9</f>
        <v xml:space="preserve"> </v>
      </c>
      <c r="W8" s="24" t="str">
        <f>+'28025090'!AD9</f>
        <v xml:space="preserve"> </v>
      </c>
      <c r="X8" s="24">
        <f>+'28035010'!AD9</f>
        <v>67</v>
      </c>
      <c r="Y8" s="24" t="str">
        <f>+'28040310'!AD9</f>
        <v xml:space="preserve"> </v>
      </c>
      <c r="Z8" s="24">
        <f>+'28040350'!AD9</f>
        <v>151</v>
      </c>
      <c r="AC8" s="5">
        <v>1976</v>
      </c>
      <c r="AD8" s="24" t="str">
        <f t="shared" si="2"/>
        <v>SR</v>
      </c>
      <c r="AE8" s="24">
        <f t="shared" si="0"/>
        <v>140</v>
      </c>
      <c r="AF8" s="24">
        <f t="shared" si="0"/>
        <v>75</v>
      </c>
      <c r="AG8" s="24">
        <f t="shared" si="0"/>
        <v>123</v>
      </c>
      <c r="AH8" s="24">
        <f t="shared" si="0"/>
        <v>82</v>
      </c>
      <c r="AI8" s="24">
        <f t="shared" si="0"/>
        <v>92</v>
      </c>
      <c r="AJ8" s="24">
        <f t="shared" si="0"/>
        <v>99</v>
      </c>
      <c r="AK8" s="24" t="str">
        <f t="shared" si="0"/>
        <v>SR</v>
      </c>
      <c r="AL8" s="24" t="str">
        <f t="shared" si="0"/>
        <v>SR</v>
      </c>
      <c r="AM8" s="24">
        <f t="shared" si="0"/>
        <v>76.5</v>
      </c>
      <c r="AN8" s="24" t="str">
        <f t="shared" si="0"/>
        <v>SR</v>
      </c>
      <c r="AO8" s="24" t="str">
        <f t="shared" si="0"/>
        <v>SR</v>
      </c>
      <c r="AP8" s="24" t="str">
        <f t="shared" si="0"/>
        <v>SR</v>
      </c>
      <c r="AQ8" s="24">
        <f t="shared" si="0"/>
        <v>100</v>
      </c>
      <c r="AR8" s="24">
        <f t="shared" si="0"/>
        <v>85</v>
      </c>
      <c r="AS8" s="24">
        <f t="shared" si="0"/>
        <v>75</v>
      </c>
      <c r="AT8" s="24">
        <f t="shared" si="0"/>
        <v>84</v>
      </c>
      <c r="AU8" s="24" t="str">
        <f t="shared" si="0"/>
        <v>SR</v>
      </c>
      <c r="AV8" s="24">
        <f t="shared" si="0"/>
        <v>75</v>
      </c>
      <c r="AW8" s="24">
        <f t="shared" si="0"/>
        <v>103.1</v>
      </c>
      <c r="AX8" s="24" t="str">
        <f t="shared" si="0"/>
        <v>SR</v>
      </c>
      <c r="AY8" s="24" t="str">
        <f t="shared" si="0"/>
        <v>SR</v>
      </c>
      <c r="AZ8" s="24">
        <f t="shared" si="0"/>
        <v>67</v>
      </c>
      <c r="BA8" s="24" t="str">
        <f t="shared" si="0"/>
        <v>SR</v>
      </c>
      <c r="BB8" s="24">
        <f t="shared" si="3"/>
        <v>151</v>
      </c>
    </row>
    <row r="9" spans="1:54" x14ac:dyDescent="0.3">
      <c r="A9" s="5">
        <v>1977</v>
      </c>
      <c r="B9" s="24" t="str">
        <f>+'25020230'!AD10</f>
        <v xml:space="preserve"> </v>
      </c>
      <c r="C9" s="24">
        <f>+'25020240'!AD10</f>
        <v>115</v>
      </c>
      <c r="D9" s="24" t="str">
        <f>+'25020250'!AD10</f>
        <v xml:space="preserve"> </v>
      </c>
      <c r="E9" s="24">
        <f>+'25020260'!AD10</f>
        <v>115</v>
      </c>
      <c r="F9" s="24" t="str">
        <f>+'25020280'!AD10</f>
        <v xml:space="preserve"> </v>
      </c>
      <c r="G9" s="24" t="str">
        <f>+'25020690'!AD10</f>
        <v xml:space="preserve"> </v>
      </c>
      <c r="H9" s="24" t="str">
        <f>+'25020920'!AD10</f>
        <v xml:space="preserve"> </v>
      </c>
      <c r="I9" s="24">
        <f>+'25021240'!AD10</f>
        <v>120</v>
      </c>
      <c r="J9" s="24" t="str">
        <f>+'25021650'!AD10</f>
        <v xml:space="preserve"> </v>
      </c>
      <c r="K9" s="24" t="str">
        <f>+'25025250'!AD10</f>
        <v xml:space="preserve"> </v>
      </c>
      <c r="L9" s="24" t="str">
        <f>+'28010070'!AD10</f>
        <v xml:space="preserve"> </v>
      </c>
      <c r="M9" s="24" t="str">
        <f>+'28020080'!AD10</f>
        <v xml:space="preserve"> </v>
      </c>
      <c r="N9" s="24" t="str">
        <f>+'28020150'!AD10</f>
        <v xml:space="preserve"> </v>
      </c>
      <c r="O9" s="24">
        <f>+'28020230'!AD10</f>
        <v>90</v>
      </c>
      <c r="P9" s="24">
        <f>+'28020310'!AD10</f>
        <v>80</v>
      </c>
      <c r="Q9" s="24">
        <f>+'28020420'!AD10</f>
        <v>77</v>
      </c>
      <c r="R9" s="24">
        <f>+'28020440'!AD10</f>
        <v>86</v>
      </c>
      <c r="S9" s="24" t="str">
        <f>+'28020460'!AD10</f>
        <v xml:space="preserve"> </v>
      </c>
      <c r="T9" s="24">
        <f>+'28020600'!AD10</f>
        <v>60</v>
      </c>
      <c r="U9" s="24" t="str">
        <f>+'28025070'!AD10</f>
        <v xml:space="preserve"> </v>
      </c>
      <c r="V9" s="24">
        <f>+'28025080'!AD10</f>
        <v>97.7</v>
      </c>
      <c r="W9" s="24" t="str">
        <f>+'28025090'!AD10</f>
        <v xml:space="preserve"> </v>
      </c>
      <c r="X9" s="24">
        <f>+'28035010'!AD10</f>
        <v>87</v>
      </c>
      <c r="Y9" s="24">
        <f>+'28040310'!AD10</f>
        <v>76</v>
      </c>
      <c r="Z9" s="24">
        <f>+'28040350'!AD10</f>
        <v>102</v>
      </c>
      <c r="AC9" s="5">
        <v>1977</v>
      </c>
      <c r="AD9" s="24" t="str">
        <f t="shared" si="2"/>
        <v>SR</v>
      </c>
      <c r="AE9" s="24">
        <f t="shared" si="0"/>
        <v>115</v>
      </c>
      <c r="AF9" s="24" t="str">
        <f t="shared" si="0"/>
        <v>SR</v>
      </c>
      <c r="AG9" s="24">
        <f t="shared" si="0"/>
        <v>115</v>
      </c>
      <c r="AH9" s="24" t="str">
        <f t="shared" si="0"/>
        <v>SR</v>
      </c>
      <c r="AI9" s="24" t="str">
        <f t="shared" si="0"/>
        <v>SR</v>
      </c>
      <c r="AJ9" s="24" t="str">
        <f t="shared" si="0"/>
        <v>SR</v>
      </c>
      <c r="AK9" s="24">
        <f t="shared" si="0"/>
        <v>120</v>
      </c>
      <c r="AL9" s="24" t="str">
        <f t="shared" si="0"/>
        <v>SR</v>
      </c>
      <c r="AM9" s="24" t="str">
        <f t="shared" si="0"/>
        <v>SR</v>
      </c>
      <c r="AN9" s="24" t="str">
        <f t="shared" si="0"/>
        <v>SR</v>
      </c>
      <c r="AO9" s="24" t="str">
        <f t="shared" si="0"/>
        <v>SR</v>
      </c>
      <c r="AP9" s="24" t="str">
        <f t="shared" si="0"/>
        <v>SR</v>
      </c>
      <c r="AQ9" s="24">
        <f t="shared" si="0"/>
        <v>90</v>
      </c>
      <c r="AR9" s="24">
        <f t="shared" si="0"/>
        <v>80</v>
      </c>
      <c r="AS9" s="24">
        <f t="shared" si="0"/>
        <v>77</v>
      </c>
      <c r="AT9" s="24">
        <f t="shared" si="0"/>
        <v>86</v>
      </c>
      <c r="AU9" s="24" t="str">
        <f t="shared" si="0"/>
        <v>SR</v>
      </c>
      <c r="AV9" s="24">
        <f t="shared" si="0"/>
        <v>60</v>
      </c>
      <c r="AW9" s="24" t="str">
        <f t="shared" si="0"/>
        <v>SR</v>
      </c>
      <c r="AX9" s="24">
        <f t="shared" si="0"/>
        <v>97.7</v>
      </c>
      <c r="AY9" s="24" t="str">
        <f t="shared" si="0"/>
        <v>SR</v>
      </c>
      <c r="AZ9" s="24">
        <f t="shared" si="0"/>
        <v>87</v>
      </c>
      <c r="BA9" s="24">
        <f t="shared" si="0"/>
        <v>76</v>
      </c>
      <c r="BB9" s="24">
        <f t="shared" si="3"/>
        <v>102</v>
      </c>
    </row>
    <row r="10" spans="1:54" x14ac:dyDescent="0.3">
      <c r="A10" s="5">
        <v>1978</v>
      </c>
      <c r="B10" s="24">
        <f>+'25020230'!AD11</f>
        <v>142</v>
      </c>
      <c r="C10" s="24">
        <f>+'25020240'!AD11</f>
        <v>138</v>
      </c>
      <c r="D10" s="24">
        <f>+'25020250'!AD11</f>
        <v>167</v>
      </c>
      <c r="E10" s="24">
        <f>+'25020260'!AD11</f>
        <v>170</v>
      </c>
      <c r="F10" s="24">
        <f>+'25020280'!AD11</f>
        <v>130</v>
      </c>
      <c r="G10" s="24" t="str">
        <f>+'25020690'!AD11</f>
        <v xml:space="preserve"> </v>
      </c>
      <c r="H10" s="24">
        <f>+'25020920'!AD11</f>
        <v>160</v>
      </c>
      <c r="I10" s="24">
        <f>+'25021240'!AD11</f>
        <v>130</v>
      </c>
      <c r="J10" s="24" t="str">
        <f>+'25021650'!AD11</f>
        <v xml:space="preserve"> </v>
      </c>
      <c r="K10" s="24" t="str">
        <f>+'25025250'!AD11</f>
        <v xml:space="preserve"> </v>
      </c>
      <c r="L10" s="24" t="str">
        <f>+'28010070'!AD11</f>
        <v xml:space="preserve"> </v>
      </c>
      <c r="M10" s="24" t="str">
        <f>+'28020080'!AD11</f>
        <v xml:space="preserve"> </v>
      </c>
      <c r="N10" s="24" t="str">
        <f>+'28020150'!AD11</f>
        <v xml:space="preserve"> </v>
      </c>
      <c r="O10" s="24">
        <f>+'28020230'!AD11</f>
        <v>100</v>
      </c>
      <c r="P10" s="24">
        <f>+'28020310'!AD11</f>
        <v>85</v>
      </c>
      <c r="Q10" s="24">
        <f>+'28020420'!AD11</f>
        <v>110</v>
      </c>
      <c r="R10" s="24">
        <f>+'28020440'!AD11</f>
        <v>93</v>
      </c>
      <c r="S10" s="24" t="str">
        <f>+'28020460'!AD11</f>
        <v xml:space="preserve"> </v>
      </c>
      <c r="T10" s="24" t="str">
        <f>+'28020600'!AD11</f>
        <v xml:space="preserve"> </v>
      </c>
      <c r="U10" s="24">
        <f>+'28025070'!AD11</f>
        <v>98.8</v>
      </c>
      <c r="V10" s="24">
        <f>+'28025080'!AD11</f>
        <v>71.5</v>
      </c>
      <c r="W10" s="24" t="str">
        <f>+'28025090'!AD11</f>
        <v xml:space="preserve"> </v>
      </c>
      <c r="X10" s="24">
        <f>+'28035010'!AD11</f>
        <v>76.5</v>
      </c>
      <c r="Y10" s="24" t="str">
        <f>+'28040310'!AD11</f>
        <v xml:space="preserve"> </v>
      </c>
      <c r="Z10" s="24" t="str">
        <f>+'28040350'!AD11</f>
        <v xml:space="preserve"> </v>
      </c>
      <c r="AC10" s="5">
        <v>1978</v>
      </c>
      <c r="AD10" s="24">
        <f t="shared" si="2"/>
        <v>142</v>
      </c>
      <c r="AE10" s="24">
        <f t="shared" si="0"/>
        <v>138</v>
      </c>
      <c r="AF10" s="24">
        <f t="shared" si="0"/>
        <v>167</v>
      </c>
      <c r="AG10" s="24">
        <f t="shared" si="0"/>
        <v>170</v>
      </c>
      <c r="AH10" s="24">
        <f t="shared" si="0"/>
        <v>130</v>
      </c>
      <c r="AI10" s="24" t="str">
        <f t="shared" si="0"/>
        <v>SR</v>
      </c>
      <c r="AJ10" s="24">
        <f t="shared" si="0"/>
        <v>160</v>
      </c>
      <c r="AK10" s="24">
        <f t="shared" si="0"/>
        <v>130</v>
      </c>
      <c r="AL10" s="24" t="str">
        <f t="shared" si="0"/>
        <v>SR</v>
      </c>
      <c r="AM10" s="24" t="str">
        <f t="shared" si="0"/>
        <v>SR</v>
      </c>
      <c r="AN10" s="24" t="str">
        <f t="shared" si="0"/>
        <v>SR</v>
      </c>
      <c r="AO10" s="24" t="str">
        <f t="shared" si="0"/>
        <v>SR</v>
      </c>
      <c r="AP10" s="24" t="str">
        <f t="shared" si="0"/>
        <v>SR</v>
      </c>
      <c r="AQ10" s="24">
        <f t="shared" si="0"/>
        <v>100</v>
      </c>
      <c r="AR10" s="24">
        <f t="shared" si="0"/>
        <v>85</v>
      </c>
      <c r="AS10" s="24">
        <f t="shared" si="0"/>
        <v>110</v>
      </c>
      <c r="AT10" s="24">
        <f t="shared" si="0"/>
        <v>93</v>
      </c>
      <c r="AU10" s="24" t="str">
        <f t="shared" si="0"/>
        <v>SR</v>
      </c>
      <c r="AV10" s="24" t="str">
        <f t="shared" si="0"/>
        <v>SR</v>
      </c>
      <c r="AW10" s="24">
        <f t="shared" si="0"/>
        <v>98.8</v>
      </c>
      <c r="AX10" s="24">
        <f t="shared" si="0"/>
        <v>71.5</v>
      </c>
      <c r="AY10" s="24" t="str">
        <f t="shared" si="0"/>
        <v>SR</v>
      </c>
      <c r="AZ10" s="24">
        <f t="shared" si="0"/>
        <v>76.5</v>
      </c>
      <c r="BA10" s="24" t="str">
        <f t="shared" si="0"/>
        <v>SR</v>
      </c>
      <c r="BB10" s="24" t="str">
        <f t="shared" si="3"/>
        <v>SR</v>
      </c>
    </row>
    <row r="11" spans="1:54" x14ac:dyDescent="0.3">
      <c r="A11" s="5">
        <v>1979</v>
      </c>
      <c r="B11" s="24">
        <f>+'25020230'!AD12</f>
        <v>151</v>
      </c>
      <c r="C11" s="24">
        <f>+'25020240'!AD12</f>
        <v>110</v>
      </c>
      <c r="D11" s="24">
        <f>+'25020250'!AD12</f>
        <v>125</v>
      </c>
      <c r="E11" s="24">
        <f>+'25020260'!AD12</f>
        <v>136</v>
      </c>
      <c r="F11" s="24">
        <f>+'25020280'!AD12</f>
        <v>116</v>
      </c>
      <c r="G11" s="24">
        <f>+'25020690'!AD12</f>
        <v>66</v>
      </c>
      <c r="H11" s="24">
        <f>+'25020920'!AD12</f>
        <v>122</v>
      </c>
      <c r="I11" s="24">
        <f>+'25021240'!AD12</f>
        <v>130</v>
      </c>
      <c r="J11" s="24" t="str">
        <f>+'25021650'!AD12</f>
        <v xml:space="preserve"> </v>
      </c>
      <c r="K11" s="24">
        <f>+'25025250'!AD12</f>
        <v>147.80000000000001</v>
      </c>
      <c r="L11" s="24" t="str">
        <f>+'28010070'!AD12</f>
        <v xml:space="preserve"> </v>
      </c>
      <c r="M11" s="24" t="str">
        <f>+'28020080'!AD12</f>
        <v xml:space="preserve"> </v>
      </c>
      <c r="N11" s="24" t="str">
        <f>+'28020150'!AD12</f>
        <v xml:space="preserve"> </v>
      </c>
      <c r="O11" s="24">
        <f>+'28020230'!AD12</f>
        <v>93</v>
      </c>
      <c r="P11" s="24">
        <f>+'28020310'!AD12</f>
        <v>59</v>
      </c>
      <c r="Q11" s="24">
        <f>+'28020420'!AD12</f>
        <v>110</v>
      </c>
      <c r="R11" s="24">
        <f>+'28020440'!AD12</f>
        <v>105</v>
      </c>
      <c r="S11" s="24" t="str">
        <f>+'28020460'!AD12</f>
        <v xml:space="preserve"> </v>
      </c>
      <c r="T11" s="24">
        <f>+'28020600'!AD12</f>
        <v>93</v>
      </c>
      <c r="U11" s="24">
        <f>+'28025070'!AD12</f>
        <v>78.400000000000006</v>
      </c>
      <c r="V11" s="24">
        <f>+'28025080'!AD12</f>
        <v>110.5</v>
      </c>
      <c r="W11" s="24" t="str">
        <f>+'28025090'!AD12</f>
        <v xml:space="preserve"> </v>
      </c>
      <c r="X11" s="24">
        <f>+'28035010'!AD12</f>
        <v>86</v>
      </c>
      <c r="Y11" s="24" t="str">
        <f>+'28040310'!AD12</f>
        <v xml:space="preserve"> </v>
      </c>
      <c r="Z11" s="24" t="str">
        <f>+'28040350'!AD12</f>
        <v xml:space="preserve"> </v>
      </c>
      <c r="AC11" s="5">
        <v>1979</v>
      </c>
      <c r="AD11" s="24">
        <f t="shared" si="2"/>
        <v>151</v>
      </c>
      <c r="AE11" s="24">
        <f t="shared" si="0"/>
        <v>110</v>
      </c>
      <c r="AF11" s="24">
        <f t="shared" si="0"/>
        <v>125</v>
      </c>
      <c r="AG11" s="24">
        <f t="shared" si="0"/>
        <v>136</v>
      </c>
      <c r="AH11" s="24">
        <f t="shared" si="0"/>
        <v>116</v>
      </c>
      <c r="AI11" s="24">
        <f t="shared" si="0"/>
        <v>66</v>
      </c>
      <c r="AJ11" s="24">
        <f t="shared" si="0"/>
        <v>122</v>
      </c>
      <c r="AK11" s="24">
        <f t="shared" si="0"/>
        <v>130</v>
      </c>
      <c r="AL11" s="24" t="str">
        <f t="shared" si="0"/>
        <v>SR</v>
      </c>
      <c r="AM11" s="24">
        <f t="shared" si="0"/>
        <v>147.80000000000001</v>
      </c>
      <c r="AN11" s="24" t="str">
        <f t="shared" si="0"/>
        <v>SR</v>
      </c>
      <c r="AO11" s="24" t="str">
        <f t="shared" si="0"/>
        <v>SR</v>
      </c>
      <c r="AP11" s="24" t="str">
        <f t="shared" si="0"/>
        <v>SR</v>
      </c>
      <c r="AQ11" s="24">
        <f t="shared" si="0"/>
        <v>93</v>
      </c>
      <c r="AR11" s="24">
        <f t="shared" si="0"/>
        <v>59</v>
      </c>
      <c r="AS11" s="24">
        <f t="shared" si="0"/>
        <v>110</v>
      </c>
      <c r="AT11" s="24">
        <f t="shared" si="0"/>
        <v>105</v>
      </c>
      <c r="AU11" s="24" t="str">
        <f t="shared" si="0"/>
        <v>SR</v>
      </c>
      <c r="AV11" s="24">
        <f t="shared" si="0"/>
        <v>93</v>
      </c>
      <c r="AW11" s="24">
        <f t="shared" si="0"/>
        <v>78.400000000000006</v>
      </c>
      <c r="AX11" s="24">
        <f t="shared" si="0"/>
        <v>110.5</v>
      </c>
      <c r="AY11" s="24" t="str">
        <f t="shared" si="0"/>
        <v>SR</v>
      </c>
      <c r="AZ11" s="24">
        <f t="shared" si="0"/>
        <v>86</v>
      </c>
      <c r="BA11" s="24" t="str">
        <f t="shared" si="0"/>
        <v>SR</v>
      </c>
      <c r="BB11" s="24" t="str">
        <f t="shared" si="3"/>
        <v>SR</v>
      </c>
    </row>
    <row r="12" spans="1:54" x14ac:dyDescent="0.3">
      <c r="A12" s="5">
        <v>1980</v>
      </c>
      <c r="B12" s="24">
        <f>+'25020230'!AD13</f>
        <v>108</v>
      </c>
      <c r="C12" s="24">
        <f>+'25020240'!AD13</f>
        <v>65</v>
      </c>
      <c r="D12" s="24">
        <f>+'25020250'!AD13</f>
        <v>129</v>
      </c>
      <c r="E12" s="24">
        <f>+'25020260'!AD13</f>
        <v>105</v>
      </c>
      <c r="F12" s="24">
        <f>+'25020280'!AD13</f>
        <v>130</v>
      </c>
      <c r="G12" s="24">
        <f>+'25020690'!AD13</f>
        <v>135</v>
      </c>
      <c r="H12" s="24">
        <f>+'25020920'!AD13</f>
        <v>248</v>
      </c>
      <c r="I12" s="24">
        <f>+'25021240'!AD13</f>
        <v>92</v>
      </c>
      <c r="J12" s="24" t="str">
        <f>+'25021650'!AD13</f>
        <v xml:space="preserve"> </v>
      </c>
      <c r="K12" s="24">
        <f>+'25025250'!AD13</f>
        <v>100.8</v>
      </c>
      <c r="L12" s="24" t="str">
        <f>+'28010070'!AD13</f>
        <v xml:space="preserve"> </v>
      </c>
      <c r="M12" s="24">
        <f>+'28020080'!AD13</f>
        <v>90</v>
      </c>
      <c r="N12" s="24" t="str">
        <f>+'28020150'!AD13</f>
        <v xml:space="preserve"> </v>
      </c>
      <c r="O12" s="24">
        <f>+'28020230'!AD13</f>
        <v>127</v>
      </c>
      <c r="P12" s="24">
        <f>+'28020310'!AD13</f>
        <v>71</v>
      </c>
      <c r="Q12" s="24">
        <f>+'28020420'!AD13</f>
        <v>118</v>
      </c>
      <c r="R12" s="24">
        <f>+'28020440'!AD13</f>
        <v>126</v>
      </c>
      <c r="S12" s="24">
        <f>+'28020460'!AD13</f>
        <v>90</v>
      </c>
      <c r="T12" s="24" t="str">
        <f>+'28020600'!AD13</f>
        <v xml:space="preserve"> </v>
      </c>
      <c r="U12" s="24">
        <f>+'28025070'!AD13</f>
        <v>134.19999999999999</v>
      </c>
      <c r="V12" s="24">
        <f>+'28025080'!AD13</f>
        <v>120.7</v>
      </c>
      <c r="W12" s="24">
        <f>+'28025090'!AD13</f>
        <v>103.6</v>
      </c>
      <c r="X12" s="24">
        <f>+'28035010'!AD13</f>
        <v>71</v>
      </c>
      <c r="Y12" s="24" t="str">
        <f>+'28040310'!AD13</f>
        <v xml:space="preserve"> </v>
      </c>
      <c r="Z12" s="24" t="str">
        <f>+'28040350'!AD13</f>
        <v xml:space="preserve"> </v>
      </c>
      <c r="AC12" s="5">
        <v>1980</v>
      </c>
      <c r="AD12" s="24">
        <f t="shared" si="2"/>
        <v>108</v>
      </c>
      <c r="AE12" s="24">
        <f t="shared" si="0"/>
        <v>65</v>
      </c>
      <c r="AF12" s="24">
        <f t="shared" si="0"/>
        <v>129</v>
      </c>
      <c r="AG12" s="24">
        <f t="shared" si="0"/>
        <v>105</v>
      </c>
      <c r="AH12" s="24">
        <f t="shared" si="0"/>
        <v>130</v>
      </c>
      <c r="AI12" s="24">
        <f t="shared" si="0"/>
        <v>135</v>
      </c>
      <c r="AJ12" s="24">
        <f t="shared" si="0"/>
        <v>248</v>
      </c>
      <c r="AK12" s="24">
        <f t="shared" si="0"/>
        <v>92</v>
      </c>
      <c r="AL12" s="24" t="str">
        <f t="shared" si="0"/>
        <v>SR</v>
      </c>
      <c r="AM12" s="24">
        <f t="shared" si="0"/>
        <v>100.8</v>
      </c>
      <c r="AN12" s="24" t="str">
        <f t="shared" si="0"/>
        <v>SR</v>
      </c>
      <c r="AO12" s="24">
        <f t="shared" si="0"/>
        <v>90</v>
      </c>
      <c r="AP12" s="24" t="str">
        <f t="shared" si="0"/>
        <v>SR</v>
      </c>
      <c r="AQ12" s="24">
        <f t="shared" si="0"/>
        <v>127</v>
      </c>
      <c r="AR12" s="24">
        <f t="shared" si="0"/>
        <v>71</v>
      </c>
      <c r="AS12" s="24">
        <f t="shared" si="0"/>
        <v>118</v>
      </c>
      <c r="AT12" s="24">
        <f t="shared" si="0"/>
        <v>126</v>
      </c>
      <c r="AU12" s="24">
        <f t="shared" si="0"/>
        <v>90</v>
      </c>
      <c r="AV12" s="24" t="str">
        <f t="shared" si="0"/>
        <v>SR</v>
      </c>
      <c r="AW12" s="24">
        <f t="shared" si="0"/>
        <v>134.19999999999999</v>
      </c>
      <c r="AX12" s="24">
        <f t="shared" si="0"/>
        <v>120.7</v>
      </c>
      <c r="AY12" s="24">
        <f t="shared" si="0"/>
        <v>103.6</v>
      </c>
      <c r="AZ12" s="24">
        <f t="shared" si="0"/>
        <v>71</v>
      </c>
      <c r="BA12" s="24" t="str">
        <f t="shared" si="0"/>
        <v>SR</v>
      </c>
      <c r="BB12" s="24" t="str">
        <f t="shared" si="3"/>
        <v>SR</v>
      </c>
    </row>
    <row r="13" spans="1:54" x14ac:dyDescent="0.3">
      <c r="A13" s="5">
        <v>1981</v>
      </c>
      <c r="B13" s="24" t="str">
        <f>+'25020230'!AD14</f>
        <v xml:space="preserve"> </v>
      </c>
      <c r="C13" s="24">
        <f>+'25020240'!AD14</f>
        <v>110</v>
      </c>
      <c r="D13" s="24">
        <f>+'25020250'!AD14</f>
        <v>122</v>
      </c>
      <c r="E13" s="24">
        <f>+'25020260'!AD14</f>
        <v>100</v>
      </c>
      <c r="F13" s="24">
        <f>+'25020280'!AD14</f>
        <v>78</v>
      </c>
      <c r="G13" s="24">
        <f>+'25020690'!AD14</f>
        <v>117</v>
      </c>
      <c r="H13" s="24">
        <f>+'25020920'!AD14</f>
        <v>126</v>
      </c>
      <c r="I13" s="24">
        <f>+'25021240'!AD14</f>
        <v>142</v>
      </c>
      <c r="J13" s="24" t="str">
        <f>+'25021650'!AD14</f>
        <v xml:space="preserve"> </v>
      </c>
      <c r="K13" s="24" t="str">
        <f>+'25025250'!AD14</f>
        <v xml:space="preserve"> </v>
      </c>
      <c r="L13" s="24" t="str">
        <f>+'28010070'!AD14</f>
        <v xml:space="preserve"> </v>
      </c>
      <c r="M13" s="24">
        <f>+'28020080'!AD14</f>
        <v>90</v>
      </c>
      <c r="N13" s="24" t="str">
        <f>+'28020150'!AD14</f>
        <v xml:space="preserve"> </v>
      </c>
      <c r="O13" s="24">
        <f>+'28020230'!AD14</f>
        <v>137</v>
      </c>
      <c r="P13" s="24">
        <f>+'28020310'!AD14</f>
        <v>111</v>
      </c>
      <c r="Q13" s="24">
        <f>+'28020420'!AD14</f>
        <v>110</v>
      </c>
      <c r="R13" s="24">
        <f>+'28020440'!AD14</f>
        <v>106</v>
      </c>
      <c r="S13" s="24">
        <f>+'28020460'!AD14</f>
        <v>110</v>
      </c>
      <c r="T13" s="24" t="str">
        <f>+'28020600'!AD14</f>
        <v xml:space="preserve"> </v>
      </c>
      <c r="U13" s="24">
        <f>+'28025070'!AD14</f>
        <v>96</v>
      </c>
      <c r="V13" s="24">
        <f>+'28025080'!AD14</f>
        <v>111.5</v>
      </c>
      <c r="W13" s="24">
        <f>+'28025090'!AD14</f>
        <v>87.7</v>
      </c>
      <c r="X13" s="24">
        <f>+'28035010'!AD14</f>
        <v>110.7</v>
      </c>
      <c r="Y13" s="24">
        <f>+'28040310'!AD14</f>
        <v>136</v>
      </c>
      <c r="Z13" s="24">
        <f>+'28040350'!AD14</f>
        <v>99</v>
      </c>
      <c r="AC13" s="5">
        <v>1981</v>
      </c>
      <c r="AD13" s="24" t="str">
        <f t="shared" si="2"/>
        <v>SR</v>
      </c>
      <c r="AE13" s="24">
        <f t="shared" si="0"/>
        <v>110</v>
      </c>
      <c r="AF13" s="24">
        <f t="shared" si="0"/>
        <v>122</v>
      </c>
      <c r="AG13" s="24">
        <f t="shared" ref="AG13:AG52" si="4">+IF(OR(E13=" ",E13=0),"SR",E13)</f>
        <v>100</v>
      </c>
      <c r="AH13" s="24">
        <f t="shared" ref="AH13:AH52" si="5">+IF(OR(F13=" ",F13=0),"SR",F13)</f>
        <v>78</v>
      </c>
      <c r="AI13" s="24">
        <f t="shared" ref="AI13:AI52" si="6">+IF(OR(G13=" ",G13=0),"SR",G13)</f>
        <v>117</v>
      </c>
      <c r="AJ13" s="24">
        <f t="shared" ref="AJ13:AJ52" si="7">+IF(OR(H13=" ",H13=0),"SR",H13)</f>
        <v>126</v>
      </c>
      <c r="AK13" s="24">
        <f t="shared" ref="AK13:AK52" si="8">+IF(OR(I13=" ",I13=0),"SR",I13)</f>
        <v>142</v>
      </c>
      <c r="AL13" s="24" t="str">
        <f t="shared" ref="AL13:AL52" si="9">+IF(OR(J13=" ",J13=0),"SR",J13)</f>
        <v>SR</v>
      </c>
      <c r="AM13" s="24" t="str">
        <f t="shared" ref="AM13:AM52" si="10">+IF(OR(K13=" ",K13=0),"SR",K13)</f>
        <v>SR</v>
      </c>
      <c r="AN13" s="24" t="str">
        <f t="shared" ref="AN13:AN52" si="11">+IF(OR(L13=" ",L13=0),"SR",L13)</f>
        <v>SR</v>
      </c>
      <c r="AO13" s="24">
        <f t="shared" ref="AO13:AO52" si="12">+IF(OR(M13=" ",M13=0),"SR",M13)</f>
        <v>90</v>
      </c>
      <c r="AP13" s="24" t="str">
        <f t="shared" ref="AP13:AP52" si="13">+IF(OR(N13=" ",N13=0),"SR",N13)</f>
        <v>SR</v>
      </c>
      <c r="AQ13" s="24">
        <f t="shared" ref="AQ13:AQ52" si="14">+IF(OR(O13=" ",O13=0),"SR",O13)</f>
        <v>137</v>
      </c>
      <c r="AR13" s="24">
        <f t="shared" ref="AR13:AR52" si="15">+IF(OR(P13=" ",P13=0),"SR",P13)</f>
        <v>111</v>
      </c>
      <c r="AS13" s="24">
        <f t="shared" ref="AS13:AS52" si="16">+IF(OR(Q13=" ",Q13=0),"SR",Q13)</f>
        <v>110</v>
      </c>
      <c r="AT13" s="24">
        <f t="shared" ref="AT13:AT52" si="17">+IF(OR(R13=" ",R13=0),"SR",R13)</f>
        <v>106</v>
      </c>
      <c r="AU13" s="24">
        <f t="shared" ref="AU13:AU52" si="18">+IF(OR(S13=" ",S13=0),"SR",S13)</f>
        <v>110</v>
      </c>
      <c r="AV13" s="24" t="str">
        <f t="shared" ref="AV13:AV52" si="19">+IF(OR(T13=" ",T13=0),"SR",T13)</f>
        <v>SR</v>
      </c>
      <c r="AW13" s="24">
        <f t="shared" ref="AW13:AW52" si="20">+IF(OR(U13=" ",U13=0),"SR",U13)</f>
        <v>96</v>
      </c>
      <c r="AX13" s="24">
        <f t="shared" ref="AX13:AX52" si="21">+IF(OR(V13=" ",V13=0),"SR",V13)</f>
        <v>111.5</v>
      </c>
      <c r="AY13" s="24">
        <f t="shared" ref="AY13:AY52" si="22">+IF(OR(W13=" ",W13=0),"SR",W13)</f>
        <v>87.7</v>
      </c>
      <c r="AZ13" s="24">
        <f t="shared" ref="AZ13:AZ52" si="23">+IF(OR(X13=" ",X13=0),"SR",X13)</f>
        <v>110.7</v>
      </c>
      <c r="BA13" s="24">
        <f t="shared" ref="BA13:BA52" si="24">+IF(OR(Y13=" ",Y13=0),"SR",Y13)</f>
        <v>136</v>
      </c>
      <c r="BB13" s="24">
        <f t="shared" si="3"/>
        <v>99</v>
      </c>
    </row>
    <row r="14" spans="1:54" x14ac:dyDescent="0.3">
      <c r="A14" s="5">
        <v>1982</v>
      </c>
      <c r="B14" s="24">
        <f>+'25020230'!AD15</f>
        <v>148</v>
      </c>
      <c r="C14" s="24">
        <f>+'25020240'!AD15</f>
        <v>67</v>
      </c>
      <c r="D14" s="24">
        <f>+'25020250'!AD15</f>
        <v>134</v>
      </c>
      <c r="E14" s="24">
        <f>+'25020260'!AD15</f>
        <v>80</v>
      </c>
      <c r="F14" s="24">
        <f>+'25020280'!AD15</f>
        <v>150</v>
      </c>
      <c r="G14" s="24">
        <f>+'25020690'!AD15</f>
        <v>72</v>
      </c>
      <c r="H14" s="24">
        <f>+'25020920'!AD15</f>
        <v>125</v>
      </c>
      <c r="I14" s="24">
        <f>+'25021240'!AD15</f>
        <v>100</v>
      </c>
      <c r="J14" s="24" t="str">
        <f>+'25021650'!AD15</f>
        <v xml:space="preserve"> </v>
      </c>
      <c r="K14" s="24" t="str">
        <f>+'25025250'!AD15</f>
        <v xml:space="preserve"> </v>
      </c>
      <c r="L14" s="24" t="str">
        <f>+'28010070'!AD15</f>
        <v xml:space="preserve"> </v>
      </c>
      <c r="M14" s="24">
        <f>+'28020080'!AD15</f>
        <v>60</v>
      </c>
      <c r="N14" s="24" t="str">
        <f>+'28020150'!AD15</f>
        <v xml:space="preserve"> </v>
      </c>
      <c r="O14" s="24">
        <f>+'28020230'!AD15</f>
        <v>110</v>
      </c>
      <c r="P14" s="24">
        <f>+'28020310'!AD15</f>
        <v>62</v>
      </c>
      <c r="Q14" s="24">
        <f>+'28020420'!AD15</f>
        <v>70</v>
      </c>
      <c r="R14" s="24">
        <f>+'28020440'!AD15</f>
        <v>84</v>
      </c>
      <c r="S14" s="24">
        <f>+'28020460'!AD15</f>
        <v>120</v>
      </c>
      <c r="T14" s="24">
        <f>+'28020600'!AD15</f>
        <v>118</v>
      </c>
      <c r="U14" s="24">
        <f>+'28025070'!AD15</f>
        <v>87.3</v>
      </c>
      <c r="V14" s="24">
        <f>+'28025080'!AD15</f>
        <v>104.9</v>
      </c>
      <c r="W14" s="24">
        <f>+'28025090'!AD15</f>
        <v>64</v>
      </c>
      <c r="X14" s="24">
        <f>+'28035010'!AD15</f>
        <v>90</v>
      </c>
      <c r="Y14" s="24">
        <f>+'28040310'!AD15</f>
        <v>94</v>
      </c>
      <c r="Z14" s="24">
        <f>+'28040350'!AD15</f>
        <v>112</v>
      </c>
      <c r="AC14" s="5">
        <v>1982</v>
      </c>
      <c r="AD14" s="24">
        <f t="shared" si="2"/>
        <v>148</v>
      </c>
      <c r="AE14" s="24">
        <f t="shared" ref="AE14:AE52" si="25">+IF(OR(C14=" ",C14=0),"SR",C14)</f>
        <v>67</v>
      </c>
      <c r="AF14" s="24">
        <f t="shared" ref="AF14:AF52" si="26">+IF(OR(D14=" ",D14=0),"SR",D14)</f>
        <v>134</v>
      </c>
      <c r="AG14" s="24">
        <f t="shared" si="4"/>
        <v>80</v>
      </c>
      <c r="AH14" s="24">
        <f t="shared" si="5"/>
        <v>150</v>
      </c>
      <c r="AI14" s="24">
        <f t="shared" si="6"/>
        <v>72</v>
      </c>
      <c r="AJ14" s="24">
        <f t="shared" si="7"/>
        <v>125</v>
      </c>
      <c r="AK14" s="24">
        <f t="shared" si="8"/>
        <v>100</v>
      </c>
      <c r="AL14" s="24" t="str">
        <f t="shared" si="9"/>
        <v>SR</v>
      </c>
      <c r="AM14" s="24" t="str">
        <f t="shared" si="10"/>
        <v>SR</v>
      </c>
      <c r="AN14" s="24" t="str">
        <f t="shared" si="11"/>
        <v>SR</v>
      </c>
      <c r="AO14" s="24">
        <f t="shared" si="12"/>
        <v>60</v>
      </c>
      <c r="AP14" s="24" t="str">
        <f t="shared" si="13"/>
        <v>SR</v>
      </c>
      <c r="AQ14" s="24">
        <f t="shared" si="14"/>
        <v>110</v>
      </c>
      <c r="AR14" s="24">
        <f t="shared" si="15"/>
        <v>62</v>
      </c>
      <c r="AS14" s="24">
        <f t="shared" si="16"/>
        <v>70</v>
      </c>
      <c r="AT14" s="24">
        <f t="shared" si="17"/>
        <v>84</v>
      </c>
      <c r="AU14" s="24">
        <f t="shared" si="18"/>
        <v>120</v>
      </c>
      <c r="AV14" s="24">
        <f t="shared" si="19"/>
        <v>118</v>
      </c>
      <c r="AW14" s="24">
        <f t="shared" si="20"/>
        <v>87.3</v>
      </c>
      <c r="AX14" s="24">
        <f t="shared" si="21"/>
        <v>104.9</v>
      </c>
      <c r="AY14" s="24">
        <f t="shared" si="22"/>
        <v>64</v>
      </c>
      <c r="AZ14" s="24">
        <f t="shared" si="23"/>
        <v>90</v>
      </c>
      <c r="BA14" s="24">
        <f t="shared" si="24"/>
        <v>94</v>
      </c>
      <c r="BB14" s="24">
        <f t="shared" si="3"/>
        <v>112</v>
      </c>
    </row>
    <row r="15" spans="1:54" x14ac:dyDescent="0.3">
      <c r="A15" s="5">
        <v>1983</v>
      </c>
      <c r="B15" s="24">
        <f>+'25020230'!AD16</f>
        <v>120</v>
      </c>
      <c r="C15" s="24">
        <f>+'25020240'!AD16</f>
        <v>78</v>
      </c>
      <c r="D15" s="24">
        <f>+'25020250'!AD16</f>
        <v>106</v>
      </c>
      <c r="E15" s="24">
        <f>+'25020260'!AD16</f>
        <v>149</v>
      </c>
      <c r="F15" s="24">
        <f>+'25020280'!AD16</f>
        <v>103</v>
      </c>
      <c r="G15" s="24">
        <f>+'25020690'!AD16</f>
        <v>96</v>
      </c>
      <c r="H15" s="24">
        <f>+'25020920'!AD16</f>
        <v>75</v>
      </c>
      <c r="I15" s="24">
        <f>+'25021240'!AD16</f>
        <v>153</v>
      </c>
      <c r="J15" s="24" t="str">
        <f>+'25021650'!AD16</f>
        <v xml:space="preserve"> </v>
      </c>
      <c r="K15" s="24" t="str">
        <f>+'25025250'!AD16</f>
        <v xml:space="preserve"> </v>
      </c>
      <c r="L15" s="24" t="str">
        <f>+'28010070'!AD16</f>
        <v xml:space="preserve"> </v>
      </c>
      <c r="M15" s="24">
        <f>+'28020080'!AD16</f>
        <v>106</v>
      </c>
      <c r="N15" s="24" t="str">
        <f>+'28020150'!AD16</f>
        <v xml:space="preserve"> </v>
      </c>
      <c r="O15" s="24">
        <f>+'28020230'!AD16</f>
        <v>114.7</v>
      </c>
      <c r="P15" s="24">
        <f>+'28020310'!AD16</f>
        <v>77</v>
      </c>
      <c r="Q15" s="24">
        <f>+'28020420'!AD16</f>
        <v>110</v>
      </c>
      <c r="R15" s="24">
        <f>+'28020440'!AD16</f>
        <v>100.5</v>
      </c>
      <c r="S15" s="24">
        <f>+'28020460'!AD16</f>
        <v>100</v>
      </c>
      <c r="T15" s="24">
        <f>+'28020600'!AD16</f>
        <v>80</v>
      </c>
      <c r="U15" s="24">
        <f>+'28025070'!AD16</f>
        <v>140.80000000000001</v>
      </c>
      <c r="V15" s="24">
        <f>+'28025080'!AD16</f>
        <v>90.4</v>
      </c>
      <c r="W15" s="24">
        <f>+'28025090'!AD16</f>
        <v>133.4</v>
      </c>
      <c r="X15" s="24">
        <f>+'28035010'!AD16</f>
        <v>98.2</v>
      </c>
      <c r="Y15" s="24">
        <f>+'28040310'!AD16</f>
        <v>109</v>
      </c>
      <c r="Z15" s="24">
        <f>+'28040350'!AD16</f>
        <v>115.5</v>
      </c>
      <c r="AC15" s="5">
        <v>1983</v>
      </c>
      <c r="AD15" s="24">
        <f t="shared" si="2"/>
        <v>120</v>
      </c>
      <c r="AE15" s="24">
        <f t="shared" si="25"/>
        <v>78</v>
      </c>
      <c r="AF15" s="24">
        <f t="shared" si="26"/>
        <v>106</v>
      </c>
      <c r="AG15" s="24">
        <f t="shared" si="4"/>
        <v>149</v>
      </c>
      <c r="AH15" s="24">
        <f t="shared" si="5"/>
        <v>103</v>
      </c>
      <c r="AI15" s="24">
        <f t="shared" si="6"/>
        <v>96</v>
      </c>
      <c r="AJ15" s="24">
        <f t="shared" si="7"/>
        <v>75</v>
      </c>
      <c r="AK15" s="24">
        <f t="shared" si="8"/>
        <v>153</v>
      </c>
      <c r="AL15" s="24" t="str">
        <f t="shared" si="9"/>
        <v>SR</v>
      </c>
      <c r="AM15" s="24" t="str">
        <f t="shared" si="10"/>
        <v>SR</v>
      </c>
      <c r="AN15" s="24" t="str">
        <f t="shared" si="11"/>
        <v>SR</v>
      </c>
      <c r="AO15" s="24">
        <f t="shared" si="12"/>
        <v>106</v>
      </c>
      <c r="AP15" s="24" t="str">
        <f t="shared" si="13"/>
        <v>SR</v>
      </c>
      <c r="AQ15" s="24">
        <f t="shared" si="14"/>
        <v>114.7</v>
      </c>
      <c r="AR15" s="24">
        <f t="shared" si="15"/>
        <v>77</v>
      </c>
      <c r="AS15" s="24">
        <f t="shared" si="16"/>
        <v>110</v>
      </c>
      <c r="AT15" s="24">
        <f t="shared" si="17"/>
        <v>100.5</v>
      </c>
      <c r="AU15" s="24">
        <f t="shared" si="18"/>
        <v>100</v>
      </c>
      <c r="AV15" s="24">
        <f t="shared" si="19"/>
        <v>80</v>
      </c>
      <c r="AW15" s="24">
        <f t="shared" si="20"/>
        <v>140.80000000000001</v>
      </c>
      <c r="AX15" s="24">
        <f t="shared" si="21"/>
        <v>90.4</v>
      </c>
      <c r="AY15" s="24">
        <f t="shared" si="22"/>
        <v>133.4</v>
      </c>
      <c r="AZ15" s="24">
        <f t="shared" si="23"/>
        <v>98.2</v>
      </c>
      <c r="BA15" s="24">
        <f t="shared" si="24"/>
        <v>109</v>
      </c>
      <c r="BB15" s="24">
        <f t="shared" si="3"/>
        <v>115.5</v>
      </c>
    </row>
    <row r="16" spans="1:54" x14ac:dyDescent="0.3">
      <c r="A16" s="5">
        <v>1984</v>
      </c>
      <c r="B16" s="24">
        <f>+'25020230'!AD17</f>
        <v>155</v>
      </c>
      <c r="C16" s="24">
        <f>+'25020240'!AD17</f>
        <v>61</v>
      </c>
      <c r="D16" s="24">
        <f>+'25020250'!AD17</f>
        <v>77</v>
      </c>
      <c r="E16" s="24">
        <f>+'25020260'!AD17</f>
        <v>145</v>
      </c>
      <c r="F16" s="24">
        <f>+'25020280'!AD17</f>
        <v>150</v>
      </c>
      <c r="G16" s="24">
        <f>+'25020690'!AD17</f>
        <v>116</v>
      </c>
      <c r="H16" s="24">
        <f>+'25020920'!AD17</f>
        <v>65</v>
      </c>
      <c r="I16" s="24">
        <f>+'25021240'!AD17</f>
        <v>120</v>
      </c>
      <c r="J16" s="24" t="str">
        <f>+'25021650'!AD17</f>
        <v xml:space="preserve"> </v>
      </c>
      <c r="K16" s="24">
        <f>+'25025250'!AD17</f>
        <v>111.6</v>
      </c>
      <c r="L16" s="24" t="str">
        <f>+'28010070'!AD17</f>
        <v xml:space="preserve"> </v>
      </c>
      <c r="M16" s="24">
        <f>+'28020080'!AD17</f>
        <v>230.2</v>
      </c>
      <c r="N16" s="24" t="str">
        <f>+'28020150'!AD17</f>
        <v xml:space="preserve"> </v>
      </c>
      <c r="O16" s="24">
        <f>+'28020230'!AD17</f>
        <v>80.2</v>
      </c>
      <c r="P16" s="24">
        <f>+'28020310'!AD17</f>
        <v>89</v>
      </c>
      <c r="Q16" s="24">
        <f>+'28020420'!AD17</f>
        <v>60</v>
      </c>
      <c r="R16" s="24">
        <f>+'28020440'!AD17</f>
        <v>97.6</v>
      </c>
      <c r="S16" s="24">
        <f>+'28020460'!AD17</f>
        <v>130</v>
      </c>
      <c r="T16" s="24">
        <f>+'28020600'!AD17</f>
        <v>67</v>
      </c>
      <c r="U16" s="24">
        <f>+'28025070'!AD17</f>
        <v>100.4</v>
      </c>
      <c r="V16" s="24">
        <f>+'28025080'!AD17</f>
        <v>118.5</v>
      </c>
      <c r="W16" s="24">
        <f>+'28025090'!AD17</f>
        <v>116.8</v>
      </c>
      <c r="X16" s="24" t="str">
        <f>+'28035010'!AD17</f>
        <v xml:space="preserve"> </v>
      </c>
      <c r="Y16" s="24">
        <f>+'28040310'!AD17</f>
        <v>95</v>
      </c>
      <c r="Z16" s="24">
        <f>+'28040350'!AD17</f>
        <v>84</v>
      </c>
      <c r="AC16" s="5">
        <v>1984</v>
      </c>
      <c r="AD16" s="24">
        <f t="shared" si="2"/>
        <v>155</v>
      </c>
      <c r="AE16" s="24">
        <f t="shared" si="25"/>
        <v>61</v>
      </c>
      <c r="AF16" s="24">
        <f t="shared" si="26"/>
        <v>77</v>
      </c>
      <c r="AG16" s="24">
        <f t="shared" si="4"/>
        <v>145</v>
      </c>
      <c r="AH16" s="24">
        <f t="shared" si="5"/>
        <v>150</v>
      </c>
      <c r="AI16" s="24">
        <f t="shared" si="6"/>
        <v>116</v>
      </c>
      <c r="AJ16" s="24">
        <f t="shared" si="7"/>
        <v>65</v>
      </c>
      <c r="AK16" s="24">
        <f t="shared" si="8"/>
        <v>120</v>
      </c>
      <c r="AL16" s="24" t="str">
        <f t="shared" si="9"/>
        <v>SR</v>
      </c>
      <c r="AM16" s="24">
        <f t="shared" si="10"/>
        <v>111.6</v>
      </c>
      <c r="AN16" s="24" t="str">
        <f t="shared" si="11"/>
        <v>SR</v>
      </c>
      <c r="AO16" s="24">
        <f t="shared" si="12"/>
        <v>230.2</v>
      </c>
      <c r="AP16" s="24" t="str">
        <f t="shared" si="13"/>
        <v>SR</v>
      </c>
      <c r="AQ16" s="24">
        <f t="shared" si="14"/>
        <v>80.2</v>
      </c>
      <c r="AR16" s="24">
        <f t="shared" si="15"/>
        <v>89</v>
      </c>
      <c r="AS16" s="24">
        <f t="shared" si="16"/>
        <v>60</v>
      </c>
      <c r="AT16" s="24">
        <f t="shared" si="17"/>
        <v>97.6</v>
      </c>
      <c r="AU16" s="24">
        <f t="shared" si="18"/>
        <v>130</v>
      </c>
      <c r="AV16" s="24">
        <f t="shared" si="19"/>
        <v>67</v>
      </c>
      <c r="AW16" s="24">
        <f t="shared" si="20"/>
        <v>100.4</v>
      </c>
      <c r="AX16" s="24">
        <f t="shared" si="21"/>
        <v>118.5</v>
      </c>
      <c r="AY16" s="24">
        <f t="shared" si="22"/>
        <v>116.8</v>
      </c>
      <c r="AZ16" s="24" t="str">
        <f t="shared" si="23"/>
        <v>SR</v>
      </c>
      <c r="BA16" s="24">
        <f t="shared" si="24"/>
        <v>95</v>
      </c>
      <c r="BB16" s="24">
        <f t="shared" si="3"/>
        <v>84</v>
      </c>
    </row>
    <row r="17" spans="1:54" x14ac:dyDescent="0.3">
      <c r="A17" s="5">
        <v>1985</v>
      </c>
      <c r="B17" s="24" t="str">
        <f>+'25020230'!AD18</f>
        <v xml:space="preserve"> </v>
      </c>
      <c r="C17" s="24">
        <f>+'25020240'!AD18</f>
        <v>36</v>
      </c>
      <c r="D17" s="24">
        <f>+'25020250'!AD18</f>
        <v>91</v>
      </c>
      <c r="E17" s="24">
        <f>+'25020260'!AD18</f>
        <v>110</v>
      </c>
      <c r="F17" s="24">
        <f>+'25020280'!AD18</f>
        <v>98</v>
      </c>
      <c r="G17" s="24">
        <f>+'25020690'!AD18</f>
        <v>70</v>
      </c>
      <c r="H17" s="24">
        <f>+'25020920'!AD18</f>
        <v>115</v>
      </c>
      <c r="I17" s="24">
        <f>+'25021240'!AD18</f>
        <v>98</v>
      </c>
      <c r="J17" s="24">
        <f>+'25021650'!AD18</f>
        <v>126.5</v>
      </c>
      <c r="K17" s="24" t="str">
        <f>+'25025250'!AD18</f>
        <v xml:space="preserve"> </v>
      </c>
      <c r="L17" s="24" t="str">
        <f>+'28010070'!AD18</f>
        <v xml:space="preserve"> </v>
      </c>
      <c r="M17" s="24">
        <f>+'28020080'!AD18</f>
        <v>162</v>
      </c>
      <c r="N17" s="24" t="str">
        <f>+'28020150'!AD18</f>
        <v xml:space="preserve"> </v>
      </c>
      <c r="O17" s="24">
        <f>+'28020230'!AD18</f>
        <v>127</v>
      </c>
      <c r="P17" s="24">
        <f>+'28020310'!AD18</f>
        <v>72</v>
      </c>
      <c r="Q17" s="24">
        <f>+'28020420'!AD18</f>
        <v>130</v>
      </c>
      <c r="R17" s="24">
        <f>+'28020440'!AD18</f>
        <v>118.6</v>
      </c>
      <c r="S17" s="24">
        <f>+'28020460'!AD18</f>
        <v>91</v>
      </c>
      <c r="T17" s="24">
        <f>+'28020600'!AD18</f>
        <v>97</v>
      </c>
      <c r="U17" s="24">
        <f>+'28025070'!AD18</f>
        <v>100.2</v>
      </c>
      <c r="V17" s="24">
        <f>+'28025080'!AD18</f>
        <v>130.30000000000001</v>
      </c>
      <c r="W17" s="24">
        <f>+'28025090'!AD18</f>
        <v>123.4</v>
      </c>
      <c r="X17" s="24">
        <f>+'28035010'!AD18</f>
        <v>78</v>
      </c>
      <c r="Y17" s="24">
        <f>+'28040310'!AD18</f>
        <v>92</v>
      </c>
      <c r="Z17" s="24">
        <f>+'28040350'!AD18</f>
        <v>99.8</v>
      </c>
      <c r="AC17" s="5">
        <v>1985</v>
      </c>
      <c r="AD17" s="24" t="str">
        <f t="shared" si="2"/>
        <v>SR</v>
      </c>
      <c r="AE17" s="24">
        <f t="shared" si="25"/>
        <v>36</v>
      </c>
      <c r="AF17" s="24">
        <f t="shared" si="26"/>
        <v>91</v>
      </c>
      <c r="AG17" s="24">
        <f t="shared" si="4"/>
        <v>110</v>
      </c>
      <c r="AH17" s="24">
        <f t="shared" si="5"/>
        <v>98</v>
      </c>
      <c r="AI17" s="24">
        <f t="shared" si="6"/>
        <v>70</v>
      </c>
      <c r="AJ17" s="24">
        <f t="shared" si="7"/>
        <v>115</v>
      </c>
      <c r="AK17" s="24">
        <f t="shared" si="8"/>
        <v>98</v>
      </c>
      <c r="AL17" s="24">
        <f t="shared" si="9"/>
        <v>126.5</v>
      </c>
      <c r="AM17" s="24" t="str">
        <f t="shared" si="10"/>
        <v>SR</v>
      </c>
      <c r="AN17" s="24" t="str">
        <f t="shared" si="11"/>
        <v>SR</v>
      </c>
      <c r="AO17" s="24">
        <f t="shared" si="12"/>
        <v>162</v>
      </c>
      <c r="AP17" s="24" t="str">
        <f t="shared" si="13"/>
        <v>SR</v>
      </c>
      <c r="AQ17" s="24">
        <f t="shared" si="14"/>
        <v>127</v>
      </c>
      <c r="AR17" s="24">
        <f t="shared" si="15"/>
        <v>72</v>
      </c>
      <c r="AS17" s="24">
        <f t="shared" si="16"/>
        <v>130</v>
      </c>
      <c r="AT17" s="24">
        <f t="shared" si="17"/>
        <v>118.6</v>
      </c>
      <c r="AU17" s="24">
        <f t="shared" si="18"/>
        <v>91</v>
      </c>
      <c r="AV17" s="24">
        <f t="shared" si="19"/>
        <v>97</v>
      </c>
      <c r="AW17" s="24">
        <f t="shared" si="20"/>
        <v>100.2</v>
      </c>
      <c r="AX17" s="24">
        <f t="shared" si="21"/>
        <v>130.30000000000001</v>
      </c>
      <c r="AY17" s="24">
        <f t="shared" si="22"/>
        <v>123.4</v>
      </c>
      <c r="AZ17" s="24">
        <f t="shared" si="23"/>
        <v>78</v>
      </c>
      <c r="BA17" s="24">
        <f t="shared" si="24"/>
        <v>92</v>
      </c>
      <c r="BB17" s="24">
        <f t="shared" si="3"/>
        <v>99.8</v>
      </c>
    </row>
    <row r="18" spans="1:54" x14ac:dyDescent="0.3">
      <c r="A18" s="5">
        <v>1986</v>
      </c>
      <c r="B18" s="24">
        <f>+'25020230'!AD19</f>
        <v>136</v>
      </c>
      <c r="C18" s="24">
        <f>+'25020240'!AD19</f>
        <v>85</v>
      </c>
      <c r="D18" s="24">
        <f>+'25020250'!AD19</f>
        <v>134</v>
      </c>
      <c r="E18" s="24">
        <f>+'25020260'!AD19</f>
        <v>52</v>
      </c>
      <c r="F18" s="24">
        <f>+'25020280'!AD19</f>
        <v>55</v>
      </c>
      <c r="G18" s="24">
        <f>+'25020690'!AD19</f>
        <v>53</v>
      </c>
      <c r="H18" s="24">
        <f>+'25020920'!AD19</f>
        <v>120</v>
      </c>
      <c r="I18" s="24">
        <f>+'25021240'!AD19</f>
        <v>58</v>
      </c>
      <c r="J18" s="24">
        <f>+'25021650'!AD19</f>
        <v>86.9</v>
      </c>
      <c r="K18" s="24">
        <f>+'25025250'!AD19</f>
        <v>72.5</v>
      </c>
      <c r="L18" s="24">
        <f>+'28010070'!AD19</f>
        <v>43</v>
      </c>
      <c r="M18" s="24">
        <f>+'28020080'!AD19</f>
        <v>80</v>
      </c>
      <c r="N18" s="24">
        <f>+'28020150'!AD19</f>
        <v>56</v>
      </c>
      <c r="O18" s="24">
        <f>+'28020230'!AD19</f>
        <v>135.6</v>
      </c>
      <c r="P18" s="24">
        <f>+'28020310'!AD19</f>
        <v>90</v>
      </c>
      <c r="Q18" s="24">
        <f>+'28020420'!AD19</f>
        <v>102</v>
      </c>
      <c r="R18" s="24">
        <f>+'28020440'!AD19</f>
        <v>114</v>
      </c>
      <c r="S18" s="24">
        <f>+'28020460'!AD19</f>
        <v>135</v>
      </c>
      <c r="T18" s="24">
        <f>+'28020600'!AD19</f>
        <v>98</v>
      </c>
      <c r="U18" s="24">
        <f>+'28025070'!AD19</f>
        <v>194.4</v>
      </c>
      <c r="V18" s="24">
        <f>+'28025080'!AD19</f>
        <v>81.3</v>
      </c>
      <c r="W18" s="24">
        <f>+'28025090'!AD19</f>
        <v>80.8</v>
      </c>
      <c r="X18" s="24">
        <f>+'28035010'!AD19</f>
        <v>109</v>
      </c>
      <c r="Y18" s="24">
        <f>+'28040310'!AD19</f>
        <v>87</v>
      </c>
      <c r="Z18" s="24">
        <f>+'28040350'!AD19</f>
        <v>75.2</v>
      </c>
      <c r="AC18" s="5">
        <v>1986</v>
      </c>
      <c r="AD18" s="24">
        <f t="shared" si="2"/>
        <v>136</v>
      </c>
      <c r="AE18" s="24">
        <f t="shared" si="25"/>
        <v>85</v>
      </c>
      <c r="AF18" s="24">
        <f t="shared" si="26"/>
        <v>134</v>
      </c>
      <c r="AG18" s="24">
        <f t="shared" si="4"/>
        <v>52</v>
      </c>
      <c r="AH18" s="24">
        <f t="shared" si="5"/>
        <v>55</v>
      </c>
      <c r="AI18" s="24">
        <f t="shared" si="6"/>
        <v>53</v>
      </c>
      <c r="AJ18" s="24">
        <f t="shared" si="7"/>
        <v>120</v>
      </c>
      <c r="AK18" s="24">
        <f t="shared" si="8"/>
        <v>58</v>
      </c>
      <c r="AL18" s="24">
        <f t="shared" si="9"/>
        <v>86.9</v>
      </c>
      <c r="AM18" s="24">
        <f t="shared" si="10"/>
        <v>72.5</v>
      </c>
      <c r="AN18" s="24">
        <f t="shared" si="11"/>
        <v>43</v>
      </c>
      <c r="AO18" s="24">
        <f t="shared" si="12"/>
        <v>80</v>
      </c>
      <c r="AP18" s="24">
        <f t="shared" si="13"/>
        <v>56</v>
      </c>
      <c r="AQ18" s="24">
        <f t="shared" si="14"/>
        <v>135.6</v>
      </c>
      <c r="AR18" s="24">
        <f t="shared" si="15"/>
        <v>90</v>
      </c>
      <c r="AS18" s="24">
        <f t="shared" si="16"/>
        <v>102</v>
      </c>
      <c r="AT18" s="24">
        <f t="shared" si="17"/>
        <v>114</v>
      </c>
      <c r="AU18" s="24">
        <f t="shared" si="18"/>
        <v>135</v>
      </c>
      <c r="AV18" s="24">
        <f t="shared" si="19"/>
        <v>98</v>
      </c>
      <c r="AW18" s="24">
        <f t="shared" si="20"/>
        <v>194.4</v>
      </c>
      <c r="AX18" s="24">
        <f t="shared" si="21"/>
        <v>81.3</v>
      </c>
      <c r="AY18" s="24">
        <f t="shared" si="22"/>
        <v>80.8</v>
      </c>
      <c r="AZ18" s="24">
        <f t="shared" si="23"/>
        <v>109</v>
      </c>
      <c r="BA18" s="24">
        <f t="shared" si="24"/>
        <v>87</v>
      </c>
      <c r="BB18" s="24">
        <f t="shared" si="3"/>
        <v>75.2</v>
      </c>
    </row>
    <row r="19" spans="1:54" x14ac:dyDescent="0.3">
      <c r="A19" s="5">
        <v>1987</v>
      </c>
      <c r="B19" s="24" t="str">
        <f>+'25020230'!AD20</f>
        <v xml:space="preserve"> </v>
      </c>
      <c r="C19" s="24">
        <f>+'25020240'!AD20</f>
        <v>88</v>
      </c>
      <c r="D19" s="24">
        <f>+'25020250'!AD20</f>
        <v>128</v>
      </c>
      <c r="E19" s="24">
        <f>+'25020260'!AD20</f>
        <v>170</v>
      </c>
      <c r="F19" s="24">
        <f>+'25020280'!AD20</f>
        <v>90</v>
      </c>
      <c r="G19" s="24">
        <f>+'25020690'!AD20</f>
        <v>15</v>
      </c>
      <c r="H19" s="24">
        <f>+'25020920'!AD20</f>
        <v>115</v>
      </c>
      <c r="I19" s="24">
        <f>+'25021240'!AD20</f>
        <v>95</v>
      </c>
      <c r="J19" s="24">
        <f>+'25021650'!AD20</f>
        <v>158.9</v>
      </c>
      <c r="K19" s="24">
        <f>+'25025250'!AD20</f>
        <v>125.4</v>
      </c>
      <c r="L19" s="24">
        <f>+'28010070'!AD20</f>
        <v>111</v>
      </c>
      <c r="M19" s="24" t="str">
        <f>+'28020080'!AD20</f>
        <v xml:space="preserve"> </v>
      </c>
      <c r="N19" s="24">
        <f>+'28020150'!AD20</f>
        <v>70</v>
      </c>
      <c r="O19" s="24">
        <f>+'28020230'!AD20</f>
        <v>141.69999999999999</v>
      </c>
      <c r="P19" s="24">
        <f>+'28020310'!AD20</f>
        <v>90</v>
      </c>
      <c r="Q19" s="24" t="str">
        <f>+'28020420'!AD20</f>
        <v xml:space="preserve"> </v>
      </c>
      <c r="R19" s="24">
        <f>+'28020440'!AD20</f>
        <v>123.2</v>
      </c>
      <c r="S19" s="24">
        <f>+'28020460'!AD20</f>
        <v>120</v>
      </c>
      <c r="T19" s="24">
        <f>+'28020600'!AD20</f>
        <v>93</v>
      </c>
      <c r="U19" s="24">
        <f>+'28025070'!AD20</f>
        <v>106.5</v>
      </c>
      <c r="V19" s="24" t="str">
        <f>+'28025080'!AD20</f>
        <v xml:space="preserve"> </v>
      </c>
      <c r="W19" s="24">
        <f>+'28025090'!AD20</f>
        <v>124.6</v>
      </c>
      <c r="X19" s="24">
        <f>+'28035010'!AD20</f>
        <v>76</v>
      </c>
      <c r="Y19" s="24">
        <f>+'28040310'!AD20</f>
        <v>72</v>
      </c>
      <c r="Z19" s="24">
        <f>+'28040350'!AD20</f>
        <v>122.6</v>
      </c>
      <c r="AC19" s="5">
        <v>1987</v>
      </c>
      <c r="AD19" s="24" t="str">
        <f t="shared" si="2"/>
        <v>SR</v>
      </c>
      <c r="AE19" s="24">
        <f t="shared" si="25"/>
        <v>88</v>
      </c>
      <c r="AF19" s="24">
        <f t="shared" si="26"/>
        <v>128</v>
      </c>
      <c r="AG19" s="24">
        <f t="shared" si="4"/>
        <v>170</v>
      </c>
      <c r="AH19" s="24">
        <f t="shared" si="5"/>
        <v>90</v>
      </c>
      <c r="AI19" s="24">
        <f t="shared" si="6"/>
        <v>15</v>
      </c>
      <c r="AJ19" s="24">
        <f t="shared" si="7"/>
        <v>115</v>
      </c>
      <c r="AK19" s="24">
        <f t="shared" si="8"/>
        <v>95</v>
      </c>
      <c r="AL19" s="24">
        <f t="shared" si="9"/>
        <v>158.9</v>
      </c>
      <c r="AM19" s="24">
        <f t="shared" si="10"/>
        <v>125.4</v>
      </c>
      <c r="AN19" s="24">
        <f t="shared" si="11"/>
        <v>111</v>
      </c>
      <c r="AO19" s="24" t="str">
        <f t="shared" si="12"/>
        <v>SR</v>
      </c>
      <c r="AP19" s="24">
        <f t="shared" si="13"/>
        <v>70</v>
      </c>
      <c r="AQ19" s="24">
        <f t="shared" si="14"/>
        <v>141.69999999999999</v>
      </c>
      <c r="AR19" s="24">
        <f t="shared" si="15"/>
        <v>90</v>
      </c>
      <c r="AS19" s="24" t="str">
        <f t="shared" si="16"/>
        <v>SR</v>
      </c>
      <c r="AT19" s="24">
        <f t="shared" si="17"/>
        <v>123.2</v>
      </c>
      <c r="AU19" s="24">
        <f t="shared" si="18"/>
        <v>120</v>
      </c>
      <c r="AV19" s="24">
        <f t="shared" si="19"/>
        <v>93</v>
      </c>
      <c r="AW19" s="24">
        <f t="shared" si="20"/>
        <v>106.5</v>
      </c>
      <c r="AX19" s="24" t="str">
        <f t="shared" si="21"/>
        <v>SR</v>
      </c>
      <c r="AY19" s="24">
        <f t="shared" si="22"/>
        <v>124.6</v>
      </c>
      <c r="AZ19" s="24">
        <f t="shared" si="23"/>
        <v>76</v>
      </c>
      <c r="BA19" s="24">
        <f t="shared" si="24"/>
        <v>72</v>
      </c>
      <c r="BB19" s="24">
        <f t="shared" si="3"/>
        <v>122.6</v>
      </c>
    </row>
    <row r="20" spans="1:54" x14ac:dyDescent="0.3">
      <c r="A20" s="5">
        <v>1988</v>
      </c>
      <c r="B20" s="24">
        <f>+'25020230'!AD21</f>
        <v>95</v>
      </c>
      <c r="C20" s="24">
        <f>+'25020240'!AD21</f>
        <v>150</v>
      </c>
      <c r="D20" s="24">
        <f>+'25020250'!AD21</f>
        <v>65</v>
      </c>
      <c r="E20" s="24">
        <f>+'25020260'!AD21</f>
        <v>105</v>
      </c>
      <c r="F20" s="24">
        <f>+'25020280'!AD21</f>
        <v>88</v>
      </c>
      <c r="G20" s="24">
        <f>+'25020690'!AD21</f>
        <v>125</v>
      </c>
      <c r="H20" s="24">
        <f>+'25020920'!AD21</f>
        <v>60</v>
      </c>
      <c r="I20" s="24">
        <f>+'25021240'!AD21</f>
        <v>123</v>
      </c>
      <c r="J20" s="24">
        <f>+'25021650'!AD21</f>
        <v>167.1</v>
      </c>
      <c r="K20" s="24">
        <f>+'25025250'!AD21</f>
        <v>100.3</v>
      </c>
      <c r="L20" s="24">
        <f>+'28010070'!AD21</f>
        <v>110</v>
      </c>
      <c r="M20" s="24">
        <f>+'28020080'!AD21</f>
        <v>75</v>
      </c>
      <c r="N20" s="24">
        <f>+'28020150'!AD21</f>
        <v>90</v>
      </c>
      <c r="O20" s="24">
        <f>+'28020230'!AD21</f>
        <v>86.5</v>
      </c>
      <c r="P20" s="24">
        <f>+'28020310'!AD21</f>
        <v>85</v>
      </c>
      <c r="Q20" s="24">
        <f>+'28020420'!AD21</f>
        <v>100</v>
      </c>
      <c r="R20" s="24">
        <f>+'28020440'!AD21</f>
        <v>134</v>
      </c>
      <c r="S20" s="24">
        <f>+'28020460'!AD21</f>
        <v>135</v>
      </c>
      <c r="T20" s="24">
        <f>+'28020600'!AD21</f>
        <v>82</v>
      </c>
      <c r="U20" s="24">
        <f>+'28025070'!AD21</f>
        <v>85.6</v>
      </c>
      <c r="V20" s="24">
        <f>+'28025080'!AD21</f>
        <v>146.69999999999999</v>
      </c>
      <c r="W20" s="24">
        <f>+'28025090'!AD21</f>
        <v>91.8</v>
      </c>
      <c r="X20" s="24">
        <f>+'28035010'!AD21</f>
        <v>94</v>
      </c>
      <c r="Y20" s="24">
        <f>+'28040310'!AD21</f>
        <v>160</v>
      </c>
      <c r="Z20" s="24">
        <f>+'28040350'!AD21</f>
        <v>89.5</v>
      </c>
      <c r="AC20" s="5">
        <v>1988</v>
      </c>
      <c r="AD20" s="24">
        <f t="shared" si="2"/>
        <v>95</v>
      </c>
      <c r="AE20" s="24">
        <f t="shared" si="25"/>
        <v>150</v>
      </c>
      <c r="AF20" s="24">
        <f t="shared" si="26"/>
        <v>65</v>
      </c>
      <c r="AG20" s="24">
        <f t="shared" si="4"/>
        <v>105</v>
      </c>
      <c r="AH20" s="24">
        <f t="shared" si="5"/>
        <v>88</v>
      </c>
      <c r="AI20" s="24">
        <f t="shared" si="6"/>
        <v>125</v>
      </c>
      <c r="AJ20" s="24">
        <f t="shared" si="7"/>
        <v>60</v>
      </c>
      <c r="AK20" s="24">
        <f t="shared" si="8"/>
        <v>123</v>
      </c>
      <c r="AL20" s="24">
        <f t="shared" si="9"/>
        <v>167.1</v>
      </c>
      <c r="AM20" s="24">
        <f t="shared" si="10"/>
        <v>100.3</v>
      </c>
      <c r="AN20" s="24">
        <f t="shared" si="11"/>
        <v>110</v>
      </c>
      <c r="AO20" s="24">
        <f t="shared" si="12"/>
        <v>75</v>
      </c>
      <c r="AP20" s="24">
        <f t="shared" si="13"/>
        <v>90</v>
      </c>
      <c r="AQ20" s="24">
        <f t="shared" si="14"/>
        <v>86.5</v>
      </c>
      <c r="AR20" s="24">
        <f t="shared" si="15"/>
        <v>85</v>
      </c>
      <c r="AS20" s="24">
        <f t="shared" si="16"/>
        <v>100</v>
      </c>
      <c r="AT20" s="24">
        <f t="shared" si="17"/>
        <v>134</v>
      </c>
      <c r="AU20" s="24">
        <f t="shared" si="18"/>
        <v>135</v>
      </c>
      <c r="AV20" s="24">
        <f t="shared" si="19"/>
        <v>82</v>
      </c>
      <c r="AW20" s="24">
        <f t="shared" si="20"/>
        <v>85.6</v>
      </c>
      <c r="AX20" s="24">
        <f t="shared" si="21"/>
        <v>146.69999999999999</v>
      </c>
      <c r="AY20" s="24">
        <f t="shared" si="22"/>
        <v>91.8</v>
      </c>
      <c r="AZ20" s="24">
        <f t="shared" si="23"/>
        <v>94</v>
      </c>
      <c r="BA20" s="24">
        <f t="shared" si="24"/>
        <v>160</v>
      </c>
      <c r="BB20" s="24">
        <f t="shared" si="3"/>
        <v>89.5</v>
      </c>
    </row>
    <row r="21" spans="1:54" x14ac:dyDescent="0.3">
      <c r="A21" s="5">
        <v>1989</v>
      </c>
      <c r="B21" s="24">
        <f>+'25020230'!AD22</f>
        <v>85</v>
      </c>
      <c r="C21" s="24" t="str">
        <f>+'25020240'!AD22</f>
        <v xml:space="preserve"> </v>
      </c>
      <c r="D21" s="24">
        <f>+'25020250'!AD22</f>
        <v>120</v>
      </c>
      <c r="E21" s="24">
        <f>+'25020260'!AD22</f>
        <v>115</v>
      </c>
      <c r="F21" s="24">
        <f>+'25020280'!AD22</f>
        <v>77</v>
      </c>
      <c r="G21" s="24">
        <f>+'25020690'!AD22</f>
        <v>145</v>
      </c>
      <c r="H21" s="24">
        <f>+'25020920'!AD22</f>
        <v>100</v>
      </c>
      <c r="I21" s="24">
        <f>+'25021240'!AD22</f>
        <v>100</v>
      </c>
      <c r="J21" s="24">
        <f>+'25021650'!AD22</f>
        <v>70</v>
      </c>
      <c r="K21" s="24" t="str">
        <f>+'25025250'!AD22</f>
        <v xml:space="preserve"> </v>
      </c>
      <c r="L21" s="24">
        <f>+'28010070'!AD22</f>
        <v>70.599999999999994</v>
      </c>
      <c r="M21" s="24">
        <f>+'28020080'!AD22</f>
        <v>70</v>
      </c>
      <c r="N21" s="24">
        <f>+'28020150'!AD22</f>
        <v>87</v>
      </c>
      <c r="O21" s="24">
        <f>+'28020230'!AD22</f>
        <v>67</v>
      </c>
      <c r="P21" s="24">
        <f>+'28020310'!AD22</f>
        <v>90</v>
      </c>
      <c r="Q21" s="24">
        <f>+'28020420'!AD22</f>
        <v>70</v>
      </c>
      <c r="R21" s="24">
        <f>+'28020440'!AD22</f>
        <v>83.7</v>
      </c>
      <c r="S21" s="24">
        <f>+'28020460'!AD22</f>
        <v>60</v>
      </c>
      <c r="T21" s="24">
        <f>+'28020600'!AD22</f>
        <v>93</v>
      </c>
      <c r="U21" s="24">
        <f>+'28025070'!AD22</f>
        <v>111.4</v>
      </c>
      <c r="V21" s="24">
        <f>+'28025080'!AD22</f>
        <v>70.3</v>
      </c>
      <c r="W21" s="24">
        <f>+'28025090'!AD22</f>
        <v>115.2</v>
      </c>
      <c r="X21" s="24">
        <f>+'28035010'!AD22</f>
        <v>66</v>
      </c>
      <c r="Y21" s="24">
        <f>+'28040310'!AD22</f>
        <v>82</v>
      </c>
      <c r="Z21" s="24">
        <f>+'28040350'!AD22</f>
        <v>73.5</v>
      </c>
      <c r="AC21" s="5">
        <v>1989</v>
      </c>
      <c r="AD21" s="24">
        <f t="shared" si="2"/>
        <v>85</v>
      </c>
      <c r="AE21" s="24" t="str">
        <f t="shared" si="25"/>
        <v>SR</v>
      </c>
      <c r="AF21" s="24">
        <f t="shared" si="26"/>
        <v>120</v>
      </c>
      <c r="AG21" s="24">
        <f t="shared" si="4"/>
        <v>115</v>
      </c>
      <c r="AH21" s="24">
        <f t="shared" si="5"/>
        <v>77</v>
      </c>
      <c r="AI21" s="24">
        <f t="shared" si="6"/>
        <v>145</v>
      </c>
      <c r="AJ21" s="24">
        <f t="shared" si="7"/>
        <v>100</v>
      </c>
      <c r="AK21" s="24">
        <f t="shared" si="8"/>
        <v>100</v>
      </c>
      <c r="AL21" s="24">
        <f t="shared" si="9"/>
        <v>70</v>
      </c>
      <c r="AM21" s="24" t="str">
        <f t="shared" si="10"/>
        <v>SR</v>
      </c>
      <c r="AN21" s="24">
        <f t="shared" si="11"/>
        <v>70.599999999999994</v>
      </c>
      <c r="AO21" s="24">
        <f t="shared" si="12"/>
        <v>70</v>
      </c>
      <c r="AP21" s="24">
        <f t="shared" si="13"/>
        <v>87</v>
      </c>
      <c r="AQ21" s="24">
        <f t="shared" si="14"/>
        <v>67</v>
      </c>
      <c r="AR21" s="24">
        <f t="shared" si="15"/>
        <v>90</v>
      </c>
      <c r="AS21" s="24">
        <f t="shared" si="16"/>
        <v>70</v>
      </c>
      <c r="AT21" s="24">
        <f t="shared" si="17"/>
        <v>83.7</v>
      </c>
      <c r="AU21" s="24">
        <f t="shared" si="18"/>
        <v>60</v>
      </c>
      <c r="AV21" s="24">
        <f t="shared" si="19"/>
        <v>93</v>
      </c>
      <c r="AW21" s="24">
        <f t="shared" si="20"/>
        <v>111.4</v>
      </c>
      <c r="AX21" s="24">
        <f t="shared" si="21"/>
        <v>70.3</v>
      </c>
      <c r="AY21" s="24">
        <f t="shared" si="22"/>
        <v>115.2</v>
      </c>
      <c r="AZ21" s="24">
        <f t="shared" si="23"/>
        <v>66</v>
      </c>
      <c r="BA21" s="24">
        <f t="shared" si="24"/>
        <v>82</v>
      </c>
      <c r="BB21" s="24">
        <f t="shared" si="3"/>
        <v>73.5</v>
      </c>
    </row>
    <row r="22" spans="1:54" x14ac:dyDescent="0.3">
      <c r="A22" s="5">
        <v>1990</v>
      </c>
      <c r="B22" s="24">
        <f>+'25020230'!AD23</f>
        <v>89</v>
      </c>
      <c r="C22" s="24" t="str">
        <f>+'25020240'!AD23</f>
        <v xml:space="preserve"> </v>
      </c>
      <c r="D22" s="24">
        <f>+'25020250'!AD23</f>
        <v>100</v>
      </c>
      <c r="E22" s="24">
        <f>+'25020260'!AD23</f>
        <v>63</v>
      </c>
      <c r="F22" s="24">
        <f>+'25020280'!AD23</f>
        <v>92.6</v>
      </c>
      <c r="G22" s="24">
        <f>+'25020690'!AD23</f>
        <v>80</v>
      </c>
      <c r="H22" s="24">
        <f>+'25020920'!AD23</f>
        <v>60</v>
      </c>
      <c r="I22" s="24">
        <f>+'25021240'!AD23</f>
        <v>105</v>
      </c>
      <c r="J22" s="24">
        <f>+'25021650'!AD23</f>
        <v>90.6</v>
      </c>
      <c r="K22" s="24">
        <f>+'25025250'!AD23</f>
        <v>90.6</v>
      </c>
      <c r="L22" s="24">
        <f>+'28010070'!AD23</f>
        <v>69.900000000000006</v>
      </c>
      <c r="M22" s="24">
        <f>+'28020080'!AD23</f>
        <v>70</v>
      </c>
      <c r="N22" s="24">
        <f>+'28020150'!AD23</f>
        <v>65</v>
      </c>
      <c r="O22" s="24" t="str">
        <f>+'28020230'!AD23</f>
        <v xml:space="preserve"> </v>
      </c>
      <c r="P22" s="24">
        <f>+'28020310'!AD23</f>
        <v>130</v>
      </c>
      <c r="Q22" s="24">
        <f>+'28020420'!AD23</f>
        <v>60</v>
      </c>
      <c r="R22" s="24">
        <f>+'28020440'!AD23</f>
        <v>86.4</v>
      </c>
      <c r="S22" s="24">
        <f>+'28020460'!AD23</f>
        <v>96</v>
      </c>
      <c r="T22" s="24">
        <f>+'28020600'!AD23</f>
        <v>113</v>
      </c>
      <c r="U22" s="24">
        <f>+'28025070'!AD23</f>
        <v>88.2</v>
      </c>
      <c r="V22" s="24">
        <f>+'28025080'!AD23</f>
        <v>72.2</v>
      </c>
      <c r="W22" s="24">
        <f>+'28025090'!AD23</f>
        <v>122</v>
      </c>
      <c r="X22" s="24">
        <f>+'28035010'!AD23</f>
        <v>123</v>
      </c>
      <c r="Y22" s="24">
        <f>+'28040310'!AD23</f>
        <v>95</v>
      </c>
      <c r="Z22" s="24">
        <f>+'28040350'!AD23</f>
        <v>85.3</v>
      </c>
      <c r="AC22" s="5">
        <v>1990</v>
      </c>
      <c r="AD22" s="24">
        <f t="shared" si="2"/>
        <v>89</v>
      </c>
      <c r="AE22" s="24" t="str">
        <f t="shared" si="25"/>
        <v>SR</v>
      </c>
      <c r="AF22" s="24">
        <f t="shared" si="26"/>
        <v>100</v>
      </c>
      <c r="AG22" s="24">
        <f t="shared" si="4"/>
        <v>63</v>
      </c>
      <c r="AH22" s="24">
        <f t="shared" si="5"/>
        <v>92.6</v>
      </c>
      <c r="AI22" s="24">
        <f t="shared" si="6"/>
        <v>80</v>
      </c>
      <c r="AJ22" s="24">
        <f t="shared" si="7"/>
        <v>60</v>
      </c>
      <c r="AK22" s="24">
        <f t="shared" si="8"/>
        <v>105</v>
      </c>
      <c r="AL22" s="24">
        <f t="shared" si="9"/>
        <v>90.6</v>
      </c>
      <c r="AM22" s="24">
        <f t="shared" si="10"/>
        <v>90.6</v>
      </c>
      <c r="AN22" s="24">
        <f t="shared" si="11"/>
        <v>69.900000000000006</v>
      </c>
      <c r="AO22" s="24">
        <f t="shared" si="12"/>
        <v>70</v>
      </c>
      <c r="AP22" s="24">
        <f t="shared" si="13"/>
        <v>65</v>
      </c>
      <c r="AQ22" s="24" t="str">
        <f t="shared" si="14"/>
        <v>SR</v>
      </c>
      <c r="AR22" s="24">
        <f t="shared" si="15"/>
        <v>130</v>
      </c>
      <c r="AS22" s="24">
        <f t="shared" si="16"/>
        <v>60</v>
      </c>
      <c r="AT22" s="24">
        <f t="shared" si="17"/>
        <v>86.4</v>
      </c>
      <c r="AU22" s="24">
        <f t="shared" si="18"/>
        <v>96</v>
      </c>
      <c r="AV22" s="24">
        <f t="shared" si="19"/>
        <v>113</v>
      </c>
      <c r="AW22" s="24">
        <f t="shared" si="20"/>
        <v>88.2</v>
      </c>
      <c r="AX22" s="24">
        <f t="shared" si="21"/>
        <v>72.2</v>
      </c>
      <c r="AY22" s="24">
        <f t="shared" si="22"/>
        <v>122</v>
      </c>
      <c r="AZ22" s="24">
        <f t="shared" si="23"/>
        <v>123</v>
      </c>
      <c r="BA22" s="24">
        <f t="shared" si="24"/>
        <v>95</v>
      </c>
      <c r="BB22" s="24">
        <f t="shared" si="3"/>
        <v>85.3</v>
      </c>
    </row>
    <row r="23" spans="1:54" x14ac:dyDescent="0.3">
      <c r="A23" s="5">
        <v>1991</v>
      </c>
      <c r="B23" s="24">
        <f>+'25020230'!AD24</f>
        <v>65</v>
      </c>
      <c r="C23" s="24">
        <f>+'25020240'!AD24</f>
        <v>90</v>
      </c>
      <c r="D23" s="24">
        <f>+'25020250'!AD24</f>
        <v>122</v>
      </c>
      <c r="E23" s="24">
        <f>+'25020260'!AD24</f>
        <v>130</v>
      </c>
      <c r="F23" s="24">
        <f>+'25020280'!AD24</f>
        <v>120</v>
      </c>
      <c r="G23" s="24">
        <f>+'25020690'!AD24</f>
        <v>80</v>
      </c>
      <c r="H23" s="24">
        <f>+'25020920'!AD24</f>
        <v>50</v>
      </c>
      <c r="I23" s="24">
        <f>+'25021240'!AD24</f>
        <v>95</v>
      </c>
      <c r="J23" s="24">
        <f>+'25021650'!AD24</f>
        <v>150.6</v>
      </c>
      <c r="K23" s="24">
        <f>+'25025250'!AD24</f>
        <v>125.5</v>
      </c>
      <c r="L23" s="24">
        <f>+'28010070'!AD24</f>
        <v>60.5</v>
      </c>
      <c r="M23" s="24">
        <f>+'28020080'!AD24</f>
        <v>70</v>
      </c>
      <c r="N23" s="24">
        <f>+'28020150'!AD24</f>
        <v>65</v>
      </c>
      <c r="O23" s="24">
        <f>+'28020230'!AD24</f>
        <v>94</v>
      </c>
      <c r="P23" s="24">
        <f>+'28020310'!AD24</f>
        <v>90</v>
      </c>
      <c r="Q23" s="24">
        <f>+'28020420'!AD24</f>
        <v>58</v>
      </c>
      <c r="R23" s="24">
        <f>+'28020440'!AD24</f>
        <v>74.5</v>
      </c>
      <c r="S23" s="24">
        <f>+'28020460'!AD24</f>
        <v>70</v>
      </c>
      <c r="T23" s="24">
        <f>+'28020600'!AD24</f>
        <v>112.1</v>
      </c>
      <c r="U23" s="24">
        <f>+'28025070'!AD24</f>
        <v>64.900000000000006</v>
      </c>
      <c r="V23" s="24">
        <f>+'28025080'!AD24</f>
        <v>71.599999999999994</v>
      </c>
      <c r="W23" s="24">
        <f>+'28025090'!AD24</f>
        <v>75</v>
      </c>
      <c r="X23" s="24">
        <f>+'28035010'!AD24</f>
        <v>56</v>
      </c>
      <c r="Y23" s="24">
        <f>+'28040310'!AD24</f>
        <v>90</v>
      </c>
      <c r="Z23" s="24">
        <f>+'28040350'!AD24</f>
        <v>107.5</v>
      </c>
      <c r="AC23" s="5">
        <v>1991</v>
      </c>
      <c r="AD23" s="24">
        <f t="shared" si="2"/>
        <v>65</v>
      </c>
      <c r="AE23" s="24">
        <f t="shared" si="25"/>
        <v>90</v>
      </c>
      <c r="AF23" s="24">
        <f t="shared" si="26"/>
        <v>122</v>
      </c>
      <c r="AG23" s="24">
        <f t="shared" si="4"/>
        <v>130</v>
      </c>
      <c r="AH23" s="24">
        <f t="shared" si="5"/>
        <v>120</v>
      </c>
      <c r="AI23" s="24">
        <f t="shared" si="6"/>
        <v>80</v>
      </c>
      <c r="AJ23" s="24">
        <f t="shared" si="7"/>
        <v>50</v>
      </c>
      <c r="AK23" s="24">
        <f t="shared" si="8"/>
        <v>95</v>
      </c>
      <c r="AL23" s="24">
        <f t="shared" si="9"/>
        <v>150.6</v>
      </c>
      <c r="AM23" s="24">
        <f t="shared" si="10"/>
        <v>125.5</v>
      </c>
      <c r="AN23" s="24">
        <f t="shared" si="11"/>
        <v>60.5</v>
      </c>
      <c r="AO23" s="24">
        <f t="shared" si="12"/>
        <v>70</v>
      </c>
      <c r="AP23" s="24">
        <f t="shared" si="13"/>
        <v>65</v>
      </c>
      <c r="AQ23" s="24">
        <f t="shared" si="14"/>
        <v>94</v>
      </c>
      <c r="AR23" s="24">
        <f t="shared" si="15"/>
        <v>90</v>
      </c>
      <c r="AS23" s="24">
        <f t="shared" si="16"/>
        <v>58</v>
      </c>
      <c r="AT23" s="24">
        <f t="shared" si="17"/>
        <v>74.5</v>
      </c>
      <c r="AU23" s="24">
        <f t="shared" si="18"/>
        <v>70</v>
      </c>
      <c r="AV23" s="24">
        <f t="shared" si="19"/>
        <v>112.1</v>
      </c>
      <c r="AW23" s="24">
        <f t="shared" si="20"/>
        <v>64.900000000000006</v>
      </c>
      <c r="AX23" s="24">
        <f t="shared" si="21"/>
        <v>71.599999999999994</v>
      </c>
      <c r="AY23" s="24">
        <f t="shared" si="22"/>
        <v>75</v>
      </c>
      <c r="AZ23" s="24">
        <f t="shared" si="23"/>
        <v>56</v>
      </c>
      <c r="BA23" s="24">
        <f t="shared" si="24"/>
        <v>90</v>
      </c>
      <c r="BB23" s="24">
        <f t="shared" si="3"/>
        <v>107.5</v>
      </c>
    </row>
    <row r="24" spans="1:54" x14ac:dyDescent="0.3">
      <c r="A24" s="5">
        <v>1992</v>
      </c>
      <c r="B24" s="24">
        <f>+'25020230'!AD25</f>
        <v>62</v>
      </c>
      <c r="C24" s="24">
        <f>+'25020240'!AD25</f>
        <v>100</v>
      </c>
      <c r="D24" s="24">
        <f>+'25020250'!AD25</f>
        <v>140</v>
      </c>
      <c r="E24" s="24">
        <f>+'25020260'!AD25</f>
        <v>147</v>
      </c>
      <c r="F24" s="24">
        <f>+'25020280'!AD25</f>
        <v>105</v>
      </c>
      <c r="G24" s="24">
        <f>+'25020690'!AD25</f>
        <v>90</v>
      </c>
      <c r="H24" s="24">
        <f>+'25020920'!AD25</f>
        <v>60</v>
      </c>
      <c r="I24" s="24">
        <f>+'25021240'!AD25</f>
        <v>100</v>
      </c>
      <c r="J24" s="24">
        <f>+'25021650'!AD25</f>
        <v>170</v>
      </c>
      <c r="K24" s="24">
        <f>+'25025250'!AD25</f>
        <v>98.1</v>
      </c>
      <c r="L24" s="24">
        <f>+'28010070'!AD25</f>
        <v>86.4</v>
      </c>
      <c r="M24" s="24">
        <f>+'28020080'!AD25</f>
        <v>77</v>
      </c>
      <c r="N24" s="24">
        <f>+'28020150'!AD25</f>
        <v>135</v>
      </c>
      <c r="O24" s="24">
        <f>+'28020230'!AD25</f>
        <v>91</v>
      </c>
      <c r="P24" s="24">
        <f>+'28020310'!AD25</f>
        <v>90</v>
      </c>
      <c r="Q24" s="24">
        <f>+'28020420'!AD25</f>
        <v>125</v>
      </c>
      <c r="R24" s="24">
        <f>+'28020440'!AD25</f>
        <v>80.5</v>
      </c>
      <c r="S24" s="24">
        <f>+'28020460'!AD25</f>
        <v>85</v>
      </c>
      <c r="T24" s="24">
        <f>+'28020600'!AD25</f>
        <v>75</v>
      </c>
      <c r="U24" s="24">
        <f>+'28025070'!AD25</f>
        <v>110.5</v>
      </c>
      <c r="V24" s="24">
        <f>+'28025080'!AD25</f>
        <v>117</v>
      </c>
      <c r="W24" s="24">
        <f>+'28025090'!AD25</f>
        <v>102</v>
      </c>
      <c r="X24" s="24">
        <f>+'28035010'!AD25</f>
        <v>70</v>
      </c>
      <c r="Y24" s="24">
        <f>+'28040310'!AD25</f>
        <v>74</v>
      </c>
      <c r="Z24" s="24">
        <f>+'28040350'!AD25</f>
        <v>130</v>
      </c>
      <c r="AC24" s="5">
        <v>1992</v>
      </c>
      <c r="AD24" s="24">
        <f t="shared" si="2"/>
        <v>62</v>
      </c>
      <c r="AE24" s="24">
        <f t="shared" si="25"/>
        <v>100</v>
      </c>
      <c r="AF24" s="24">
        <f t="shared" si="26"/>
        <v>140</v>
      </c>
      <c r="AG24" s="24">
        <f t="shared" si="4"/>
        <v>147</v>
      </c>
      <c r="AH24" s="24">
        <f t="shared" si="5"/>
        <v>105</v>
      </c>
      <c r="AI24" s="24">
        <f t="shared" si="6"/>
        <v>90</v>
      </c>
      <c r="AJ24" s="24">
        <f t="shared" si="7"/>
        <v>60</v>
      </c>
      <c r="AK24" s="24">
        <f t="shared" si="8"/>
        <v>100</v>
      </c>
      <c r="AL24" s="24">
        <f t="shared" si="9"/>
        <v>170</v>
      </c>
      <c r="AM24" s="24">
        <f t="shared" si="10"/>
        <v>98.1</v>
      </c>
      <c r="AN24" s="24">
        <f t="shared" si="11"/>
        <v>86.4</v>
      </c>
      <c r="AO24" s="24">
        <f t="shared" si="12"/>
        <v>77</v>
      </c>
      <c r="AP24" s="24">
        <f t="shared" si="13"/>
        <v>135</v>
      </c>
      <c r="AQ24" s="24">
        <f t="shared" si="14"/>
        <v>91</v>
      </c>
      <c r="AR24" s="24">
        <f t="shared" si="15"/>
        <v>90</v>
      </c>
      <c r="AS24" s="24">
        <f t="shared" si="16"/>
        <v>125</v>
      </c>
      <c r="AT24" s="24">
        <f t="shared" si="17"/>
        <v>80.5</v>
      </c>
      <c r="AU24" s="24">
        <f t="shared" si="18"/>
        <v>85</v>
      </c>
      <c r="AV24" s="24">
        <f t="shared" si="19"/>
        <v>75</v>
      </c>
      <c r="AW24" s="24">
        <f t="shared" si="20"/>
        <v>110.5</v>
      </c>
      <c r="AX24" s="24">
        <f t="shared" si="21"/>
        <v>117</v>
      </c>
      <c r="AY24" s="24">
        <f t="shared" si="22"/>
        <v>102</v>
      </c>
      <c r="AZ24" s="24">
        <f t="shared" si="23"/>
        <v>70</v>
      </c>
      <c r="BA24" s="24">
        <f t="shared" si="24"/>
        <v>74</v>
      </c>
      <c r="BB24" s="24">
        <f t="shared" si="3"/>
        <v>130</v>
      </c>
    </row>
    <row r="25" spans="1:54" x14ac:dyDescent="0.3">
      <c r="A25" s="5">
        <v>1993</v>
      </c>
      <c r="B25" s="24">
        <f>+'25020230'!AD26</f>
        <v>90</v>
      </c>
      <c r="C25" s="24">
        <f>+'25020240'!AD26</f>
        <v>91</v>
      </c>
      <c r="D25" s="24">
        <f>+'25020250'!AD26</f>
        <v>98</v>
      </c>
      <c r="E25" s="24">
        <f>+'25020260'!AD26</f>
        <v>78</v>
      </c>
      <c r="F25" s="24">
        <f>+'25020280'!AD26</f>
        <v>120</v>
      </c>
      <c r="G25" s="24">
        <f>+'25020690'!AD26</f>
        <v>125</v>
      </c>
      <c r="H25" s="24">
        <f>+'25020920'!AD26</f>
        <v>120</v>
      </c>
      <c r="I25" s="24">
        <f>+'25021240'!AD26</f>
        <v>117</v>
      </c>
      <c r="J25" s="24">
        <f>+'25021650'!AD26</f>
        <v>99</v>
      </c>
      <c r="K25" s="24">
        <f>+'25025250'!AD26</f>
        <v>209.2</v>
      </c>
      <c r="L25" s="24">
        <f>+'28010070'!AD26</f>
        <v>70.099999999999994</v>
      </c>
      <c r="M25" s="24">
        <f>+'28020080'!AD26</f>
        <v>112</v>
      </c>
      <c r="N25" s="24">
        <f>+'28020150'!AD26</f>
        <v>108</v>
      </c>
      <c r="O25" s="24">
        <f>+'28020230'!AD26</f>
        <v>90</v>
      </c>
      <c r="P25" s="24">
        <f>+'28020310'!AD26</f>
        <v>101</v>
      </c>
      <c r="Q25" s="24">
        <f>+'28020420'!AD26</f>
        <v>130</v>
      </c>
      <c r="R25" s="24">
        <f>+'28020440'!AD26</f>
        <v>86.5</v>
      </c>
      <c r="S25" s="24">
        <f>+'28020460'!AD26</f>
        <v>96</v>
      </c>
      <c r="T25" s="24">
        <f>+'28020600'!AD26</f>
        <v>95</v>
      </c>
      <c r="U25" s="24">
        <f>+'28025070'!AD26</f>
        <v>93.9</v>
      </c>
      <c r="V25" s="24">
        <f>+'28025080'!AD26</f>
        <v>70</v>
      </c>
      <c r="W25" s="24">
        <f>+'28025090'!AD26</f>
        <v>90</v>
      </c>
      <c r="X25" s="24">
        <f>+'28035010'!AD26</f>
        <v>74</v>
      </c>
      <c r="Y25" s="24">
        <f>+'28040310'!AD26</f>
        <v>105</v>
      </c>
      <c r="Z25" s="24">
        <f>+'28040350'!AD26</f>
        <v>117.3</v>
      </c>
      <c r="AC25" s="5">
        <v>1993</v>
      </c>
      <c r="AD25" s="24">
        <f t="shared" si="2"/>
        <v>90</v>
      </c>
      <c r="AE25" s="24">
        <f t="shared" si="25"/>
        <v>91</v>
      </c>
      <c r="AF25" s="24">
        <f t="shared" si="26"/>
        <v>98</v>
      </c>
      <c r="AG25" s="24">
        <f t="shared" si="4"/>
        <v>78</v>
      </c>
      <c r="AH25" s="24">
        <f t="shared" si="5"/>
        <v>120</v>
      </c>
      <c r="AI25" s="24">
        <f t="shared" si="6"/>
        <v>125</v>
      </c>
      <c r="AJ25" s="24">
        <f t="shared" si="7"/>
        <v>120</v>
      </c>
      <c r="AK25" s="24">
        <f t="shared" si="8"/>
        <v>117</v>
      </c>
      <c r="AL25" s="24">
        <f t="shared" si="9"/>
        <v>99</v>
      </c>
      <c r="AM25" s="24">
        <f t="shared" si="10"/>
        <v>209.2</v>
      </c>
      <c r="AN25" s="24">
        <f t="shared" si="11"/>
        <v>70.099999999999994</v>
      </c>
      <c r="AO25" s="24">
        <f t="shared" si="12"/>
        <v>112</v>
      </c>
      <c r="AP25" s="24">
        <f t="shared" si="13"/>
        <v>108</v>
      </c>
      <c r="AQ25" s="24">
        <f t="shared" si="14"/>
        <v>90</v>
      </c>
      <c r="AR25" s="24">
        <f t="shared" si="15"/>
        <v>101</v>
      </c>
      <c r="AS25" s="24">
        <f t="shared" si="16"/>
        <v>130</v>
      </c>
      <c r="AT25" s="24">
        <f t="shared" si="17"/>
        <v>86.5</v>
      </c>
      <c r="AU25" s="24">
        <f t="shared" si="18"/>
        <v>96</v>
      </c>
      <c r="AV25" s="24">
        <f t="shared" si="19"/>
        <v>95</v>
      </c>
      <c r="AW25" s="24">
        <f t="shared" si="20"/>
        <v>93.9</v>
      </c>
      <c r="AX25" s="24">
        <f t="shared" si="21"/>
        <v>70</v>
      </c>
      <c r="AY25" s="24">
        <f t="shared" si="22"/>
        <v>90</v>
      </c>
      <c r="AZ25" s="24">
        <f t="shared" si="23"/>
        <v>74</v>
      </c>
      <c r="BA25" s="24">
        <f t="shared" si="24"/>
        <v>105</v>
      </c>
      <c r="BB25" s="24">
        <f t="shared" si="3"/>
        <v>117.3</v>
      </c>
    </row>
    <row r="26" spans="1:54" x14ac:dyDescent="0.3">
      <c r="A26" s="5">
        <v>1994</v>
      </c>
      <c r="B26" s="24">
        <f>+'25020230'!AD27</f>
        <v>135</v>
      </c>
      <c r="C26" s="24">
        <f>+'25020240'!AD27</f>
        <v>120</v>
      </c>
      <c r="D26" s="24">
        <f>+'25020250'!AD27</f>
        <v>125</v>
      </c>
      <c r="E26" s="24">
        <f>+'25020260'!AD27</f>
        <v>84</v>
      </c>
      <c r="F26" s="24">
        <f>+'25020280'!AD27</f>
        <v>100</v>
      </c>
      <c r="G26" s="24">
        <f>+'25020690'!AD27</f>
        <v>80</v>
      </c>
      <c r="H26" s="24">
        <f>+'25020920'!AD27</f>
        <v>90</v>
      </c>
      <c r="I26" s="24">
        <f>+'25021240'!AD27</f>
        <v>63</v>
      </c>
      <c r="J26" s="24">
        <f>+'25021650'!AD27</f>
        <v>97</v>
      </c>
      <c r="K26" s="24">
        <f>+'25025250'!AD27</f>
        <v>93.1</v>
      </c>
      <c r="L26" s="24">
        <f>+'28010070'!AD27</f>
        <v>90.7</v>
      </c>
      <c r="M26" s="24">
        <f>+'28020080'!AD27</f>
        <v>80</v>
      </c>
      <c r="N26" s="24">
        <f>+'28020150'!AD27</f>
        <v>89</v>
      </c>
      <c r="O26" s="24">
        <f>+'28020230'!AD27</f>
        <v>90</v>
      </c>
      <c r="P26" s="24">
        <f>+'28020310'!AD27</f>
        <v>180</v>
      </c>
      <c r="Q26" s="24">
        <f>+'28020420'!AD27</f>
        <v>100</v>
      </c>
      <c r="R26" s="24">
        <f>+'28020440'!AD27</f>
        <v>65</v>
      </c>
      <c r="S26" s="24">
        <f>+'28020460'!AD27</f>
        <v>140</v>
      </c>
      <c r="T26" s="24">
        <f>+'28020600'!AD27</f>
        <v>100.3</v>
      </c>
      <c r="U26" s="24">
        <f>+'28025070'!AD27</f>
        <v>79.2</v>
      </c>
      <c r="V26" s="24">
        <f>+'28025080'!AD27</f>
        <v>112.5</v>
      </c>
      <c r="W26" s="24">
        <f>+'28025090'!AD27</f>
        <v>85</v>
      </c>
      <c r="X26" s="24">
        <f>+'28035010'!AD27</f>
        <v>54</v>
      </c>
      <c r="Y26" s="24">
        <f>+'28040310'!AD27</f>
        <v>95</v>
      </c>
      <c r="Z26" s="24">
        <f>+'28040350'!AD27</f>
        <v>95</v>
      </c>
      <c r="AC26" s="5">
        <v>1994</v>
      </c>
      <c r="AD26" s="24">
        <f t="shared" si="2"/>
        <v>135</v>
      </c>
      <c r="AE26" s="24">
        <f t="shared" si="25"/>
        <v>120</v>
      </c>
      <c r="AF26" s="24">
        <f t="shared" si="26"/>
        <v>125</v>
      </c>
      <c r="AG26" s="24">
        <f t="shared" si="4"/>
        <v>84</v>
      </c>
      <c r="AH26" s="24">
        <f t="shared" si="5"/>
        <v>100</v>
      </c>
      <c r="AI26" s="24">
        <f t="shared" si="6"/>
        <v>80</v>
      </c>
      <c r="AJ26" s="24">
        <f t="shared" si="7"/>
        <v>90</v>
      </c>
      <c r="AK26" s="24">
        <f t="shared" si="8"/>
        <v>63</v>
      </c>
      <c r="AL26" s="24">
        <f t="shared" si="9"/>
        <v>97</v>
      </c>
      <c r="AM26" s="24">
        <f t="shared" si="10"/>
        <v>93.1</v>
      </c>
      <c r="AN26" s="24">
        <f t="shared" si="11"/>
        <v>90.7</v>
      </c>
      <c r="AO26" s="24">
        <f t="shared" si="12"/>
        <v>80</v>
      </c>
      <c r="AP26" s="24">
        <f t="shared" si="13"/>
        <v>89</v>
      </c>
      <c r="AQ26" s="24">
        <f t="shared" si="14"/>
        <v>90</v>
      </c>
      <c r="AR26" s="24">
        <f t="shared" si="15"/>
        <v>180</v>
      </c>
      <c r="AS26" s="24">
        <f t="shared" si="16"/>
        <v>100</v>
      </c>
      <c r="AT26" s="24">
        <f t="shared" si="17"/>
        <v>65</v>
      </c>
      <c r="AU26" s="24">
        <f t="shared" si="18"/>
        <v>140</v>
      </c>
      <c r="AV26" s="24">
        <f t="shared" si="19"/>
        <v>100.3</v>
      </c>
      <c r="AW26" s="24">
        <f t="shared" si="20"/>
        <v>79.2</v>
      </c>
      <c r="AX26" s="24">
        <f t="shared" si="21"/>
        <v>112.5</v>
      </c>
      <c r="AY26" s="24">
        <f t="shared" si="22"/>
        <v>85</v>
      </c>
      <c r="AZ26" s="24">
        <f t="shared" si="23"/>
        <v>54</v>
      </c>
      <c r="BA26" s="24">
        <f t="shared" si="24"/>
        <v>95</v>
      </c>
      <c r="BB26" s="24">
        <f t="shared" si="3"/>
        <v>95</v>
      </c>
    </row>
    <row r="27" spans="1:54" x14ac:dyDescent="0.3">
      <c r="A27" s="5">
        <v>1995</v>
      </c>
      <c r="B27" s="24" t="str">
        <f>+'25020230'!AD28</f>
        <v xml:space="preserve"> </v>
      </c>
      <c r="C27" s="24">
        <f>+'25020240'!AD28</f>
        <v>82</v>
      </c>
      <c r="D27" s="24">
        <f>+'25020250'!AD28</f>
        <v>100</v>
      </c>
      <c r="E27" s="24">
        <f>+'25020260'!AD28</f>
        <v>98</v>
      </c>
      <c r="F27" s="24">
        <f>+'25020280'!AD28</f>
        <v>70</v>
      </c>
      <c r="G27" s="24">
        <f>+'25020690'!AD28</f>
        <v>90</v>
      </c>
      <c r="H27" s="24">
        <f>+'25020920'!AD28</f>
        <v>80</v>
      </c>
      <c r="I27" s="24">
        <f>+'25021240'!AD28</f>
        <v>100</v>
      </c>
      <c r="J27" s="24">
        <f>+'25021650'!AD28</f>
        <v>85</v>
      </c>
      <c r="K27" s="24">
        <f>+'25025250'!AD28</f>
        <v>190</v>
      </c>
      <c r="L27" s="24">
        <f>+'28010070'!AD28</f>
        <v>100.1</v>
      </c>
      <c r="M27" s="24">
        <f>+'28020080'!AD28</f>
        <v>115</v>
      </c>
      <c r="N27" s="24">
        <f>+'28020150'!AD28</f>
        <v>96</v>
      </c>
      <c r="O27" s="24">
        <f>+'28020230'!AD28</f>
        <v>200</v>
      </c>
      <c r="P27" s="24">
        <f>+'28020310'!AD28</f>
        <v>90</v>
      </c>
      <c r="Q27" s="24">
        <f>+'28020420'!AD28</f>
        <v>83</v>
      </c>
      <c r="R27" s="24">
        <f>+'28020440'!AD28</f>
        <v>98</v>
      </c>
      <c r="S27" s="24">
        <f>+'28020460'!AD28</f>
        <v>115</v>
      </c>
      <c r="T27" s="24">
        <f>+'28020600'!AD28</f>
        <v>135.1</v>
      </c>
      <c r="U27" s="24">
        <f>+'28025070'!AD28</f>
        <v>145.80000000000001</v>
      </c>
      <c r="V27" s="24">
        <f>+'28025080'!AD28</f>
        <v>104</v>
      </c>
      <c r="W27" s="24">
        <f>+'28025090'!AD28</f>
        <v>81</v>
      </c>
      <c r="X27" s="24">
        <f>+'28035010'!AD28</f>
        <v>90</v>
      </c>
      <c r="Y27" s="24">
        <f>+'28040310'!AD28</f>
        <v>85</v>
      </c>
      <c r="Z27" s="24">
        <f>+'28040350'!AD28</f>
        <v>80.5</v>
      </c>
      <c r="AC27" s="5">
        <v>1995</v>
      </c>
      <c r="AD27" s="24" t="str">
        <f t="shared" si="2"/>
        <v>SR</v>
      </c>
      <c r="AE27" s="24">
        <f t="shared" si="25"/>
        <v>82</v>
      </c>
      <c r="AF27" s="24">
        <f t="shared" si="26"/>
        <v>100</v>
      </c>
      <c r="AG27" s="24">
        <f t="shared" si="4"/>
        <v>98</v>
      </c>
      <c r="AH27" s="24">
        <f t="shared" si="5"/>
        <v>70</v>
      </c>
      <c r="AI27" s="24">
        <f t="shared" si="6"/>
        <v>90</v>
      </c>
      <c r="AJ27" s="24">
        <f t="shared" si="7"/>
        <v>80</v>
      </c>
      <c r="AK27" s="24">
        <f t="shared" si="8"/>
        <v>100</v>
      </c>
      <c r="AL27" s="24">
        <f t="shared" si="9"/>
        <v>85</v>
      </c>
      <c r="AM27" s="24">
        <f t="shared" si="10"/>
        <v>190</v>
      </c>
      <c r="AN27" s="24">
        <f t="shared" si="11"/>
        <v>100.1</v>
      </c>
      <c r="AO27" s="24">
        <f t="shared" si="12"/>
        <v>115</v>
      </c>
      <c r="AP27" s="24">
        <f t="shared" si="13"/>
        <v>96</v>
      </c>
      <c r="AQ27" s="24">
        <f t="shared" si="14"/>
        <v>200</v>
      </c>
      <c r="AR27" s="24">
        <f t="shared" si="15"/>
        <v>90</v>
      </c>
      <c r="AS27" s="24">
        <f t="shared" si="16"/>
        <v>83</v>
      </c>
      <c r="AT27" s="24">
        <f t="shared" si="17"/>
        <v>98</v>
      </c>
      <c r="AU27" s="24">
        <f t="shared" si="18"/>
        <v>115</v>
      </c>
      <c r="AV27" s="24">
        <f t="shared" si="19"/>
        <v>135.1</v>
      </c>
      <c r="AW27" s="24">
        <f t="shared" si="20"/>
        <v>145.80000000000001</v>
      </c>
      <c r="AX27" s="24">
        <f t="shared" si="21"/>
        <v>104</v>
      </c>
      <c r="AY27" s="24">
        <f t="shared" si="22"/>
        <v>81</v>
      </c>
      <c r="AZ27" s="24">
        <f t="shared" si="23"/>
        <v>90</v>
      </c>
      <c r="BA27" s="24">
        <f t="shared" si="24"/>
        <v>85</v>
      </c>
      <c r="BB27" s="24">
        <f t="shared" si="3"/>
        <v>80.5</v>
      </c>
    </row>
    <row r="28" spans="1:54" x14ac:dyDescent="0.3">
      <c r="A28" s="5">
        <v>1996</v>
      </c>
      <c r="B28" s="24" t="str">
        <f>+'25020230'!AD29</f>
        <v xml:space="preserve"> </v>
      </c>
      <c r="C28" s="24">
        <f>+'25020240'!AD29</f>
        <v>101</v>
      </c>
      <c r="D28" s="24">
        <f>+'25020250'!AD29</f>
        <v>102.9</v>
      </c>
      <c r="E28" s="24">
        <f>+'25020260'!AD29</f>
        <v>106</v>
      </c>
      <c r="F28" s="24">
        <f>+'25020280'!AD29</f>
        <v>150</v>
      </c>
      <c r="G28" s="24">
        <f>+'25020690'!AD29</f>
        <v>90</v>
      </c>
      <c r="H28" s="24">
        <f>+'25020920'!AD29</f>
        <v>120</v>
      </c>
      <c r="I28" s="24">
        <f>+'25021240'!AD29</f>
        <v>130</v>
      </c>
      <c r="J28" s="24">
        <f>+'25021650'!AD29</f>
        <v>107</v>
      </c>
      <c r="K28" s="24">
        <f>+'25025250'!AD29</f>
        <v>110.2</v>
      </c>
      <c r="L28" s="24">
        <f>+'28010070'!AD29</f>
        <v>137.5</v>
      </c>
      <c r="M28" s="24">
        <f>+'28020080'!AD29</f>
        <v>123</v>
      </c>
      <c r="N28" s="24">
        <f>+'28020150'!AD29</f>
        <v>137</v>
      </c>
      <c r="O28" s="24">
        <f>+'28020230'!AD29</f>
        <v>89</v>
      </c>
      <c r="P28" s="24">
        <f>+'28020310'!AD29</f>
        <v>80</v>
      </c>
      <c r="Q28" s="24">
        <f>+'28020420'!AD29</f>
        <v>132</v>
      </c>
      <c r="R28" s="24">
        <f>+'28020440'!AD29</f>
        <v>118</v>
      </c>
      <c r="S28" s="24">
        <f>+'28020460'!AD29</f>
        <v>150</v>
      </c>
      <c r="T28" s="24">
        <f>+'28020600'!AD29</f>
        <v>85.4</v>
      </c>
      <c r="U28" s="24">
        <f>+'28025070'!AD29</f>
        <v>129.1</v>
      </c>
      <c r="V28" s="24">
        <f>+'28025080'!AD29</f>
        <v>111</v>
      </c>
      <c r="W28" s="24">
        <f>+'28025090'!AD29</f>
        <v>121.9</v>
      </c>
      <c r="X28" s="24">
        <f>+'28035010'!AD29</f>
        <v>143</v>
      </c>
      <c r="Y28" s="24">
        <f>+'28040310'!AD29</f>
        <v>164</v>
      </c>
      <c r="Z28" s="24">
        <f>+'28040350'!AD29</f>
        <v>146.5</v>
      </c>
      <c r="AC28" s="5">
        <v>1996</v>
      </c>
      <c r="AD28" s="24" t="str">
        <f t="shared" si="2"/>
        <v>SR</v>
      </c>
      <c r="AE28" s="24">
        <f t="shared" si="25"/>
        <v>101</v>
      </c>
      <c r="AF28" s="24">
        <f t="shared" si="26"/>
        <v>102.9</v>
      </c>
      <c r="AG28" s="24">
        <f t="shared" si="4"/>
        <v>106</v>
      </c>
      <c r="AH28" s="24">
        <f t="shared" si="5"/>
        <v>150</v>
      </c>
      <c r="AI28" s="24">
        <f t="shared" si="6"/>
        <v>90</v>
      </c>
      <c r="AJ28" s="24">
        <f t="shared" si="7"/>
        <v>120</v>
      </c>
      <c r="AK28" s="24">
        <f t="shared" si="8"/>
        <v>130</v>
      </c>
      <c r="AL28" s="24">
        <f t="shared" si="9"/>
        <v>107</v>
      </c>
      <c r="AM28" s="24">
        <f t="shared" si="10"/>
        <v>110.2</v>
      </c>
      <c r="AN28" s="24">
        <f t="shared" si="11"/>
        <v>137.5</v>
      </c>
      <c r="AO28" s="24">
        <f t="shared" si="12"/>
        <v>123</v>
      </c>
      <c r="AP28" s="24">
        <f t="shared" si="13"/>
        <v>137</v>
      </c>
      <c r="AQ28" s="24">
        <f t="shared" si="14"/>
        <v>89</v>
      </c>
      <c r="AR28" s="24">
        <f t="shared" si="15"/>
        <v>80</v>
      </c>
      <c r="AS28" s="24">
        <f t="shared" si="16"/>
        <v>132</v>
      </c>
      <c r="AT28" s="24">
        <f t="shared" si="17"/>
        <v>118</v>
      </c>
      <c r="AU28" s="24">
        <f t="shared" si="18"/>
        <v>150</v>
      </c>
      <c r="AV28" s="24">
        <f t="shared" si="19"/>
        <v>85.4</v>
      </c>
      <c r="AW28" s="24">
        <f t="shared" si="20"/>
        <v>129.1</v>
      </c>
      <c r="AX28" s="24">
        <f t="shared" si="21"/>
        <v>111</v>
      </c>
      <c r="AY28" s="24">
        <f t="shared" si="22"/>
        <v>121.9</v>
      </c>
      <c r="AZ28" s="24">
        <f t="shared" si="23"/>
        <v>143</v>
      </c>
      <c r="BA28" s="24">
        <f t="shared" si="24"/>
        <v>164</v>
      </c>
      <c r="BB28" s="24">
        <f t="shared" si="3"/>
        <v>146.5</v>
      </c>
    </row>
    <row r="29" spans="1:54" x14ac:dyDescent="0.3">
      <c r="A29" s="5">
        <v>1997</v>
      </c>
      <c r="B29" s="24">
        <f>+'25020230'!AD30</f>
        <v>85</v>
      </c>
      <c r="C29" s="24">
        <f>+'25020240'!AD30</f>
        <v>123</v>
      </c>
      <c r="D29" s="24">
        <f>+'25020250'!AD30</f>
        <v>104.4</v>
      </c>
      <c r="E29" s="24">
        <f>+'25020260'!AD30</f>
        <v>74</v>
      </c>
      <c r="F29" s="24">
        <f>+'25020280'!AD30</f>
        <v>70</v>
      </c>
      <c r="G29" s="24">
        <f>+'25020690'!AD30</f>
        <v>80</v>
      </c>
      <c r="H29" s="24">
        <f>+'25020920'!AD30</f>
        <v>90</v>
      </c>
      <c r="I29" s="24">
        <f>+'25021240'!AD30</f>
        <v>90.6</v>
      </c>
      <c r="J29" s="24">
        <f>+'25021650'!AD30</f>
        <v>67</v>
      </c>
      <c r="K29" s="24">
        <f>+'25025250'!AD30</f>
        <v>80.400000000000006</v>
      </c>
      <c r="L29" s="24">
        <f>+'28010070'!AD30</f>
        <v>60.2</v>
      </c>
      <c r="M29" s="24">
        <f>+'28020080'!AD30</f>
        <v>65</v>
      </c>
      <c r="N29" s="24">
        <f>+'28020150'!AD30</f>
        <v>58</v>
      </c>
      <c r="O29" s="24">
        <f>+'28020230'!AD30</f>
        <v>75</v>
      </c>
      <c r="P29" s="24">
        <f>+'28020310'!AD30</f>
        <v>130</v>
      </c>
      <c r="Q29" s="24" t="str">
        <f>+'28020420'!AD30</f>
        <v xml:space="preserve"> </v>
      </c>
      <c r="R29" s="24">
        <f>+'28020440'!AD30</f>
        <v>75</v>
      </c>
      <c r="S29" s="24">
        <f>+'28020460'!AD30</f>
        <v>70</v>
      </c>
      <c r="T29" s="24">
        <f>+'28020600'!AD30</f>
        <v>73</v>
      </c>
      <c r="U29" s="24">
        <f>+'28025070'!AD30</f>
        <v>51.9</v>
      </c>
      <c r="V29" s="24">
        <f>+'28025080'!AD30</f>
        <v>98.3</v>
      </c>
      <c r="W29" s="24">
        <f>+'28025090'!AD30</f>
        <v>84</v>
      </c>
      <c r="X29" s="24">
        <f>+'28035010'!AD30</f>
        <v>63</v>
      </c>
      <c r="Y29" s="24">
        <f>+'28040310'!AD30</f>
        <v>75</v>
      </c>
      <c r="Z29" s="24">
        <f>+'28040350'!AD30</f>
        <v>56.8</v>
      </c>
      <c r="AC29" s="5">
        <v>1997</v>
      </c>
      <c r="AD29" s="24">
        <f t="shared" si="2"/>
        <v>85</v>
      </c>
      <c r="AE29" s="24">
        <f t="shared" si="25"/>
        <v>123</v>
      </c>
      <c r="AF29" s="24">
        <f t="shared" si="26"/>
        <v>104.4</v>
      </c>
      <c r="AG29" s="24">
        <f t="shared" si="4"/>
        <v>74</v>
      </c>
      <c r="AH29" s="24">
        <f t="shared" si="5"/>
        <v>70</v>
      </c>
      <c r="AI29" s="24">
        <f t="shared" si="6"/>
        <v>80</v>
      </c>
      <c r="AJ29" s="24">
        <f t="shared" si="7"/>
        <v>90</v>
      </c>
      <c r="AK29" s="24">
        <f t="shared" si="8"/>
        <v>90.6</v>
      </c>
      <c r="AL29" s="24">
        <f t="shared" si="9"/>
        <v>67</v>
      </c>
      <c r="AM29" s="24">
        <f t="shared" si="10"/>
        <v>80.400000000000006</v>
      </c>
      <c r="AN29" s="24">
        <f t="shared" si="11"/>
        <v>60.2</v>
      </c>
      <c r="AO29" s="24">
        <f t="shared" si="12"/>
        <v>65</v>
      </c>
      <c r="AP29" s="24">
        <f t="shared" si="13"/>
        <v>58</v>
      </c>
      <c r="AQ29" s="24">
        <f t="shared" si="14"/>
        <v>75</v>
      </c>
      <c r="AR29" s="24">
        <f t="shared" si="15"/>
        <v>130</v>
      </c>
      <c r="AS29" s="24" t="str">
        <f t="shared" si="16"/>
        <v>SR</v>
      </c>
      <c r="AT29" s="24">
        <f t="shared" si="17"/>
        <v>75</v>
      </c>
      <c r="AU29" s="24">
        <f t="shared" si="18"/>
        <v>70</v>
      </c>
      <c r="AV29" s="24">
        <f t="shared" si="19"/>
        <v>73</v>
      </c>
      <c r="AW29" s="24">
        <f t="shared" si="20"/>
        <v>51.9</v>
      </c>
      <c r="AX29" s="24">
        <f t="shared" si="21"/>
        <v>98.3</v>
      </c>
      <c r="AY29" s="24">
        <f t="shared" si="22"/>
        <v>84</v>
      </c>
      <c r="AZ29" s="24">
        <f t="shared" si="23"/>
        <v>63</v>
      </c>
      <c r="BA29" s="24">
        <f t="shared" si="24"/>
        <v>75</v>
      </c>
      <c r="BB29" s="24">
        <f t="shared" si="3"/>
        <v>56.8</v>
      </c>
    </row>
    <row r="30" spans="1:54" x14ac:dyDescent="0.3">
      <c r="A30" s="5">
        <v>1998</v>
      </c>
      <c r="B30" s="24">
        <f>+'25020230'!AD31</f>
        <v>71</v>
      </c>
      <c r="C30" s="24">
        <f>+'25020240'!AD31</f>
        <v>75</v>
      </c>
      <c r="D30" s="24">
        <f>+'25020250'!AD31</f>
        <v>119.5</v>
      </c>
      <c r="E30" s="24">
        <f>+'25020260'!AD31</f>
        <v>98</v>
      </c>
      <c r="F30" s="24">
        <f>+'25020280'!AD31</f>
        <v>124</v>
      </c>
      <c r="G30" s="24">
        <f>+'25020690'!AD31</f>
        <v>60</v>
      </c>
      <c r="H30" s="24">
        <f>+'25020920'!AD31</f>
        <v>70</v>
      </c>
      <c r="I30" s="24">
        <f>+'25021240'!AD31</f>
        <v>100.5</v>
      </c>
      <c r="J30" s="24">
        <f>+'25021650'!AD31</f>
        <v>95</v>
      </c>
      <c r="K30" s="24">
        <f>+'25025250'!AD31</f>
        <v>100.3</v>
      </c>
      <c r="L30" s="24">
        <f>+'28010070'!AD31</f>
        <v>121.3</v>
      </c>
      <c r="M30" s="24">
        <f>+'28020080'!AD31</f>
        <v>140</v>
      </c>
      <c r="N30" s="24">
        <f>+'28020150'!AD31</f>
        <v>84</v>
      </c>
      <c r="O30" s="24">
        <f>+'28020230'!AD31</f>
        <v>90</v>
      </c>
      <c r="P30" s="24">
        <f>+'28020310'!AD31</f>
        <v>160</v>
      </c>
      <c r="Q30" s="24">
        <f>+'28020420'!AD31</f>
        <v>94</v>
      </c>
      <c r="R30" s="24">
        <f>+'28020440'!AD31</f>
        <v>94</v>
      </c>
      <c r="S30" s="24">
        <f>+'28020460'!AD31</f>
        <v>95</v>
      </c>
      <c r="T30" s="24">
        <f>+'28020600'!AD31</f>
        <v>110</v>
      </c>
      <c r="U30" s="24">
        <f>+'28025070'!AD31</f>
        <v>91</v>
      </c>
      <c r="V30" s="24">
        <f>+'28025080'!AD31</f>
        <v>85.1</v>
      </c>
      <c r="W30" s="24">
        <f>+'28025090'!AD31</f>
        <v>111</v>
      </c>
      <c r="X30" s="24">
        <f>+'28035010'!AD31</f>
        <v>75</v>
      </c>
      <c r="Y30" s="24">
        <f>+'28040310'!AD31</f>
        <v>55</v>
      </c>
      <c r="Z30" s="24">
        <f>+'28040350'!AD31</f>
        <v>103</v>
      </c>
      <c r="AC30" s="5">
        <v>1998</v>
      </c>
      <c r="AD30" s="24">
        <f t="shared" si="2"/>
        <v>71</v>
      </c>
      <c r="AE30" s="24">
        <f t="shared" si="25"/>
        <v>75</v>
      </c>
      <c r="AF30" s="24">
        <f t="shared" si="26"/>
        <v>119.5</v>
      </c>
      <c r="AG30" s="24">
        <f t="shared" si="4"/>
        <v>98</v>
      </c>
      <c r="AH30" s="24">
        <f t="shared" si="5"/>
        <v>124</v>
      </c>
      <c r="AI30" s="24">
        <f t="shared" si="6"/>
        <v>60</v>
      </c>
      <c r="AJ30" s="24">
        <f t="shared" si="7"/>
        <v>70</v>
      </c>
      <c r="AK30" s="24">
        <f t="shared" si="8"/>
        <v>100.5</v>
      </c>
      <c r="AL30" s="24">
        <f t="shared" si="9"/>
        <v>95</v>
      </c>
      <c r="AM30" s="24">
        <f t="shared" si="10"/>
        <v>100.3</v>
      </c>
      <c r="AN30" s="24">
        <f t="shared" si="11"/>
        <v>121.3</v>
      </c>
      <c r="AO30" s="24">
        <f t="shared" si="12"/>
        <v>140</v>
      </c>
      <c r="AP30" s="24">
        <f t="shared" si="13"/>
        <v>84</v>
      </c>
      <c r="AQ30" s="24">
        <f t="shared" si="14"/>
        <v>90</v>
      </c>
      <c r="AR30" s="24">
        <f t="shared" si="15"/>
        <v>160</v>
      </c>
      <c r="AS30" s="24">
        <f t="shared" si="16"/>
        <v>94</v>
      </c>
      <c r="AT30" s="24">
        <f t="shared" si="17"/>
        <v>94</v>
      </c>
      <c r="AU30" s="24">
        <f t="shared" si="18"/>
        <v>95</v>
      </c>
      <c r="AV30" s="24">
        <f t="shared" si="19"/>
        <v>110</v>
      </c>
      <c r="AW30" s="24">
        <f t="shared" si="20"/>
        <v>91</v>
      </c>
      <c r="AX30" s="24">
        <f t="shared" si="21"/>
        <v>85.1</v>
      </c>
      <c r="AY30" s="24">
        <f t="shared" si="22"/>
        <v>111</v>
      </c>
      <c r="AZ30" s="24">
        <f t="shared" si="23"/>
        <v>75</v>
      </c>
      <c r="BA30" s="24">
        <f t="shared" si="24"/>
        <v>55</v>
      </c>
      <c r="BB30" s="24">
        <f t="shared" si="3"/>
        <v>103</v>
      </c>
    </row>
    <row r="31" spans="1:54" x14ac:dyDescent="0.3">
      <c r="A31" s="5">
        <v>1999</v>
      </c>
      <c r="B31" s="24">
        <f>+'25020230'!AD32</f>
        <v>110</v>
      </c>
      <c r="C31" s="24">
        <f>+'25020240'!AD32</f>
        <v>128</v>
      </c>
      <c r="D31" s="24">
        <f>+'25020250'!AD32</f>
        <v>165</v>
      </c>
      <c r="E31" s="24">
        <f>+'25020260'!AD32</f>
        <v>152</v>
      </c>
      <c r="F31" s="24">
        <f>+'25020280'!AD32</f>
        <v>130</v>
      </c>
      <c r="G31" s="24">
        <f>+'25020690'!AD32</f>
        <v>95</v>
      </c>
      <c r="H31" s="24">
        <f>+'25020920'!AD32</f>
        <v>140</v>
      </c>
      <c r="I31" s="24">
        <f>+'25021240'!AD32</f>
        <v>100.3</v>
      </c>
      <c r="J31" s="24">
        <f>+'25021650'!AD32</f>
        <v>67</v>
      </c>
      <c r="K31" s="24">
        <f>+'25025250'!AD32</f>
        <v>108</v>
      </c>
      <c r="L31" s="24">
        <f>+'28010070'!AD32</f>
        <v>135</v>
      </c>
      <c r="M31" s="24">
        <f>+'28020080'!AD32</f>
        <v>90</v>
      </c>
      <c r="N31" s="24">
        <f>+'28020150'!AD32</f>
        <v>110</v>
      </c>
      <c r="O31" s="24">
        <f>+'28020230'!AD32</f>
        <v>137</v>
      </c>
      <c r="P31" s="24">
        <f>+'28020310'!AD32</f>
        <v>135</v>
      </c>
      <c r="Q31" s="24">
        <f>+'28020420'!AD32</f>
        <v>90</v>
      </c>
      <c r="R31" s="24">
        <f>+'28020440'!AD32</f>
        <v>102</v>
      </c>
      <c r="S31" s="24">
        <f>+'28020460'!AD32</f>
        <v>70</v>
      </c>
      <c r="T31" s="24">
        <f>+'28020600'!AD32</f>
        <v>99</v>
      </c>
      <c r="U31" s="24">
        <f>+'28025070'!AD32</f>
        <v>76.3</v>
      </c>
      <c r="V31" s="24">
        <f>+'28025080'!AD32</f>
        <v>120</v>
      </c>
      <c r="W31" s="24">
        <f>+'28025090'!AD32</f>
        <v>100</v>
      </c>
      <c r="X31" s="24">
        <f>+'28035010'!AD32</f>
        <v>110</v>
      </c>
      <c r="Y31" s="24">
        <f>+'28040310'!AD32</f>
        <v>114</v>
      </c>
      <c r="Z31" s="24">
        <f>+'28040350'!AD32</f>
        <v>113.5</v>
      </c>
      <c r="AC31" s="5">
        <v>1999</v>
      </c>
      <c r="AD31" s="24">
        <f t="shared" si="2"/>
        <v>110</v>
      </c>
      <c r="AE31" s="24">
        <f t="shared" si="25"/>
        <v>128</v>
      </c>
      <c r="AF31" s="24">
        <f t="shared" si="26"/>
        <v>165</v>
      </c>
      <c r="AG31" s="24">
        <f t="shared" si="4"/>
        <v>152</v>
      </c>
      <c r="AH31" s="24">
        <f t="shared" si="5"/>
        <v>130</v>
      </c>
      <c r="AI31" s="24">
        <f t="shared" si="6"/>
        <v>95</v>
      </c>
      <c r="AJ31" s="24">
        <f t="shared" si="7"/>
        <v>140</v>
      </c>
      <c r="AK31" s="24">
        <f t="shared" si="8"/>
        <v>100.3</v>
      </c>
      <c r="AL31" s="24">
        <f t="shared" si="9"/>
        <v>67</v>
      </c>
      <c r="AM31" s="24">
        <f t="shared" si="10"/>
        <v>108</v>
      </c>
      <c r="AN31" s="24">
        <f t="shared" si="11"/>
        <v>135</v>
      </c>
      <c r="AO31" s="24">
        <f t="shared" si="12"/>
        <v>90</v>
      </c>
      <c r="AP31" s="24">
        <f t="shared" si="13"/>
        <v>110</v>
      </c>
      <c r="AQ31" s="24">
        <f t="shared" si="14"/>
        <v>137</v>
      </c>
      <c r="AR31" s="24">
        <f t="shared" si="15"/>
        <v>135</v>
      </c>
      <c r="AS31" s="24">
        <f t="shared" si="16"/>
        <v>90</v>
      </c>
      <c r="AT31" s="24">
        <f t="shared" si="17"/>
        <v>102</v>
      </c>
      <c r="AU31" s="24">
        <f t="shared" si="18"/>
        <v>70</v>
      </c>
      <c r="AV31" s="24">
        <f t="shared" si="19"/>
        <v>99</v>
      </c>
      <c r="AW31" s="24">
        <f t="shared" si="20"/>
        <v>76.3</v>
      </c>
      <c r="AX31" s="24">
        <f t="shared" si="21"/>
        <v>120</v>
      </c>
      <c r="AY31" s="24">
        <f t="shared" si="22"/>
        <v>100</v>
      </c>
      <c r="AZ31" s="24">
        <f t="shared" si="23"/>
        <v>110</v>
      </c>
      <c r="BA31" s="24">
        <f t="shared" si="24"/>
        <v>114</v>
      </c>
      <c r="BB31" s="24">
        <f t="shared" si="3"/>
        <v>113.5</v>
      </c>
    </row>
    <row r="32" spans="1:54" x14ac:dyDescent="0.3">
      <c r="A32" s="5">
        <v>2000</v>
      </c>
      <c r="B32" s="24">
        <f>+'25020230'!AD33</f>
        <v>122</v>
      </c>
      <c r="C32" s="24">
        <f>+'25020240'!AD33</f>
        <v>105</v>
      </c>
      <c r="D32" s="24">
        <f>+'25020250'!AD33</f>
        <v>88.6</v>
      </c>
      <c r="E32" s="24">
        <f>+'25020260'!AD33</f>
        <v>97</v>
      </c>
      <c r="F32" s="24">
        <f>+'25020280'!AD33</f>
        <v>120</v>
      </c>
      <c r="G32" s="24">
        <f>+'25020690'!AD33</f>
        <v>90</v>
      </c>
      <c r="H32" s="24">
        <f>+'25020920'!AD33</f>
        <v>150</v>
      </c>
      <c r="I32" s="24">
        <f>+'25021240'!AD33</f>
        <v>109</v>
      </c>
      <c r="J32" s="24">
        <f>+'25021650'!AD33</f>
        <v>100.2</v>
      </c>
      <c r="K32" s="24">
        <f>+'25025250'!AD33</f>
        <v>130.4</v>
      </c>
      <c r="L32" s="24">
        <f>+'28010070'!AD33</f>
        <v>90</v>
      </c>
      <c r="M32" s="24">
        <f>+'28020080'!AD33</f>
        <v>120</v>
      </c>
      <c r="N32" s="24">
        <f>+'28020150'!AD33</f>
        <v>87</v>
      </c>
      <c r="O32" s="24">
        <f>+'28020230'!AD33</f>
        <v>125</v>
      </c>
      <c r="P32" s="24">
        <f>+'28020310'!AD33</f>
        <v>80</v>
      </c>
      <c r="Q32" s="24">
        <f>+'28020420'!AD33</f>
        <v>70</v>
      </c>
      <c r="R32" s="24">
        <f>+'28020440'!AD33</f>
        <v>94</v>
      </c>
      <c r="S32" s="24">
        <f>+'28020460'!AD33</f>
        <v>90</v>
      </c>
      <c r="T32" s="24">
        <f>+'28020600'!AD33</f>
        <v>94.7</v>
      </c>
      <c r="U32" s="24">
        <f>+'28025070'!AD33</f>
        <v>69</v>
      </c>
      <c r="V32" s="24">
        <f>+'28025080'!AD33</f>
        <v>99</v>
      </c>
      <c r="W32" s="24">
        <f>+'28025090'!AD33</f>
        <v>118</v>
      </c>
      <c r="X32" s="24">
        <f>+'28035010'!AD33</f>
        <v>56</v>
      </c>
      <c r="Y32" s="24">
        <f>+'28040310'!AD33</f>
        <v>87</v>
      </c>
      <c r="Z32" s="24">
        <f>+'28040350'!AD33</f>
        <v>88.8</v>
      </c>
      <c r="AC32" s="5">
        <v>2000</v>
      </c>
      <c r="AD32" s="24">
        <f t="shared" si="2"/>
        <v>122</v>
      </c>
      <c r="AE32" s="24">
        <f t="shared" si="25"/>
        <v>105</v>
      </c>
      <c r="AF32" s="24">
        <f t="shared" si="26"/>
        <v>88.6</v>
      </c>
      <c r="AG32" s="24">
        <f t="shared" si="4"/>
        <v>97</v>
      </c>
      <c r="AH32" s="24">
        <f t="shared" si="5"/>
        <v>120</v>
      </c>
      <c r="AI32" s="24">
        <f t="shared" si="6"/>
        <v>90</v>
      </c>
      <c r="AJ32" s="24">
        <f t="shared" si="7"/>
        <v>150</v>
      </c>
      <c r="AK32" s="24">
        <f t="shared" si="8"/>
        <v>109</v>
      </c>
      <c r="AL32" s="24">
        <f t="shared" si="9"/>
        <v>100.2</v>
      </c>
      <c r="AM32" s="24">
        <f t="shared" si="10"/>
        <v>130.4</v>
      </c>
      <c r="AN32" s="24">
        <f t="shared" si="11"/>
        <v>90</v>
      </c>
      <c r="AO32" s="24">
        <f t="shared" si="12"/>
        <v>120</v>
      </c>
      <c r="AP32" s="24">
        <f t="shared" si="13"/>
        <v>87</v>
      </c>
      <c r="AQ32" s="24">
        <f t="shared" si="14"/>
        <v>125</v>
      </c>
      <c r="AR32" s="24">
        <f t="shared" si="15"/>
        <v>80</v>
      </c>
      <c r="AS32" s="24">
        <f t="shared" si="16"/>
        <v>70</v>
      </c>
      <c r="AT32" s="24">
        <f t="shared" si="17"/>
        <v>94</v>
      </c>
      <c r="AU32" s="24">
        <f t="shared" si="18"/>
        <v>90</v>
      </c>
      <c r="AV32" s="24">
        <f t="shared" si="19"/>
        <v>94.7</v>
      </c>
      <c r="AW32" s="24">
        <f t="shared" si="20"/>
        <v>69</v>
      </c>
      <c r="AX32" s="24">
        <f t="shared" si="21"/>
        <v>99</v>
      </c>
      <c r="AY32" s="24">
        <f t="shared" si="22"/>
        <v>118</v>
      </c>
      <c r="AZ32" s="24">
        <f t="shared" si="23"/>
        <v>56</v>
      </c>
      <c r="BA32" s="24">
        <f t="shared" si="24"/>
        <v>87</v>
      </c>
      <c r="BB32" s="24">
        <f t="shared" si="3"/>
        <v>88.8</v>
      </c>
    </row>
    <row r="33" spans="1:54" x14ac:dyDescent="0.3">
      <c r="A33" s="5">
        <v>2001</v>
      </c>
      <c r="B33" s="24">
        <f>+'25020230'!AD34</f>
        <v>134.5</v>
      </c>
      <c r="C33" s="24">
        <f>+'25020240'!AD34</f>
        <v>87</v>
      </c>
      <c r="D33" s="24">
        <f>+'25020250'!AD34</f>
        <v>139</v>
      </c>
      <c r="E33" s="24">
        <f>+'25020260'!AD34</f>
        <v>97</v>
      </c>
      <c r="F33" s="24">
        <f>+'25020280'!AD34</f>
        <v>70</v>
      </c>
      <c r="G33" s="24">
        <f>+'25020690'!AD34</f>
        <v>98</v>
      </c>
      <c r="H33" s="24">
        <f>+'25020920'!AD34</f>
        <v>150</v>
      </c>
      <c r="I33" s="24">
        <f>+'25021240'!AD34</f>
        <v>120</v>
      </c>
      <c r="J33" s="24">
        <f>+'25021650'!AD34</f>
        <v>78</v>
      </c>
      <c r="K33" s="24">
        <f>+'25025250'!AD34</f>
        <v>67.5</v>
      </c>
      <c r="L33" s="24">
        <f>+'28010070'!AD34</f>
        <v>80</v>
      </c>
      <c r="M33" s="24">
        <f>+'28020080'!AD34</f>
        <v>110</v>
      </c>
      <c r="N33" s="24" t="str">
        <f>+'28020150'!AD34</f>
        <v xml:space="preserve"> </v>
      </c>
      <c r="O33" s="24">
        <f>+'28020230'!AD34</f>
        <v>78</v>
      </c>
      <c r="P33" s="24">
        <f>+'28020310'!AD34</f>
        <v>65</v>
      </c>
      <c r="Q33" s="24">
        <f>+'28020420'!AD34</f>
        <v>119</v>
      </c>
      <c r="R33" s="24">
        <f>+'28020440'!AD34</f>
        <v>82</v>
      </c>
      <c r="S33" s="24">
        <f>+'28020460'!AD34</f>
        <v>100</v>
      </c>
      <c r="T33" s="24">
        <f>+'28020600'!AD34</f>
        <v>43.4</v>
      </c>
      <c r="U33" s="24">
        <f>+'28025070'!AD34</f>
        <v>88.4</v>
      </c>
      <c r="V33" s="24">
        <f>+'28025080'!AD34</f>
        <v>133</v>
      </c>
      <c r="W33" s="24">
        <f>+'28025090'!AD34</f>
        <v>85.7</v>
      </c>
      <c r="X33" s="24">
        <f>+'28035010'!AD34</f>
        <v>68</v>
      </c>
      <c r="Y33" s="24">
        <f>+'28040310'!AD34</f>
        <v>82</v>
      </c>
      <c r="Z33" s="24">
        <f>+'28040350'!AD34</f>
        <v>55.5</v>
      </c>
      <c r="AC33" s="5">
        <v>2001</v>
      </c>
      <c r="AD33" s="24">
        <f t="shared" si="2"/>
        <v>134.5</v>
      </c>
      <c r="AE33" s="24">
        <f t="shared" si="25"/>
        <v>87</v>
      </c>
      <c r="AF33" s="24">
        <f t="shared" si="26"/>
        <v>139</v>
      </c>
      <c r="AG33" s="24">
        <f t="shared" si="4"/>
        <v>97</v>
      </c>
      <c r="AH33" s="24">
        <f t="shared" si="5"/>
        <v>70</v>
      </c>
      <c r="AI33" s="24">
        <f t="shared" si="6"/>
        <v>98</v>
      </c>
      <c r="AJ33" s="24">
        <f t="shared" si="7"/>
        <v>150</v>
      </c>
      <c r="AK33" s="24">
        <f t="shared" si="8"/>
        <v>120</v>
      </c>
      <c r="AL33" s="24">
        <f t="shared" si="9"/>
        <v>78</v>
      </c>
      <c r="AM33" s="24">
        <f t="shared" si="10"/>
        <v>67.5</v>
      </c>
      <c r="AN33" s="24">
        <f t="shared" si="11"/>
        <v>80</v>
      </c>
      <c r="AO33" s="24">
        <f t="shared" si="12"/>
        <v>110</v>
      </c>
      <c r="AP33" s="24" t="str">
        <f t="shared" si="13"/>
        <v>SR</v>
      </c>
      <c r="AQ33" s="24">
        <f t="shared" si="14"/>
        <v>78</v>
      </c>
      <c r="AR33" s="24">
        <f t="shared" si="15"/>
        <v>65</v>
      </c>
      <c r="AS33" s="24">
        <f t="shared" si="16"/>
        <v>119</v>
      </c>
      <c r="AT33" s="24">
        <f t="shared" si="17"/>
        <v>82</v>
      </c>
      <c r="AU33" s="24">
        <f t="shared" si="18"/>
        <v>100</v>
      </c>
      <c r="AV33" s="24">
        <f t="shared" si="19"/>
        <v>43.4</v>
      </c>
      <c r="AW33" s="24">
        <f t="shared" si="20"/>
        <v>88.4</v>
      </c>
      <c r="AX33" s="24">
        <f t="shared" si="21"/>
        <v>133</v>
      </c>
      <c r="AY33" s="24">
        <f t="shared" si="22"/>
        <v>85.7</v>
      </c>
      <c r="AZ33" s="24">
        <f t="shared" si="23"/>
        <v>68</v>
      </c>
      <c r="BA33" s="24">
        <f t="shared" si="24"/>
        <v>82</v>
      </c>
      <c r="BB33" s="24">
        <f t="shared" si="3"/>
        <v>55.5</v>
      </c>
    </row>
    <row r="34" spans="1:54" x14ac:dyDescent="0.3">
      <c r="A34" s="5">
        <v>2002</v>
      </c>
      <c r="B34" s="24" t="str">
        <f>+'25020230'!AD35</f>
        <v xml:space="preserve"> </v>
      </c>
      <c r="C34" s="24">
        <f>+'25020240'!AD35</f>
        <v>113</v>
      </c>
      <c r="D34" s="24">
        <f>+'25020250'!AD35</f>
        <v>102.5</v>
      </c>
      <c r="E34" s="24">
        <f>+'25020260'!AD35</f>
        <v>93</v>
      </c>
      <c r="F34" s="24">
        <f>+'25020280'!AD35</f>
        <v>96</v>
      </c>
      <c r="G34" s="24">
        <f>+'25020690'!AD35</f>
        <v>135</v>
      </c>
      <c r="H34" s="24">
        <f>+'25020920'!AD35</f>
        <v>120</v>
      </c>
      <c r="I34" s="24">
        <f>+'25021240'!AD35</f>
        <v>100</v>
      </c>
      <c r="J34" s="24">
        <f>+'25021650'!AD35</f>
        <v>91</v>
      </c>
      <c r="K34" s="24">
        <f>+'25025250'!AD35</f>
        <v>130.19999999999999</v>
      </c>
      <c r="L34" s="24">
        <f>+'28010070'!AD35</f>
        <v>65</v>
      </c>
      <c r="M34" s="24">
        <f>+'28020080'!AD35</f>
        <v>94</v>
      </c>
      <c r="N34" s="24">
        <f>+'28020150'!AD35</f>
        <v>65</v>
      </c>
      <c r="O34" s="24" t="str">
        <f>+'28020230'!AD35</f>
        <v xml:space="preserve"> </v>
      </c>
      <c r="P34" s="24">
        <f>+'28020310'!AD35</f>
        <v>64</v>
      </c>
      <c r="Q34" s="24" t="str">
        <f>+'28020420'!AD35</f>
        <v xml:space="preserve"> </v>
      </c>
      <c r="R34" s="24">
        <f>+'28020440'!AD35</f>
        <v>87</v>
      </c>
      <c r="S34" s="24">
        <f>+'28020460'!AD35</f>
        <v>150</v>
      </c>
      <c r="T34" s="24">
        <f>+'28020600'!AD35</f>
        <v>98</v>
      </c>
      <c r="U34" s="24">
        <f>+'28025070'!AD35</f>
        <v>98.7</v>
      </c>
      <c r="V34" s="24" t="str">
        <f>+'28025080'!AD35</f>
        <v xml:space="preserve"> </v>
      </c>
      <c r="W34" s="24">
        <f>+'28025090'!AD35</f>
        <v>79</v>
      </c>
      <c r="X34" s="24">
        <f>+'28035010'!AD35</f>
        <v>117</v>
      </c>
      <c r="Y34" s="24">
        <f>+'28040310'!AD35</f>
        <v>86</v>
      </c>
      <c r="Z34" s="24">
        <f>+'28040350'!AD35</f>
        <v>104.5</v>
      </c>
      <c r="AC34" s="5">
        <v>2002</v>
      </c>
      <c r="AD34" s="24" t="str">
        <f t="shared" si="2"/>
        <v>SR</v>
      </c>
      <c r="AE34" s="24">
        <f t="shared" si="25"/>
        <v>113</v>
      </c>
      <c r="AF34" s="24">
        <f t="shared" si="26"/>
        <v>102.5</v>
      </c>
      <c r="AG34" s="24">
        <f t="shared" si="4"/>
        <v>93</v>
      </c>
      <c r="AH34" s="24">
        <f t="shared" si="5"/>
        <v>96</v>
      </c>
      <c r="AI34" s="24">
        <f t="shared" si="6"/>
        <v>135</v>
      </c>
      <c r="AJ34" s="24">
        <f t="shared" si="7"/>
        <v>120</v>
      </c>
      <c r="AK34" s="24">
        <f t="shared" si="8"/>
        <v>100</v>
      </c>
      <c r="AL34" s="24">
        <f t="shared" si="9"/>
        <v>91</v>
      </c>
      <c r="AM34" s="24">
        <f t="shared" si="10"/>
        <v>130.19999999999999</v>
      </c>
      <c r="AN34" s="24">
        <f t="shared" si="11"/>
        <v>65</v>
      </c>
      <c r="AO34" s="24">
        <f t="shared" si="12"/>
        <v>94</v>
      </c>
      <c r="AP34" s="24">
        <f t="shared" si="13"/>
        <v>65</v>
      </c>
      <c r="AQ34" s="24" t="str">
        <f t="shared" si="14"/>
        <v>SR</v>
      </c>
      <c r="AR34" s="24">
        <f t="shared" si="15"/>
        <v>64</v>
      </c>
      <c r="AS34" s="24" t="str">
        <f t="shared" si="16"/>
        <v>SR</v>
      </c>
      <c r="AT34" s="24">
        <f t="shared" si="17"/>
        <v>87</v>
      </c>
      <c r="AU34" s="24">
        <f t="shared" si="18"/>
        <v>150</v>
      </c>
      <c r="AV34" s="24">
        <f t="shared" si="19"/>
        <v>98</v>
      </c>
      <c r="AW34" s="24">
        <f t="shared" si="20"/>
        <v>98.7</v>
      </c>
      <c r="AX34" s="24" t="str">
        <f t="shared" si="21"/>
        <v>SR</v>
      </c>
      <c r="AY34" s="24">
        <f t="shared" si="22"/>
        <v>79</v>
      </c>
      <c r="AZ34" s="24">
        <f t="shared" si="23"/>
        <v>117</v>
      </c>
      <c r="BA34" s="24">
        <f t="shared" si="24"/>
        <v>86</v>
      </c>
      <c r="BB34" s="24">
        <f t="shared" si="3"/>
        <v>104.5</v>
      </c>
    </row>
    <row r="35" spans="1:54" x14ac:dyDescent="0.3">
      <c r="A35" s="5">
        <v>2003</v>
      </c>
      <c r="B35" s="24" t="str">
        <f>+'25020230'!AD36</f>
        <v xml:space="preserve"> </v>
      </c>
      <c r="C35" s="24">
        <f>+'25020240'!AD36</f>
        <v>112</v>
      </c>
      <c r="D35" s="24">
        <f>+'25020250'!AD36</f>
        <v>77.3</v>
      </c>
      <c r="E35" s="24" t="str">
        <f>+'25020260'!AD36</f>
        <v xml:space="preserve"> </v>
      </c>
      <c r="F35" s="24">
        <f>+'25020280'!AD36</f>
        <v>271</v>
      </c>
      <c r="G35" s="24">
        <f>+'25020690'!AD36</f>
        <v>90</v>
      </c>
      <c r="H35" s="24">
        <f>+'25020920'!AD36</f>
        <v>150</v>
      </c>
      <c r="I35" s="24">
        <f>+'25021240'!AD36</f>
        <v>97.5</v>
      </c>
      <c r="J35" s="24">
        <f>+'25021650'!AD36</f>
        <v>92</v>
      </c>
      <c r="K35" s="24">
        <f>+'25025250'!AD36</f>
        <v>122.5</v>
      </c>
      <c r="L35" s="24">
        <f>+'28010070'!AD36</f>
        <v>73</v>
      </c>
      <c r="M35" s="24">
        <f>+'28020080'!AD36</f>
        <v>109</v>
      </c>
      <c r="N35" s="24">
        <f>+'28020150'!AD36</f>
        <v>70</v>
      </c>
      <c r="O35" s="24" t="str">
        <f>+'28020230'!AD36</f>
        <v xml:space="preserve"> </v>
      </c>
      <c r="P35" s="24" t="str">
        <f>+'28020310'!AD36</f>
        <v xml:space="preserve"> </v>
      </c>
      <c r="Q35" s="24">
        <f>+'28020420'!AD36</f>
        <v>126</v>
      </c>
      <c r="R35" s="24">
        <f>+'28020440'!AD36</f>
        <v>96</v>
      </c>
      <c r="S35" s="24">
        <f>+'28020460'!AD36</f>
        <v>97</v>
      </c>
      <c r="T35" s="24">
        <f>+'28020600'!AD36</f>
        <v>79.2</v>
      </c>
      <c r="U35" s="24">
        <f>+'28025070'!AD36</f>
        <v>75.3</v>
      </c>
      <c r="V35" s="24" t="str">
        <f>+'28025080'!AD36</f>
        <v xml:space="preserve"> </v>
      </c>
      <c r="W35" s="24">
        <f>+'28025090'!AD36</f>
        <v>77</v>
      </c>
      <c r="X35" s="24">
        <f>+'28035010'!AD36</f>
        <v>90</v>
      </c>
      <c r="Y35" s="24">
        <f>+'28040310'!AD36</f>
        <v>90</v>
      </c>
      <c r="Z35" s="24">
        <f>+'28040350'!AD36</f>
        <v>66.599999999999994</v>
      </c>
      <c r="AC35" s="5">
        <v>2003</v>
      </c>
      <c r="AD35" s="24" t="str">
        <f t="shared" si="2"/>
        <v>SR</v>
      </c>
      <c r="AE35" s="24">
        <f t="shared" si="25"/>
        <v>112</v>
      </c>
      <c r="AF35" s="24">
        <f t="shared" si="26"/>
        <v>77.3</v>
      </c>
      <c r="AG35" s="24" t="str">
        <f t="shared" si="4"/>
        <v>SR</v>
      </c>
      <c r="AH35" s="24">
        <f t="shared" si="5"/>
        <v>271</v>
      </c>
      <c r="AI35" s="24">
        <f t="shared" si="6"/>
        <v>90</v>
      </c>
      <c r="AJ35" s="24">
        <f t="shared" si="7"/>
        <v>150</v>
      </c>
      <c r="AK35" s="24">
        <f t="shared" si="8"/>
        <v>97.5</v>
      </c>
      <c r="AL35" s="24">
        <f t="shared" si="9"/>
        <v>92</v>
      </c>
      <c r="AM35" s="24">
        <f t="shared" si="10"/>
        <v>122.5</v>
      </c>
      <c r="AN35" s="24">
        <f t="shared" si="11"/>
        <v>73</v>
      </c>
      <c r="AO35" s="24">
        <f t="shared" si="12"/>
        <v>109</v>
      </c>
      <c r="AP35" s="24">
        <f t="shared" si="13"/>
        <v>70</v>
      </c>
      <c r="AQ35" s="24" t="str">
        <f t="shared" si="14"/>
        <v>SR</v>
      </c>
      <c r="AR35" s="24" t="str">
        <f t="shared" si="15"/>
        <v>SR</v>
      </c>
      <c r="AS35" s="24">
        <f t="shared" si="16"/>
        <v>126</v>
      </c>
      <c r="AT35" s="24">
        <f t="shared" si="17"/>
        <v>96</v>
      </c>
      <c r="AU35" s="24">
        <f t="shared" si="18"/>
        <v>97</v>
      </c>
      <c r="AV35" s="24">
        <f t="shared" si="19"/>
        <v>79.2</v>
      </c>
      <c r="AW35" s="24">
        <f t="shared" si="20"/>
        <v>75.3</v>
      </c>
      <c r="AX35" s="24" t="str">
        <f t="shared" si="21"/>
        <v>SR</v>
      </c>
      <c r="AY35" s="24">
        <f t="shared" si="22"/>
        <v>77</v>
      </c>
      <c r="AZ35" s="24">
        <f t="shared" si="23"/>
        <v>90</v>
      </c>
      <c r="BA35" s="24">
        <f t="shared" si="24"/>
        <v>90</v>
      </c>
      <c r="BB35" s="24">
        <f t="shared" si="3"/>
        <v>66.599999999999994</v>
      </c>
    </row>
    <row r="36" spans="1:54" x14ac:dyDescent="0.3">
      <c r="A36" s="5">
        <v>2004</v>
      </c>
      <c r="B36" s="24">
        <f>+'25020230'!AD37</f>
        <v>80</v>
      </c>
      <c r="C36" s="24">
        <f>+'25020240'!AD37</f>
        <v>100</v>
      </c>
      <c r="D36" s="24">
        <f>+'25020250'!AD37</f>
        <v>105.3</v>
      </c>
      <c r="E36" s="24">
        <f>+'25020260'!AD37</f>
        <v>112</v>
      </c>
      <c r="F36" s="24">
        <f>+'25020280'!AD37</f>
        <v>90</v>
      </c>
      <c r="G36" s="24">
        <f>+'25020690'!AD37</f>
        <v>98</v>
      </c>
      <c r="H36" s="24">
        <f>+'25020920'!AD37</f>
        <v>203</v>
      </c>
      <c r="I36" s="24">
        <f>+'25021240'!AD37</f>
        <v>69.2</v>
      </c>
      <c r="J36" s="24">
        <f>+'25021650'!AD37</f>
        <v>99</v>
      </c>
      <c r="K36" s="24">
        <f>+'25025250'!AD37</f>
        <v>130.5</v>
      </c>
      <c r="L36" s="24">
        <f>+'28010070'!AD37</f>
        <v>76</v>
      </c>
      <c r="M36" s="24" t="str">
        <f>+'28020080'!AD37</f>
        <v xml:space="preserve"> </v>
      </c>
      <c r="N36" s="24">
        <f>+'28020150'!AD37</f>
        <v>105</v>
      </c>
      <c r="O36" s="24" t="str">
        <f>+'28020230'!AD37</f>
        <v xml:space="preserve"> </v>
      </c>
      <c r="P36" s="24" t="str">
        <f>+'28020310'!AD37</f>
        <v xml:space="preserve"> </v>
      </c>
      <c r="Q36" s="24">
        <f>+'28020420'!AD37</f>
        <v>100</v>
      </c>
      <c r="R36" s="24">
        <f>+'28020440'!AD37</f>
        <v>81</v>
      </c>
      <c r="S36" s="24">
        <f>+'28020460'!AD37</f>
        <v>90</v>
      </c>
      <c r="T36" s="24">
        <f>+'28020600'!AD37</f>
        <v>97</v>
      </c>
      <c r="U36" s="24">
        <f>+'28025070'!AD37</f>
        <v>75.5</v>
      </c>
      <c r="V36" s="24">
        <f>+'28025080'!AD37</f>
        <v>85</v>
      </c>
      <c r="W36" s="24">
        <f>+'28025090'!AD37</f>
        <v>90</v>
      </c>
      <c r="X36" s="24">
        <f>+'28035010'!AD37</f>
        <v>53</v>
      </c>
      <c r="Y36" s="24">
        <f>+'28040310'!AD37</f>
        <v>72</v>
      </c>
      <c r="Z36" s="24">
        <f>+'28040350'!AD37</f>
        <v>87.8</v>
      </c>
      <c r="AC36" s="5">
        <v>2004</v>
      </c>
      <c r="AD36" s="24">
        <f t="shared" si="2"/>
        <v>80</v>
      </c>
      <c r="AE36" s="24">
        <f t="shared" si="25"/>
        <v>100</v>
      </c>
      <c r="AF36" s="24">
        <f t="shared" si="26"/>
        <v>105.3</v>
      </c>
      <c r="AG36" s="24">
        <f t="shared" si="4"/>
        <v>112</v>
      </c>
      <c r="AH36" s="24">
        <f t="shared" si="5"/>
        <v>90</v>
      </c>
      <c r="AI36" s="24">
        <f t="shared" si="6"/>
        <v>98</v>
      </c>
      <c r="AJ36" s="24">
        <f t="shared" si="7"/>
        <v>203</v>
      </c>
      <c r="AK36" s="24">
        <f t="shared" si="8"/>
        <v>69.2</v>
      </c>
      <c r="AL36" s="24">
        <f t="shared" si="9"/>
        <v>99</v>
      </c>
      <c r="AM36" s="24">
        <f t="shared" si="10"/>
        <v>130.5</v>
      </c>
      <c r="AN36" s="24">
        <f t="shared" si="11"/>
        <v>76</v>
      </c>
      <c r="AO36" s="24" t="str">
        <f t="shared" si="12"/>
        <v>SR</v>
      </c>
      <c r="AP36" s="24">
        <f t="shared" si="13"/>
        <v>105</v>
      </c>
      <c r="AQ36" s="24" t="str">
        <f t="shared" si="14"/>
        <v>SR</v>
      </c>
      <c r="AR36" s="24" t="str">
        <f t="shared" si="15"/>
        <v>SR</v>
      </c>
      <c r="AS36" s="24">
        <f t="shared" si="16"/>
        <v>100</v>
      </c>
      <c r="AT36" s="24">
        <f t="shared" si="17"/>
        <v>81</v>
      </c>
      <c r="AU36" s="24">
        <f t="shared" si="18"/>
        <v>90</v>
      </c>
      <c r="AV36" s="24">
        <f t="shared" si="19"/>
        <v>97</v>
      </c>
      <c r="AW36" s="24">
        <f t="shared" si="20"/>
        <v>75.5</v>
      </c>
      <c r="AX36" s="24">
        <f t="shared" si="21"/>
        <v>85</v>
      </c>
      <c r="AY36" s="24">
        <f t="shared" si="22"/>
        <v>90</v>
      </c>
      <c r="AZ36" s="24">
        <f t="shared" si="23"/>
        <v>53</v>
      </c>
      <c r="BA36" s="24">
        <f t="shared" si="24"/>
        <v>72</v>
      </c>
      <c r="BB36" s="24">
        <f t="shared" si="3"/>
        <v>87.8</v>
      </c>
    </row>
    <row r="37" spans="1:54" x14ac:dyDescent="0.3">
      <c r="A37" s="5">
        <v>2005</v>
      </c>
      <c r="B37" s="24" t="str">
        <f>+'25020230'!AD38</f>
        <v xml:space="preserve"> </v>
      </c>
      <c r="C37" s="24">
        <f>+'25020240'!AD38</f>
        <v>112</v>
      </c>
      <c r="D37" s="24">
        <f>+'25020250'!AD38</f>
        <v>130.80000000000001</v>
      </c>
      <c r="E37" s="24">
        <f>+'25020260'!AD38</f>
        <v>75</v>
      </c>
      <c r="F37" s="24">
        <f>+'25020280'!AD38</f>
        <v>106</v>
      </c>
      <c r="G37" s="24">
        <f>+'25020690'!AD38</f>
        <v>133</v>
      </c>
      <c r="H37" s="24" t="str">
        <f>+'25020920'!AD38</f>
        <v xml:space="preserve"> </v>
      </c>
      <c r="I37" s="24">
        <f>+'25021240'!AD38</f>
        <v>90.2</v>
      </c>
      <c r="J37" s="24">
        <f>+'25021650'!AD38</f>
        <v>96</v>
      </c>
      <c r="K37" s="24">
        <f>+'25025250'!AD38</f>
        <v>124.5</v>
      </c>
      <c r="L37" s="24">
        <f>+'28010070'!AD38</f>
        <v>100</v>
      </c>
      <c r="M37" s="24">
        <f>+'28020080'!AD38</f>
        <v>151</v>
      </c>
      <c r="N37" s="24">
        <f>+'28020150'!AD38</f>
        <v>110</v>
      </c>
      <c r="O37" s="24" t="str">
        <f>+'28020230'!AD38</f>
        <v xml:space="preserve"> </v>
      </c>
      <c r="P37" s="24" t="str">
        <f>+'28020310'!AD38</f>
        <v xml:space="preserve"> </v>
      </c>
      <c r="Q37" s="24">
        <f>+'28020420'!AD38</f>
        <v>120</v>
      </c>
      <c r="R37" s="24">
        <f>+'28020440'!AD38</f>
        <v>62</v>
      </c>
      <c r="S37" s="24">
        <f>+'28020460'!AD38</f>
        <v>90</v>
      </c>
      <c r="T37" s="24">
        <f>+'28020600'!AD38</f>
        <v>72</v>
      </c>
      <c r="U37" s="24">
        <f>+'28025070'!AD38</f>
        <v>106</v>
      </c>
      <c r="V37" s="24">
        <f>+'28025080'!AD38</f>
        <v>104</v>
      </c>
      <c r="W37" s="24">
        <f>+'28025090'!AD38</f>
        <v>77</v>
      </c>
      <c r="X37" s="24">
        <f>+'28035010'!AD38</f>
        <v>102</v>
      </c>
      <c r="Y37" s="24">
        <f>+'28040310'!AD38</f>
        <v>74</v>
      </c>
      <c r="Z37" s="24">
        <f>+'28040350'!AD38</f>
        <v>119</v>
      </c>
      <c r="AC37" s="5">
        <v>2005</v>
      </c>
      <c r="AD37" s="24" t="str">
        <f t="shared" si="2"/>
        <v>SR</v>
      </c>
      <c r="AE37" s="24">
        <f t="shared" si="25"/>
        <v>112</v>
      </c>
      <c r="AF37" s="24">
        <f t="shared" si="26"/>
        <v>130.80000000000001</v>
      </c>
      <c r="AG37" s="24">
        <f t="shared" si="4"/>
        <v>75</v>
      </c>
      <c r="AH37" s="24">
        <f t="shared" si="5"/>
        <v>106</v>
      </c>
      <c r="AI37" s="24">
        <f t="shared" si="6"/>
        <v>133</v>
      </c>
      <c r="AJ37" s="24" t="str">
        <f t="shared" si="7"/>
        <v>SR</v>
      </c>
      <c r="AK37" s="24">
        <f t="shared" si="8"/>
        <v>90.2</v>
      </c>
      <c r="AL37" s="24">
        <f t="shared" si="9"/>
        <v>96</v>
      </c>
      <c r="AM37" s="24">
        <f t="shared" si="10"/>
        <v>124.5</v>
      </c>
      <c r="AN37" s="24">
        <f t="shared" si="11"/>
        <v>100</v>
      </c>
      <c r="AO37" s="24">
        <f t="shared" si="12"/>
        <v>151</v>
      </c>
      <c r="AP37" s="24">
        <f t="shared" si="13"/>
        <v>110</v>
      </c>
      <c r="AQ37" s="24" t="str">
        <f t="shared" si="14"/>
        <v>SR</v>
      </c>
      <c r="AR37" s="24" t="str">
        <f t="shared" si="15"/>
        <v>SR</v>
      </c>
      <c r="AS37" s="24">
        <f t="shared" si="16"/>
        <v>120</v>
      </c>
      <c r="AT37" s="24">
        <f t="shared" si="17"/>
        <v>62</v>
      </c>
      <c r="AU37" s="24">
        <f t="shared" si="18"/>
        <v>90</v>
      </c>
      <c r="AV37" s="24">
        <f t="shared" si="19"/>
        <v>72</v>
      </c>
      <c r="AW37" s="24">
        <f t="shared" si="20"/>
        <v>106</v>
      </c>
      <c r="AX37" s="24">
        <f t="shared" si="21"/>
        <v>104</v>
      </c>
      <c r="AY37" s="24">
        <f t="shared" si="22"/>
        <v>77</v>
      </c>
      <c r="AZ37" s="24">
        <f t="shared" si="23"/>
        <v>102</v>
      </c>
      <c r="BA37" s="24">
        <f t="shared" si="24"/>
        <v>74</v>
      </c>
      <c r="BB37" s="24">
        <f t="shared" si="3"/>
        <v>119</v>
      </c>
    </row>
    <row r="38" spans="1:54" x14ac:dyDescent="0.3">
      <c r="A38" s="5">
        <v>2006</v>
      </c>
      <c r="B38" s="24" t="str">
        <f>+'25020230'!AD39</f>
        <v xml:space="preserve"> </v>
      </c>
      <c r="C38" s="24">
        <f>+'25020240'!AD39</f>
        <v>137</v>
      </c>
      <c r="D38" s="24" t="str">
        <f>+'25020250'!AD39</f>
        <v xml:space="preserve"> </v>
      </c>
      <c r="E38" s="24">
        <f>+'25020260'!AD39</f>
        <v>137</v>
      </c>
      <c r="F38" s="24">
        <f>+'25020280'!AD39</f>
        <v>125</v>
      </c>
      <c r="G38" s="24">
        <f>+'25020690'!AD39</f>
        <v>90</v>
      </c>
      <c r="H38" s="24">
        <f>+'25020920'!AD39</f>
        <v>150</v>
      </c>
      <c r="I38" s="24">
        <f>+'25021240'!AD39</f>
        <v>100.7</v>
      </c>
      <c r="J38" s="24">
        <f>+'25021650'!AD39</f>
        <v>96</v>
      </c>
      <c r="K38" s="24">
        <f>+'25025250'!AD39</f>
        <v>74</v>
      </c>
      <c r="L38" s="24">
        <f>+'28010070'!AD39</f>
        <v>130</v>
      </c>
      <c r="M38" s="24">
        <f>+'28020080'!AD39</f>
        <v>97</v>
      </c>
      <c r="N38" s="24">
        <f>+'28020150'!AD39</f>
        <v>76</v>
      </c>
      <c r="O38" s="24" t="str">
        <f>+'28020230'!AD39</f>
        <v xml:space="preserve"> </v>
      </c>
      <c r="P38" s="24" t="str">
        <f>+'28020310'!AD39</f>
        <v xml:space="preserve"> </v>
      </c>
      <c r="Q38" s="24">
        <f>+'28020420'!AD39</f>
        <v>80</v>
      </c>
      <c r="R38" s="24">
        <f>+'28020440'!AD39</f>
        <v>92</v>
      </c>
      <c r="S38" s="24">
        <f>+'28020460'!AD39</f>
        <v>74</v>
      </c>
      <c r="T38" s="24">
        <f>+'28020600'!AD39</f>
        <v>115</v>
      </c>
      <c r="U38" s="24">
        <f>+'28025070'!AD39</f>
        <v>115.5</v>
      </c>
      <c r="V38" s="24">
        <f>+'28025080'!AD39</f>
        <v>72</v>
      </c>
      <c r="W38" s="24">
        <f>+'28025090'!AD39</f>
        <v>112</v>
      </c>
      <c r="X38" s="24">
        <f>+'28035010'!AD39</f>
        <v>70</v>
      </c>
      <c r="Y38" s="24">
        <f>+'28040310'!AD39</f>
        <v>90</v>
      </c>
      <c r="Z38" s="24">
        <f>+'28040350'!AD39</f>
        <v>133.5</v>
      </c>
      <c r="AC38" s="5">
        <v>2006</v>
      </c>
      <c r="AD38" s="24" t="str">
        <f t="shared" si="2"/>
        <v>SR</v>
      </c>
      <c r="AE38" s="24">
        <f t="shared" si="25"/>
        <v>137</v>
      </c>
      <c r="AF38" s="24" t="str">
        <f t="shared" si="26"/>
        <v>SR</v>
      </c>
      <c r="AG38" s="24">
        <f t="shared" si="4"/>
        <v>137</v>
      </c>
      <c r="AH38" s="24">
        <f t="shared" si="5"/>
        <v>125</v>
      </c>
      <c r="AI38" s="24">
        <f t="shared" si="6"/>
        <v>90</v>
      </c>
      <c r="AJ38" s="24">
        <f t="shared" si="7"/>
        <v>150</v>
      </c>
      <c r="AK38" s="24">
        <f t="shared" si="8"/>
        <v>100.7</v>
      </c>
      <c r="AL38" s="24">
        <f t="shared" si="9"/>
        <v>96</v>
      </c>
      <c r="AM38" s="24">
        <f t="shared" si="10"/>
        <v>74</v>
      </c>
      <c r="AN38" s="24">
        <f t="shared" si="11"/>
        <v>130</v>
      </c>
      <c r="AO38" s="24">
        <f t="shared" si="12"/>
        <v>97</v>
      </c>
      <c r="AP38" s="24">
        <f t="shared" si="13"/>
        <v>76</v>
      </c>
      <c r="AQ38" s="24" t="str">
        <f t="shared" si="14"/>
        <v>SR</v>
      </c>
      <c r="AR38" s="24" t="str">
        <f t="shared" si="15"/>
        <v>SR</v>
      </c>
      <c r="AS38" s="24">
        <f t="shared" si="16"/>
        <v>80</v>
      </c>
      <c r="AT38" s="24">
        <f t="shared" si="17"/>
        <v>92</v>
      </c>
      <c r="AU38" s="24">
        <f t="shared" si="18"/>
        <v>74</v>
      </c>
      <c r="AV38" s="24">
        <f t="shared" si="19"/>
        <v>115</v>
      </c>
      <c r="AW38" s="24">
        <f t="shared" si="20"/>
        <v>115.5</v>
      </c>
      <c r="AX38" s="24">
        <f t="shared" si="21"/>
        <v>72</v>
      </c>
      <c r="AY38" s="24">
        <f t="shared" si="22"/>
        <v>112</v>
      </c>
      <c r="AZ38" s="24">
        <f t="shared" si="23"/>
        <v>70</v>
      </c>
      <c r="BA38" s="24">
        <f t="shared" si="24"/>
        <v>90</v>
      </c>
      <c r="BB38" s="24">
        <f t="shared" si="3"/>
        <v>133.5</v>
      </c>
    </row>
    <row r="39" spans="1:54" x14ac:dyDescent="0.3">
      <c r="A39" s="5">
        <v>2007</v>
      </c>
      <c r="B39" s="24">
        <f>+'25020230'!AD40</f>
        <v>150</v>
      </c>
      <c r="C39" s="24">
        <f>+'25020240'!AD40</f>
        <v>98</v>
      </c>
      <c r="D39" s="24">
        <f>+'25020250'!AD40</f>
        <v>80</v>
      </c>
      <c r="E39" s="24">
        <f>+'25020260'!AD40</f>
        <v>149</v>
      </c>
      <c r="F39" s="24">
        <f>+'25020280'!AD40</f>
        <v>90</v>
      </c>
      <c r="G39" s="24">
        <f>+'25020690'!AD40</f>
        <v>99</v>
      </c>
      <c r="H39" s="24">
        <f>+'25020920'!AD40</f>
        <v>80</v>
      </c>
      <c r="I39" s="24">
        <f>+'25021240'!AD40</f>
        <v>112</v>
      </c>
      <c r="J39" s="24">
        <f>+'25021650'!AD40</f>
        <v>111</v>
      </c>
      <c r="K39" s="24" t="str">
        <f>+'25025250'!AD40</f>
        <v xml:space="preserve"> </v>
      </c>
      <c r="L39" s="24">
        <f>+'28010070'!AD40</f>
        <v>85</v>
      </c>
      <c r="M39" s="24">
        <f>+'28020080'!AD40</f>
        <v>100</v>
      </c>
      <c r="N39" s="24">
        <f>+'28020150'!AD40</f>
        <v>73</v>
      </c>
      <c r="O39" s="24" t="str">
        <f>+'28020230'!AD40</f>
        <v xml:space="preserve"> </v>
      </c>
      <c r="P39" s="24" t="str">
        <f>+'28020310'!AD40</f>
        <v xml:space="preserve"> </v>
      </c>
      <c r="Q39" s="24">
        <f>+'28020420'!AD40</f>
        <v>110</v>
      </c>
      <c r="R39" s="24">
        <f>+'28020440'!AD40</f>
        <v>143</v>
      </c>
      <c r="S39" s="24">
        <f>+'28020460'!AD40</f>
        <v>150</v>
      </c>
      <c r="T39" s="24">
        <f>+'28020600'!AD40</f>
        <v>75</v>
      </c>
      <c r="U39" s="24">
        <f>+'28025070'!AD40</f>
        <v>136.5</v>
      </c>
      <c r="V39" s="24">
        <f>+'28025080'!AD40</f>
        <v>110</v>
      </c>
      <c r="W39" s="24">
        <f>+'28025090'!AD40</f>
        <v>91</v>
      </c>
      <c r="X39" s="24">
        <f>+'28035010'!AD40</f>
        <v>120.4</v>
      </c>
      <c r="Y39" s="24">
        <f>+'28040310'!AD40</f>
        <v>80</v>
      </c>
      <c r="Z39" s="24">
        <f>+'28040350'!AD40</f>
        <v>67.5</v>
      </c>
      <c r="AC39" s="5">
        <v>2007</v>
      </c>
      <c r="AD39" s="24">
        <f t="shared" si="2"/>
        <v>150</v>
      </c>
      <c r="AE39" s="24">
        <f t="shared" si="25"/>
        <v>98</v>
      </c>
      <c r="AF39" s="24">
        <f t="shared" si="26"/>
        <v>80</v>
      </c>
      <c r="AG39" s="24">
        <f t="shared" si="4"/>
        <v>149</v>
      </c>
      <c r="AH39" s="24">
        <f t="shared" si="5"/>
        <v>90</v>
      </c>
      <c r="AI39" s="24">
        <f t="shared" si="6"/>
        <v>99</v>
      </c>
      <c r="AJ39" s="24">
        <f t="shared" si="7"/>
        <v>80</v>
      </c>
      <c r="AK39" s="24">
        <f t="shared" si="8"/>
        <v>112</v>
      </c>
      <c r="AL39" s="24">
        <f t="shared" si="9"/>
        <v>111</v>
      </c>
      <c r="AM39" s="24" t="str">
        <f t="shared" si="10"/>
        <v>SR</v>
      </c>
      <c r="AN39" s="24">
        <f t="shared" si="11"/>
        <v>85</v>
      </c>
      <c r="AO39" s="24">
        <f t="shared" si="12"/>
        <v>100</v>
      </c>
      <c r="AP39" s="24">
        <f t="shared" si="13"/>
        <v>73</v>
      </c>
      <c r="AQ39" s="24" t="str">
        <f t="shared" si="14"/>
        <v>SR</v>
      </c>
      <c r="AR39" s="24" t="str">
        <f t="shared" si="15"/>
        <v>SR</v>
      </c>
      <c r="AS39" s="24">
        <f t="shared" si="16"/>
        <v>110</v>
      </c>
      <c r="AT39" s="24">
        <f t="shared" si="17"/>
        <v>143</v>
      </c>
      <c r="AU39" s="24">
        <f t="shared" si="18"/>
        <v>150</v>
      </c>
      <c r="AV39" s="24">
        <f t="shared" si="19"/>
        <v>75</v>
      </c>
      <c r="AW39" s="24">
        <f t="shared" si="20"/>
        <v>136.5</v>
      </c>
      <c r="AX39" s="24">
        <f t="shared" si="21"/>
        <v>110</v>
      </c>
      <c r="AY39" s="24">
        <f t="shared" si="22"/>
        <v>91</v>
      </c>
      <c r="AZ39" s="24">
        <f t="shared" si="23"/>
        <v>120.4</v>
      </c>
      <c r="BA39" s="24">
        <f t="shared" si="24"/>
        <v>80</v>
      </c>
      <c r="BB39" s="24">
        <f t="shared" si="3"/>
        <v>67.5</v>
      </c>
    </row>
    <row r="40" spans="1:54" x14ac:dyDescent="0.3">
      <c r="A40" s="5">
        <v>2008</v>
      </c>
      <c r="B40" s="24">
        <f>+'25020230'!AD41</f>
        <v>160</v>
      </c>
      <c r="C40" s="24">
        <f>+'25020240'!AD41</f>
        <v>90</v>
      </c>
      <c r="D40" s="24">
        <f>+'25020250'!AD41</f>
        <v>84</v>
      </c>
      <c r="E40" s="24">
        <f>+'25020260'!AD41</f>
        <v>138</v>
      </c>
      <c r="F40" s="24">
        <f>+'25020280'!AD41</f>
        <v>121</v>
      </c>
      <c r="G40" s="24">
        <f>+'25020690'!AD41</f>
        <v>100</v>
      </c>
      <c r="H40" s="24">
        <f>+'25020920'!AD41</f>
        <v>20</v>
      </c>
      <c r="I40" s="24">
        <f>+'25021240'!AD41</f>
        <v>130.30000000000001</v>
      </c>
      <c r="J40" s="24">
        <f>+'25021650'!AD41</f>
        <v>94</v>
      </c>
      <c r="K40" s="24">
        <f>+'25025250'!AD41</f>
        <v>121.5</v>
      </c>
      <c r="L40" s="24">
        <f>+'28010070'!AD41</f>
        <v>80</v>
      </c>
      <c r="M40" s="24">
        <f>+'28020080'!AD41</f>
        <v>220</v>
      </c>
      <c r="N40" s="24">
        <f>+'28020150'!AD41</f>
        <v>100</v>
      </c>
      <c r="O40" s="24" t="str">
        <f>+'28020230'!AD41</f>
        <v xml:space="preserve"> </v>
      </c>
      <c r="P40" s="24" t="str">
        <f>+'28020310'!AD41</f>
        <v xml:space="preserve"> </v>
      </c>
      <c r="Q40" s="24">
        <f>+'28020420'!AD41</f>
        <v>125</v>
      </c>
      <c r="R40" s="24">
        <f>+'28020440'!AD41</f>
        <v>87</v>
      </c>
      <c r="S40" s="24">
        <f>+'28020460'!AD41</f>
        <v>150</v>
      </c>
      <c r="T40" s="24">
        <f>+'28020600'!AD41</f>
        <v>62</v>
      </c>
      <c r="U40" s="24">
        <f>+'28025070'!AD41</f>
        <v>152.6</v>
      </c>
      <c r="V40" s="24">
        <f>+'28025080'!AD41</f>
        <v>80</v>
      </c>
      <c r="W40" s="24">
        <f>+'28025090'!AD41</f>
        <v>131</v>
      </c>
      <c r="X40" s="24">
        <f>+'28035010'!AD41</f>
        <v>82.5</v>
      </c>
      <c r="Y40" s="24">
        <f>+'28040310'!AD41</f>
        <v>140</v>
      </c>
      <c r="Z40" s="24">
        <f>+'28040350'!AD41</f>
        <v>110.7</v>
      </c>
      <c r="AC40" s="5">
        <v>2008</v>
      </c>
      <c r="AD40" s="24">
        <f t="shared" si="2"/>
        <v>160</v>
      </c>
      <c r="AE40" s="24">
        <f t="shared" si="25"/>
        <v>90</v>
      </c>
      <c r="AF40" s="24">
        <f t="shared" si="26"/>
        <v>84</v>
      </c>
      <c r="AG40" s="24">
        <f t="shared" si="4"/>
        <v>138</v>
      </c>
      <c r="AH40" s="24">
        <f t="shared" si="5"/>
        <v>121</v>
      </c>
      <c r="AI40" s="24">
        <f t="shared" si="6"/>
        <v>100</v>
      </c>
      <c r="AJ40" s="24">
        <f t="shared" si="7"/>
        <v>20</v>
      </c>
      <c r="AK40" s="24">
        <f t="shared" si="8"/>
        <v>130.30000000000001</v>
      </c>
      <c r="AL40" s="24">
        <f t="shared" si="9"/>
        <v>94</v>
      </c>
      <c r="AM40" s="24">
        <f t="shared" si="10"/>
        <v>121.5</v>
      </c>
      <c r="AN40" s="24">
        <f t="shared" si="11"/>
        <v>80</v>
      </c>
      <c r="AO40" s="24">
        <f t="shared" si="12"/>
        <v>220</v>
      </c>
      <c r="AP40" s="24">
        <f t="shared" si="13"/>
        <v>100</v>
      </c>
      <c r="AQ40" s="24" t="str">
        <f t="shared" si="14"/>
        <v>SR</v>
      </c>
      <c r="AR40" s="24" t="str">
        <f t="shared" si="15"/>
        <v>SR</v>
      </c>
      <c r="AS40" s="24">
        <f t="shared" si="16"/>
        <v>125</v>
      </c>
      <c r="AT40" s="24">
        <f t="shared" si="17"/>
        <v>87</v>
      </c>
      <c r="AU40" s="24">
        <f t="shared" si="18"/>
        <v>150</v>
      </c>
      <c r="AV40" s="24">
        <f t="shared" si="19"/>
        <v>62</v>
      </c>
      <c r="AW40" s="24">
        <f t="shared" si="20"/>
        <v>152.6</v>
      </c>
      <c r="AX40" s="24">
        <f t="shared" si="21"/>
        <v>80</v>
      </c>
      <c r="AY40" s="24">
        <f t="shared" si="22"/>
        <v>131</v>
      </c>
      <c r="AZ40" s="24">
        <f t="shared" si="23"/>
        <v>82.5</v>
      </c>
      <c r="BA40" s="24">
        <f t="shared" si="24"/>
        <v>140</v>
      </c>
      <c r="BB40" s="24">
        <f t="shared" si="3"/>
        <v>110.7</v>
      </c>
    </row>
    <row r="41" spans="1:54" x14ac:dyDescent="0.3">
      <c r="A41" s="5">
        <v>2009</v>
      </c>
      <c r="B41" s="24">
        <f>+'25020230'!AD42</f>
        <v>150</v>
      </c>
      <c r="C41" s="24">
        <f>+'25020240'!AD42</f>
        <v>95</v>
      </c>
      <c r="D41" s="24">
        <f>+'25020250'!AD42</f>
        <v>132.19999999999999</v>
      </c>
      <c r="E41" s="24">
        <f>+'25020260'!AD42</f>
        <v>107</v>
      </c>
      <c r="F41" s="24">
        <f>+'25020280'!AD42</f>
        <v>90</v>
      </c>
      <c r="G41" s="24">
        <f>+'25020690'!AD42</f>
        <v>90</v>
      </c>
      <c r="H41" s="24">
        <f>+'25020920'!AD42</f>
        <v>75</v>
      </c>
      <c r="I41" s="24">
        <f>+'25021240'!AD42</f>
        <v>99.5</v>
      </c>
      <c r="J41" s="24">
        <f>+'25021650'!AD42</f>
        <v>110</v>
      </c>
      <c r="K41" s="24">
        <f>+'25025250'!AD42</f>
        <v>120</v>
      </c>
      <c r="L41" s="24">
        <f>+'28010070'!AD42</f>
        <v>96</v>
      </c>
      <c r="M41" s="24">
        <f>+'28020080'!AD42</f>
        <v>68</v>
      </c>
      <c r="N41" s="24">
        <f>+'28020150'!AD42</f>
        <v>110</v>
      </c>
      <c r="O41" s="24" t="str">
        <f>+'28020230'!AD42</f>
        <v xml:space="preserve"> </v>
      </c>
      <c r="P41" s="24" t="str">
        <f>+'28020310'!AD42</f>
        <v xml:space="preserve"> </v>
      </c>
      <c r="Q41" s="24">
        <f>+'28020420'!AD42</f>
        <v>100</v>
      </c>
      <c r="R41" s="24">
        <f>+'28020440'!AD42</f>
        <v>82</v>
      </c>
      <c r="S41" s="24">
        <f>+'28020460'!AD42</f>
        <v>120</v>
      </c>
      <c r="T41" s="24">
        <f>+'28020600'!AD42</f>
        <v>81</v>
      </c>
      <c r="U41" s="24">
        <f>+'28025070'!AD42</f>
        <v>97</v>
      </c>
      <c r="V41" s="24">
        <f>+'28025080'!AD42</f>
        <v>85.1</v>
      </c>
      <c r="W41" s="24">
        <f>+'28025090'!AD42</f>
        <v>141</v>
      </c>
      <c r="X41" s="24">
        <f>+'28035010'!AD42</f>
        <v>62.3</v>
      </c>
      <c r="Y41" s="24">
        <f>+'28040310'!AD42</f>
        <v>85</v>
      </c>
      <c r="Z41" s="24">
        <f>+'28040350'!AD42</f>
        <v>96</v>
      </c>
      <c r="AC41" s="5">
        <v>2009</v>
      </c>
      <c r="AD41" s="24">
        <f t="shared" si="2"/>
        <v>150</v>
      </c>
      <c r="AE41" s="24">
        <f t="shared" si="25"/>
        <v>95</v>
      </c>
      <c r="AF41" s="24">
        <f t="shared" si="26"/>
        <v>132.19999999999999</v>
      </c>
      <c r="AG41" s="24">
        <f t="shared" si="4"/>
        <v>107</v>
      </c>
      <c r="AH41" s="24">
        <f t="shared" si="5"/>
        <v>90</v>
      </c>
      <c r="AI41" s="24">
        <f t="shared" si="6"/>
        <v>90</v>
      </c>
      <c r="AJ41" s="24">
        <f t="shared" si="7"/>
        <v>75</v>
      </c>
      <c r="AK41" s="24">
        <f t="shared" si="8"/>
        <v>99.5</v>
      </c>
      <c r="AL41" s="24">
        <f t="shared" si="9"/>
        <v>110</v>
      </c>
      <c r="AM41" s="24">
        <f t="shared" si="10"/>
        <v>120</v>
      </c>
      <c r="AN41" s="24">
        <f t="shared" si="11"/>
        <v>96</v>
      </c>
      <c r="AO41" s="24">
        <f t="shared" si="12"/>
        <v>68</v>
      </c>
      <c r="AP41" s="24">
        <f t="shared" si="13"/>
        <v>110</v>
      </c>
      <c r="AQ41" s="24" t="str">
        <f t="shared" si="14"/>
        <v>SR</v>
      </c>
      <c r="AR41" s="24" t="str">
        <f t="shared" si="15"/>
        <v>SR</v>
      </c>
      <c r="AS41" s="24">
        <f t="shared" si="16"/>
        <v>100</v>
      </c>
      <c r="AT41" s="24">
        <f t="shared" si="17"/>
        <v>82</v>
      </c>
      <c r="AU41" s="24">
        <f t="shared" si="18"/>
        <v>120</v>
      </c>
      <c r="AV41" s="24">
        <f t="shared" si="19"/>
        <v>81</v>
      </c>
      <c r="AW41" s="24">
        <f t="shared" si="20"/>
        <v>97</v>
      </c>
      <c r="AX41" s="24">
        <f t="shared" si="21"/>
        <v>85.1</v>
      </c>
      <c r="AY41" s="24">
        <f t="shared" si="22"/>
        <v>141</v>
      </c>
      <c r="AZ41" s="24">
        <f t="shared" si="23"/>
        <v>62.3</v>
      </c>
      <c r="BA41" s="24">
        <f t="shared" si="24"/>
        <v>85</v>
      </c>
      <c r="BB41" s="24">
        <f t="shared" si="3"/>
        <v>96</v>
      </c>
    </row>
    <row r="42" spans="1:54" x14ac:dyDescent="0.3">
      <c r="A42" s="5">
        <v>2010</v>
      </c>
      <c r="B42" s="24">
        <f>+'25020230'!AD43</f>
        <v>91</v>
      </c>
      <c r="C42" s="24">
        <f>+'25020240'!AD43</f>
        <v>135</v>
      </c>
      <c r="D42" s="24">
        <f>+'25020250'!AD43</f>
        <v>130.5</v>
      </c>
      <c r="E42" s="24">
        <f>+'25020260'!AD43</f>
        <v>109</v>
      </c>
      <c r="F42" s="24">
        <f>+'25020280'!AD43</f>
        <v>157</v>
      </c>
      <c r="G42" s="24">
        <f>+'25020690'!AD43</f>
        <v>90</v>
      </c>
      <c r="H42" s="24">
        <f>+'25020920'!AD43</f>
        <v>75</v>
      </c>
      <c r="I42" s="24">
        <f>+'25021240'!AD43</f>
        <v>127</v>
      </c>
      <c r="J42" s="24">
        <f>+'25021650'!AD43</f>
        <v>84</v>
      </c>
      <c r="K42" s="24">
        <f>+'25025250'!AD43</f>
        <v>135.80000000000001</v>
      </c>
      <c r="L42" s="24">
        <f>+'28010070'!AD43</f>
        <v>96</v>
      </c>
      <c r="M42" s="24">
        <f>+'28020080'!AD43</f>
        <v>105</v>
      </c>
      <c r="N42" s="24">
        <f>+'28020150'!AD43</f>
        <v>92</v>
      </c>
      <c r="O42" s="24" t="str">
        <f>+'28020230'!AD43</f>
        <v xml:space="preserve"> </v>
      </c>
      <c r="P42" s="24" t="str">
        <f>+'28020310'!AD43</f>
        <v xml:space="preserve"> </v>
      </c>
      <c r="Q42" s="24">
        <f>+'28020420'!AD43</f>
        <v>116</v>
      </c>
      <c r="R42" s="24">
        <f>+'28020440'!AD43</f>
        <v>148</v>
      </c>
      <c r="S42" s="24">
        <f>+'28020460'!AD43</f>
        <v>150</v>
      </c>
      <c r="T42" s="24">
        <f>+'28020600'!AD43</f>
        <v>133</v>
      </c>
      <c r="U42" s="24">
        <f>+'28025070'!AD43</f>
        <v>134</v>
      </c>
      <c r="V42" s="24">
        <f>+'28025080'!AD43</f>
        <v>92</v>
      </c>
      <c r="W42" s="24">
        <f>+'28025090'!AD43</f>
        <v>124</v>
      </c>
      <c r="X42" s="24">
        <f>+'28035010'!AD43</f>
        <v>134</v>
      </c>
      <c r="Y42" s="24" t="str">
        <f>+'28040310'!AD43</f>
        <v xml:space="preserve"> </v>
      </c>
      <c r="Z42" s="24">
        <f>+'28040350'!AD43</f>
        <v>126</v>
      </c>
      <c r="AC42" s="5">
        <v>2010</v>
      </c>
      <c r="AD42" s="24">
        <f t="shared" si="2"/>
        <v>91</v>
      </c>
      <c r="AE42" s="24">
        <f t="shared" si="25"/>
        <v>135</v>
      </c>
      <c r="AF42" s="24">
        <f t="shared" si="26"/>
        <v>130.5</v>
      </c>
      <c r="AG42" s="24">
        <f t="shared" si="4"/>
        <v>109</v>
      </c>
      <c r="AH42" s="24">
        <f t="shared" si="5"/>
        <v>157</v>
      </c>
      <c r="AI42" s="24">
        <f t="shared" si="6"/>
        <v>90</v>
      </c>
      <c r="AJ42" s="24">
        <f t="shared" si="7"/>
        <v>75</v>
      </c>
      <c r="AK42" s="24">
        <f t="shared" si="8"/>
        <v>127</v>
      </c>
      <c r="AL42" s="24">
        <f t="shared" si="9"/>
        <v>84</v>
      </c>
      <c r="AM42" s="24">
        <f t="shared" si="10"/>
        <v>135.80000000000001</v>
      </c>
      <c r="AN42" s="24">
        <f t="shared" si="11"/>
        <v>96</v>
      </c>
      <c r="AO42" s="24">
        <f t="shared" si="12"/>
        <v>105</v>
      </c>
      <c r="AP42" s="24">
        <f t="shared" si="13"/>
        <v>92</v>
      </c>
      <c r="AQ42" s="24" t="str">
        <f t="shared" si="14"/>
        <v>SR</v>
      </c>
      <c r="AR42" s="24" t="str">
        <f t="shared" si="15"/>
        <v>SR</v>
      </c>
      <c r="AS42" s="24">
        <f t="shared" si="16"/>
        <v>116</v>
      </c>
      <c r="AT42" s="24">
        <f t="shared" si="17"/>
        <v>148</v>
      </c>
      <c r="AU42" s="24">
        <f t="shared" si="18"/>
        <v>150</v>
      </c>
      <c r="AV42" s="24">
        <f t="shared" si="19"/>
        <v>133</v>
      </c>
      <c r="AW42" s="24">
        <f t="shared" si="20"/>
        <v>134</v>
      </c>
      <c r="AX42" s="24">
        <f t="shared" si="21"/>
        <v>92</v>
      </c>
      <c r="AY42" s="24">
        <f t="shared" si="22"/>
        <v>124</v>
      </c>
      <c r="AZ42" s="24">
        <f t="shared" si="23"/>
        <v>134</v>
      </c>
      <c r="BA42" s="24" t="str">
        <f t="shared" si="24"/>
        <v>SR</v>
      </c>
      <c r="BB42" s="24">
        <f t="shared" si="3"/>
        <v>126</v>
      </c>
    </row>
    <row r="43" spans="1:54" x14ac:dyDescent="0.3">
      <c r="A43" s="5">
        <v>2011</v>
      </c>
      <c r="B43" s="24">
        <f>+'25020230'!AD44</f>
        <v>110</v>
      </c>
      <c r="C43" s="24">
        <f>+'25020240'!AD44</f>
        <v>135</v>
      </c>
      <c r="D43" s="24" t="str">
        <f>+'25020250'!AD44</f>
        <v xml:space="preserve"> </v>
      </c>
      <c r="E43" s="24">
        <f>+'25020260'!AD44</f>
        <v>147</v>
      </c>
      <c r="F43" s="24">
        <f>+'25020280'!AD44</f>
        <v>85</v>
      </c>
      <c r="G43" s="24">
        <f>+'25020690'!AD44</f>
        <v>145</v>
      </c>
      <c r="H43" s="24">
        <f>+'25020920'!AD44</f>
        <v>80</v>
      </c>
      <c r="I43" s="24">
        <f>+'25021240'!AD44</f>
        <v>116.2</v>
      </c>
      <c r="J43" s="24">
        <f>+'25021650'!AD44</f>
        <v>96</v>
      </c>
      <c r="K43" s="24">
        <f>+'25025250'!AD44</f>
        <v>105.2</v>
      </c>
      <c r="L43" s="24">
        <f>+'28010070'!AD44</f>
        <v>71</v>
      </c>
      <c r="M43" s="24">
        <f>+'28020080'!AD44</f>
        <v>132</v>
      </c>
      <c r="N43" s="24">
        <f>+'28020150'!AD44</f>
        <v>108</v>
      </c>
      <c r="O43" s="24" t="str">
        <f>+'28020230'!AD44</f>
        <v xml:space="preserve"> </v>
      </c>
      <c r="P43" s="24" t="str">
        <f>+'28020310'!AD44</f>
        <v xml:space="preserve"> </v>
      </c>
      <c r="Q43" s="24">
        <f>+'28020420'!AD44</f>
        <v>80</v>
      </c>
      <c r="R43" s="24">
        <f>+'28020440'!AD44</f>
        <v>92</v>
      </c>
      <c r="S43" s="24">
        <f>+'28020460'!AD44</f>
        <v>98</v>
      </c>
      <c r="T43" s="24">
        <f>+'28020600'!AD44</f>
        <v>91</v>
      </c>
      <c r="U43" s="24">
        <f>+'28025070'!AD44</f>
        <v>124</v>
      </c>
      <c r="V43" s="24">
        <f>+'28025080'!AD44</f>
        <v>94</v>
      </c>
      <c r="W43" s="24">
        <f>+'28025090'!AD44</f>
        <v>110</v>
      </c>
      <c r="X43" s="24">
        <f>+'28035010'!AD44</f>
        <v>90.5</v>
      </c>
      <c r="Y43" s="24" t="str">
        <f>+'28040310'!AD44</f>
        <v xml:space="preserve"> </v>
      </c>
      <c r="Z43" s="24">
        <f>+'28040350'!AD44</f>
        <v>130</v>
      </c>
      <c r="AC43" s="5">
        <v>2011</v>
      </c>
      <c r="AD43" s="24">
        <f t="shared" si="2"/>
        <v>110</v>
      </c>
      <c r="AE43" s="24">
        <f t="shared" si="25"/>
        <v>135</v>
      </c>
      <c r="AF43" s="24" t="str">
        <f t="shared" si="26"/>
        <v>SR</v>
      </c>
      <c r="AG43" s="24">
        <f t="shared" si="4"/>
        <v>147</v>
      </c>
      <c r="AH43" s="24">
        <f t="shared" si="5"/>
        <v>85</v>
      </c>
      <c r="AI43" s="24">
        <f t="shared" si="6"/>
        <v>145</v>
      </c>
      <c r="AJ43" s="24">
        <f t="shared" si="7"/>
        <v>80</v>
      </c>
      <c r="AK43" s="24">
        <f t="shared" si="8"/>
        <v>116.2</v>
      </c>
      <c r="AL43" s="24">
        <f t="shared" si="9"/>
        <v>96</v>
      </c>
      <c r="AM43" s="24">
        <f t="shared" si="10"/>
        <v>105.2</v>
      </c>
      <c r="AN43" s="24">
        <f t="shared" si="11"/>
        <v>71</v>
      </c>
      <c r="AO43" s="24">
        <f t="shared" si="12"/>
        <v>132</v>
      </c>
      <c r="AP43" s="24">
        <f t="shared" si="13"/>
        <v>108</v>
      </c>
      <c r="AQ43" s="24" t="str">
        <f t="shared" si="14"/>
        <v>SR</v>
      </c>
      <c r="AR43" s="24" t="str">
        <f t="shared" si="15"/>
        <v>SR</v>
      </c>
      <c r="AS43" s="24">
        <f t="shared" si="16"/>
        <v>80</v>
      </c>
      <c r="AT43" s="24">
        <f t="shared" si="17"/>
        <v>92</v>
      </c>
      <c r="AU43" s="24">
        <f t="shared" si="18"/>
        <v>98</v>
      </c>
      <c r="AV43" s="24">
        <f t="shared" si="19"/>
        <v>91</v>
      </c>
      <c r="AW43" s="24">
        <f t="shared" si="20"/>
        <v>124</v>
      </c>
      <c r="AX43" s="24">
        <f t="shared" si="21"/>
        <v>94</v>
      </c>
      <c r="AY43" s="24">
        <f t="shared" si="22"/>
        <v>110</v>
      </c>
      <c r="AZ43" s="24">
        <f t="shared" si="23"/>
        <v>90.5</v>
      </c>
      <c r="BA43" s="24" t="str">
        <f t="shared" si="24"/>
        <v>SR</v>
      </c>
      <c r="BB43" s="24">
        <f t="shared" si="3"/>
        <v>130</v>
      </c>
    </row>
    <row r="44" spans="1:54" x14ac:dyDescent="0.3">
      <c r="A44" s="5">
        <v>2012</v>
      </c>
      <c r="B44" s="24" t="str">
        <f>+'25020230'!AD45</f>
        <v xml:space="preserve"> </v>
      </c>
      <c r="C44" s="24">
        <f>+'25020240'!AD45</f>
        <v>133</v>
      </c>
      <c r="D44" s="24">
        <f>+'25020250'!AD45</f>
        <v>119</v>
      </c>
      <c r="E44" s="24">
        <f>+'25020260'!AD45</f>
        <v>158</v>
      </c>
      <c r="F44" s="24">
        <f>+'25020280'!AD45</f>
        <v>130</v>
      </c>
      <c r="G44" s="24">
        <f>+'25020690'!AD45</f>
        <v>80</v>
      </c>
      <c r="H44" s="24">
        <f>+'25020920'!AD45</f>
        <v>80</v>
      </c>
      <c r="I44" s="24">
        <f>+'25021240'!AD45</f>
        <v>83.1</v>
      </c>
      <c r="J44" s="24">
        <f>+'25021650'!AD45</f>
        <v>97</v>
      </c>
      <c r="K44" s="24" t="str">
        <f>+'25025250'!AD45</f>
        <v xml:space="preserve"> </v>
      </c>
      <c r="L44" s="24">
        <f>+'28010070'!AD45</f>
        <v>95</v>
      </c>
      <c r="M44" s="24">
        <f>+'28020080'!AD45</f>
        <v>70</v>
      </c>
      <c r="N44" s="24">
        <f>+'28020150'!AD45</f>
        <v>71</v>
      </c>
      <c r="O44" s="24" t="str">
        <f>+'28020230'!AD45</f>
        <v xml:space="preserve"> </v>
      </c>
      <c r="P44" s="24" t="str">
        <f>+'28020310'!AD45</f>
        <v xml:space="preserve"> </v>
      </c>
      <c r="Q44" s="24">
        <f>+'28020420'!AD45</f>
        <v>52</v>
      </c>
      <c r="R44" s="24">
        <f>+'28020440'!AD45</f>
        <v>108</v>
      </c>
      <c r="S44" s="24">
        <f>+'28020460'!AD45</f>
        <v>162</v>
      </c>
      <c r="T44" s="24" t="str">
        <f>+'28020600'!AD45</f>
        <v xml:space="preserve"> </v>
      </c>
      <c r="U44" s="24">
        <f>+'28025070'!AD45</f>
        <v>93</v>
      </c>
      <c r="V44" s="24" t="str">
        <f>+'28025080'!AD45</f>
        <v xml:space="preserve"> </v>
      </c>
      <c r="W44" s="24">
        <f>+'28025090'!AD45</f>
        <v>56</v>
      </c>
      <c r="X44" s="24">
        <f>+'28035010'!AD45</f>
        <v>67</v>
      </c>
      <c r="Y44" s="24" t="str">
        <f>+'28040310'!AD45</f>
        <v xml:space="preserve"> </v>
      </c>
      <c r="Z44" s="24">
        <f>+'28040350'!AD45</f>
        <v>83</v>
      </c>
      <c r="AC44" s="5">
        <v>2012</v>
      </c>
      <c r="AD44" s="24" t="str">
        <f t="shared" si="2"/>
        <v>SR</v>
      </c>
      <c r="AE44" s="24">
        <f t="shared" si="25"/>
        <v>133</v>
      </c>
      <c r="AF44" s="24">
        <f t="shared" si="26"/>
        <v>119</v>
      </c>
      <c r="AG44" s="24">
        <f t="shared" si="4"/>
        <v>158</v>
      </c>
      <c r="AH44" s="24">
        <f t="shared" si="5"/>
        <v>130</v>
      </c>
      <c r="AI44" s="24">
        <f t="shared" si="6"/>
        <v>80</v>
      </c>
      <c r="AJ44" s="24">
        <f t="shared" si="7"/>
        <v>80</v>
      </c>
      <c r="AK44" s="24">
        <f t="shared" si="8"/>
        <v>83.1</v>
      </c>
      <c r="AL44" s="24">
        <f t="shared" si="9"/>
        <v>97</v>
      </c>
      <c r="AM44" s="24" t="str">
        <f t="shared" si="10"/>
        <v>SR</v>
      </c>
      <c r="AN44" s="24">
        <f t="shared" si="11"/>
        <v>95</v>
      </c>
      <c r="AO44" s="24">
        <f t="shared" si="12"/>
        <v>70</v>
      </c>
      <c r="AP44" s="24">
        <f t="shared" si="13"/>
        <v>71</v>
      </c>
      <c r="AQ44" s="24" t="str">
        <f t="shared" si="14"/>
        <v>SR</v>
      </c>
      <c r="AR44" s="24" t="str">
        <f t="shared" si="15"/>
        <v>SR</v>
      </c>
      <c r="AS44" s="24">
        <f t="shared" si="16"/>
        <v>52</v>
      </c>
      <c r="AT44" s="24">
        <f t="shared" si="17"/>
        <v>108</v>
      </c>
      <c r="AU44" s="24">
        <f t="shared" si="18"/>
        <v>162</v>
      </c>
      <c r="AV44" s="24" t="str">
        <f t="shared" si="19"/>
        <v>SR</v>
      </c>
      <c r="AW44" s="24">
        <f t="shared" si="20"/>
        <v>93</v>
      </c>
      <c r="AX44" s="24" t="str">
        <f t="shared" si="21"/>
        <v>SR</v>
      </c>
      <c r="AY44" s="24">
        <f t="shared" si="22"/>
        <v>56</v>
      </c>
      <c r="AZ44" s="24">
        <f t="shared" si="23"/>
        <v>67</v>
      </c>
      <c r="BA44" s="24" t="str">
        <f t="shared" si="24"/>
        <v>SR</v>
      </c>
      <c r="BB44" s="24">
        <f t="shared" si="3"/>
        <v>83</v>
      </c>
    </row>
    <row r="45" spans="1:54" x14ac:dyDescent="0.3">
      <c r="A45" s="5">
        <v>2013</v>
      </c>
      <c r="B45" s="24">
        <f>+'25020230'!AD46</f>
        <v>82</v>
      </c>
      <c r="C45" s="24">
        <f>+'25020240'!AD46</f>
        <v>135</v>
      </c>
      <c r="D45" s="24">
        <f>+'25020250'!AD46</f>
        <v>92.7</v>
      </c>
      <c r="E45" s="24">
        <f>+'25020260'!AD46</f>
        <v>83</v>
      </c>
      <c r="F45" s="24">
        <f>+'25020280'!AD46</f>
        <v>89</v>
      </c>
      <c r="G45" s="24">
        <f>+'25020690'!AD46</f>
        <v>130</v>
      </c>
      <c r="H45" s="24" t="str">
        <f>+'25020920'!AD46</f>
        <v xml:space="preserve"> </v>
      </c>
      <c r="I45" s="24">
        <f>+'25021240'!AD46</f>
        <v>135</v>
      </c>
      <c r="J45" s="24">
        <f>+'25021650'!AD46</f>
        <v>135</v>
      </c>
      <c r="K45" s="24" t="str">
        <f>+'25025250'!AD46</f>
        <v xml:space="preserve"> </v>
      </c>
      <c r="L45" s="24">
        <f>+'28010070'!AD46</f>
        <v>85</v>
      </c>
      <c r="M45" s="24" t="str">
        <f>+'28020080'!AD46</f>
        <v xml:space="preserve"> </v>
      </c>
      <c r="N45" s="24">
        <f>+'28020150'!AD46</f>
        <v>70</v>
      </c>
      <c r="O45" s="24" t="str">
        <f>+'28020230'!AD46</f>
        <v xml:space="preserve"> </v>
      </c>
      <c r="P45" s="24" t="str">
        <f>+'28020310'!AD46</f>
        <v xml:space="preserve"> </v>
      </c>
      <c r="Q45" s="24">
        <f>+'28020420'!AD46</f>
        <v>85</v>
      </c>
      <c r="R45" s="24">
        <f>+'28020440'!AD46</f>
        <v>145</v>
      </c>
      <c r="S45" s="24">
        <f>+'28020460'!AD46</f>
        <v>90</v>
      </c>
      <c r="T45" s="24">
        <f>+'28020600'!AD46</f>
        <v>140</v>
      </c>
      <c r="U45" s="24">
        <f>+'28025070'!AD46</f>
        <v>96</v>
      </c>
      <c r="V45" s="24" t="str">
        <f>+'28025080'!AD46</f>
        <v xml:space="preserve"> </v>
      </c>
      <c r="W45" s="24">
        <f>+'28025090'!AD46</f>
        <v>115</v>
      </c>
      <c r="X45" s="24">
        <f>+'28035010'!AD46</f>
        <v>79</v>
      </c>
      <c r="Y45" s="24" t="str">
        <f>+'28040310'!AD46</f>
        <v xml:space="preserve"> </v>
      </c>
      <c r="Z45" s="24">
        <f>+'28040350'!AD46</f>
        <v>100</v>
      </c>
      <c r="AC45" s="5">
        <v>2013</v>
      </c>
      <c r="AD45" s="24">
        <f t="shared" si="2"/>
        <v>82</v>
      </c>
      <c r="AE45" s="24">
        <f t="shared" si="25"/>
        <v>135</v>
      </c>
      <c r="AF45" s="24">
        <f t="shared" si="26"/>
        <v>92.7</v>
      </c>
      <c r="AG45" s="24">
        <f t="shared" si="4"/>
        <v>83</v>
      </c>
      <c r="AH45" s="24">
        <f t="shared" si="5"/>
        <v>89</v>
      </c>
      <c r="AI45" s="24">
        <f t="shared" si="6"/>
        <v>130</v>
      </c>
      <c r="AJ45" s="24" t="str">
        <f t="shared" si="7"/>
        <v>SR</v>
      </c>
      <c r="AK45" s="24">
        <f t="shared" si="8"/>
        <v>135</v>
      </c>
      <c r="AL45" s="24">
        <f t="shared" si="9"/>
        <v>135</v>
      </c>
      <c r="AM45" s="24" t="str">
        <f t="shared" si="10"/>
        <v>SR</v>
      </c>
      <c r="AN45" s="24">
        <f t="shared" si="11"/>
        <v>85</v>
      </c>
      <c r="AO45" s="24" t="str">
        <f t="shared" si="12"/>
        <v>SR</v>
      </c>
      <c r="AP45" s="24">
        <f t="shared" si="13"/>
        <v>70</v>
      </c>
      <c r="AQ45" s="24" t="str">
        <f t="shared" si="14"/>
        <v>SR</v>
      </c>
      <c r="AR45" s="24" t="str">
        <f t="shared" si="15"/>
        <v>SR</v>
      </c>
      <c r="AS45" s="24">
        <f t="shared" si="16"/>
        <v>85</v>
      </c>
      <c r="AT45" s="24">
        <f t="shared" si="17"/>
        <v>145</v>
      </c>
      <c r="AU45" s="24">
        <f t="shared" si="18"/>
        <v>90</v>
      </c>
      <c r="AV45" s="24">
        <f t="shared" si="19"/>
        <v>140</v>
      </c>
      <c r="AW45" s="24">
        <f t="shared" si="20"/>
        <v>96</v>
      </c>
      <c r="AX45" s="24" t="str">
        <f t="shared" si="21"/>
        <v>SR</v>
      </c>
      <c r="AY45" s="24">
        <f t="shared" si="22"/>
        <v>115</v>
      </c>
      <c r="AZ45" s="24">
        <f t="shared" si="23"/>
        <v>79</v>
      </c>
      <c r="BA45" s="24" t="str">
        <f t="shared" si="24"/>
        <v>SR</v>
      </c>
      <c r="BB45" s="24">
        <f t="shared" si="3"/>
        <v>100</v>
      </c>
    </row>
    <row r="46" spans="1:54" x14ac:dyDescent="0.3">
      <c r="A46" s="5">
        <v>2014</v>
      </c>
      <c r="B46" s="24">
        <f>+'25020230'!AD47</f>
        <v>96</v>
      </c>
      <c r="C46" s="24">
        <f>+'25020240'!AD47</f>
        <v>125</v>
      </c>
      <c r="D46" s="24">
        <f>+'25020250'!AD47</f>
        <v>80.7</v>
      </c>
      <c r="E46" s="24">
        <f>+'25020260'!AD47</f>
        <v>143</v>
      </c>
      <c r="F46" s="24">
        <f>+'25020280'!AD47</f>
        <v>135</v>
      </c>
      <c r="G46" s="24">
        <f>+'25020690'!AD47</f>
        <v>150</v>
      </c>
      <c r="H46" s="24" t="str">
        <f>+'25020920'!AD47</f>
        <v xml:space="preserve"> </v>
      </c>
      <c r="I46" s="24">
        <f>+'25021240'!AD47</f>
        <v>140</v>
      </c>
      <c r="J46" s="24" t="str">
        <f>+'25021650'!AD47</f>
        <v xml:space="preserve"> </v>
      </c>
      <c r="K46" s="24">
        <f>+'25025250'!AD47</f>
        <v>170</v>
      </c>
      <c r="L46" s="24">
        <f>+'28010070'!AD47</f>
        <v>95</v>
      </c>
      <c r="M46" s="24" t="str">
        <f>+'28020080'!AD47</f>
        <v xml:space="preserve"> </v>
      </c>
      <c r="N46" s="24">
        <f>+'28020150'!AD47</f>
        <v>73</v>
      </c>
      <c r="O46" s="24" t="str">
        <f>+'28020230'!AD47</f>
        <v xml:space="preserve"> </v>
      </c>
      <c r="P46" s="24" t="str">
        <f>+'28020310'!AD47</f>
        <v xml:space="preserve"> </v>
      </c>
      <c r="Q46" s="24">
        <f>+'28020420'!AD47</f>
        <v>80</v>
      </c>
      <c r="R46" s="24">
        <f>+'28020440'!AD47</f>
        <v>85</v>
      </c>
      <c r="S46" s="24">
        <f>+'28020460'!AD47</f>
        <v>137</v>
      </c>
      <c r="T46" s="24">
        <f>+'28020600'!AD47</f>
        <v>53</v>
      </c>
      <c r="U46" s="24">
        <f>+'28025070'!AD47</f>
        <v>85</v>
      </c>
      <c r="V46" s="24" t="str">
        <f>+'28025080'!AD47</f>
        <v xml:space="preserve"> </v>
      </c>
      <c r="W46" s="24">
        <f>+'28025090'!AD47</f>
        <v>97.3</v>
      </c>
      <c r="X46" s="24">
        <f>+'28035010'!AD47</f>
        <v>60.8</v>
      </c>
      <c r="Y46" s="24" t="str">
        <f>+'28040310'!AD47</f>
        <v xml:space="preserve"> </v>
      </c>
      <c r="Z46" s="24">
        <f>+'28040350'!AD47</f>
        <v>240</v>
      </c>
      <c r="AC46" s="5">
        <v>2014</v>
      </c>
      <c r="AD46" s="24">
        <f t="shared" si="2"/>
        <v>96</v>
      </c>
      <c r="AE46" s="24">
        <f t="shared" si="25"/>
        <v>125</v>
      </c>
      <c r="AF46" s="24">
        <f t="shared" si="26"/>
        <v>80.7</v>
      </c>
      <c r="AG46" s="24">
        <f t="shared" si="4"/>
        <v>143</v>
      </c>
      <c r="AH46" s="24">
        <f t="shared" si="5"/>
        <v>135</v>
      </c>
      <c r="AI46" s="24">
        <f t="shared" si="6"/>
        <v>150</v>
      </c>
      <c r="AJ46" s="24" t="str">
        <f t="shared" si="7"/>
        <v>SR</v>
      </c>
      <c r="AK46" s="24">
        <f t="shared" si="8"/>
        <v>140</v>
      </c>
      <c r="AL46" s="24" t="str">
        <f t="shared" si="9"/>
        <v>SR</v>
      </c>
      <c r="AM46" s="24">
        <f t="shared" si="10"/>
        <v>170</v>
      </c>
      <c r="AN46" s="24">
        <f t="shared" si="11"/>
        <v>95</v>
      </c>
      <c r="AO46" s="24" t="str">
        <f t="shared" si="12"/>
        <v>SR</v>
      </c>
      <c r="AP46" s="24">
        <f t="shared" si="13"/>
        <v>73</v>
      </c>
      <c r="AQ46" s="24" t="str">
        <f t="shared" si="14"/>
        <v>SR</v>
      </c>
      <c r="AR46" s="24" t="str">
        <f t="shared" si="15"/>
        <v>SR</v>
      </c>
      <c r="AS46" s="24">
        <f t="shared" si="16"/>
        <v>80</v>
      </c>
      <c r="AT46" s="24">
        <f t="shared" si="17"/>
        <v>85</v>
      </c>
      <c r="AU46" s="24">
        <f t="shared" si="18"/>
        <v>137</v>
      </c>
      <c r="AV46" s="24">
        <f t="shared" si="19"/>
        <v>53</v>
      </c>
      <c r="AW46" s="24">
        <f t="shared" si="20"/>
        <v>85</v>
      </c>
      <c r="AX46" s="24" t="str">
        <f t="shared" si="21"/>
        <v>SR</v>
      </c>
      <c r="AY46" s="24">
        <f t="shared" si="22"/>
        <v>97.3</v>
      </c>
      <c r="AZ46" s="24">
        <f t="shared" si="23"/>
        <v>60.8</v>
      </c>
      <c r="BA46" s="24" t="str">
        <f t="shared" si="24"/>
        <v>SR</v>
      </c>
      <c r="BB46" s="24">
        <f t="shared" si="3"/>
        <v>240</v>
      </c>
    </row>
    <row r="47" spans="1:54" x14ac:dyDescent="0.3">
      <c r="A47" s="5">
        <v>2015</v>
      </c>
      <c r="B47" s="24" t="str">
        <f>+'25020230'!AD48</f>
        <v xml:space="preserve"> </v>
      </c>
      <c r="C47" s="24">
        <f>+'25020240'!AD48</f>
        <v>90</v>
      </c>
      <c r="D47" s="24">
        <f>+'25020250'!AD48</f>
        <v>123.3</v>
      </c>
      <c r="E47" s="24">
        <f>+'25020260'!AD48</f>
        <v>51</v>
      </c>
      <c r="F47" s="24">
        <f>+'25020280'!AD48</f>
        <v>85</v>
      </c>
      <c r="G47" s="24">
        <f>+'25020690'!AD48</f>
        <v>80</v>
      </c>
      <c r="H47" s="24" t="str">
        <f>+'25020920'!AD48</f>
        <v xml:space="preserve"> </v>
      </c>
      <c r="I47" s="24">
        <f>+'25021240'!AD48</f>
        <v>135</v>
      </c>
      <c r="J47" s="24">
        <f>+'25021650'!AD48</f>
        <v>80</v>
      </c>
      <c r="K47" s="24" t="str">
        <f>+'25025250'!AD48</f>
        <v xml:space="preserve"> </v>
      </c>
      <c r="L47" s="24">
        <f>+'28010070'!AD48</f>
        <v>40</v>
      </c>
      <c r="M47" s="24" t="str">
        <f>+'28020080'!AD48</f>
        <v xml:space="preserve"> </v>
      </c>
      <c r="N47" s="24">
        <f>+'28020150'!AD48</f>
        <v>66</v>
      </c>
      <c r="O47" s="24" t="str">
        <f>+'28020230'!AD48</f>
        <v xml:space="preserve"> </v>
      </c>
      <c r="P47" s="24" t="str">
        <f>+'28020310'!AD48</f>
        <v xml:space="preserve"> </v>
      </c>
      <c r="Q47" s="24">
        <f>+'28020420'!AD48</f>
        <v>60</v>
      </c>
      <c r="R47" s="24">
        <f>+'28020440'!AD48</f>
        <v>78</v>
      </c>
      <c r="S47" s="24">
        <f>+'28020460'!AD48</f>
        <v>142</v>
      </c>
      <c r="T47" s="24">
        <f>+'28020600'!AD48</f>
        <v>65</v>
      </c>
      <c r="U47" s="24">
        <f>+'28025070'!AD48</f>
        <v>112</v>
      </c>
      <c r="V47" s="24" t="str">
        <f>+'28025080'!AD48</f>
        <v xml:space="preserve"> </v>
      </c>
      <c r="W47" s="24">
        <f>+'28025090'!AD48</f>
        <v>100.7</v>
      </c>
      <c r="X47" s="24" t="str">
        <f>+'28035010'!AD48</f>
        <v xml:space="preserve"> </v>
      </c>
      <c r="Y47" s="24" t="str">
        <f>+'28040310'!AD48</f>
        <v xml:space="preserve"> </v>
      </c>
      <c r="Z47" s="24">
        <f>+'28040350'!AD48</f>
        <v>75</v>
      </c>
      <c r="AC47" s="5">
        <v>2015</v>
      </c>
      <c r="AD47" s="24" t="str">
        <f t="shared" si="2"/>
        <v>SR</v>
      </c>
      <c r="AE47" s="24">
        <f t="shared" si="25"/>
        <v>90</v>
      </c>
      <c r="AF47" s="24">
        <f t="shared" si="26"/>
        <v>123.3</v>
      </c>
      <c r="AG47" s="24">
        <f t="shared" si="4"/>
        <v>51</v>
      </c>
      <c r="AH47" s="24">
        <f t="shared" si="5"/>
        <v>85</v>
      </c>
      <c r="AI47" s="24">
        <f t="shared" si="6"/>
        <v>80</v>
      </c>
      <c r="AJ47" s="24" t="str">
        <f t="shared" si="7"/>
        <v>SR</v>
      </c>
      <c r="AK47" s="24">
        <f t="shared" si="8"/>
        <v>135</v>
      </c>
      <c r="AL47" s="24">
        <f t="shared" si="9"/>
        <v>80</v>
      </c>
      <c r="AM47" s="24" t="str">
        <f t="shared" si="10"/>
        <v>SR</v>
      </c>
      <c r="AN47" s="24">
        <f t="shared" si="11"/>
        <v>40</v>
      </c>
      <c r="AO47" s="24" t="str">
        <f t="shared" si="12"/>
        <v>SR</v>
      </c>
      <c r="AP47" s="24">
        <f t="shared" si="13"/>
        <v>66</v>
      </c>
      <c r="AQ47" s="24" t="str">
        <f t="shared" si="14"/>
        <v>SR</v>
      </c>
      <c r="AR47" s="24" t="str">
        <f t="shared" si="15"/>
        <v>SR</v>
      </c>
      <c r="AS47" s="24">
        <f t="shared" si="16"/>
        <v>60</v>
      </c>
      <c r="AT47" s="24">
        <f t="shared" si="17"/>
        <v>78</v>
      </c>
      <c r="AU47" s="24">
        <f t="shared" si="18"/>
        <v>142</v>
      </c>
      <c r="AV47" s="24">
        <f t="shared" si="19"/>
        <v>65</v>
      </c>
      <c r="AW47" s="24">
        <f t="shared" si="20"/>
        <v>112</v>
      </c>
      <c r="AX47" s="24" t="str">
        <f t="shared" si="21"/>
        <v>SR</v>
      </c>
      <c r="AY47" s="24">
        <f t="shared" si="22"/>
        <v>100.7</v>
      </c>
      <c r="AZ47" s="24" t="str">
        <f t="shared" si="23"/>
        <v>SR</v>
      </c>
      <c r="BA47" s="24" t="str">
        <f t="shared" si="24"/>
        <v>SR</v>
      </c>
      <c r="BB47" s="24">
        <f t="shared" si="3"/>
        <v>75</v>
      </c>
    </row>
    <row r="48" spans="1:54" x14ac:dyDescent="0.3">
      <c r="A48" s="5">
        <v>2016</v>
      </c>
      <c r="B48" s="24" t="str">
        <f>+'25020230'!AD49</f>
        <v xml:space="preserve"> </v>
      </c>
      <c r="C48" s="24">
        <f>+'25020240'!AD49</f>
        <v>170</v>
      </c>
      <c r="D48" s="24">
        <f>+'25020250'!AD49</f>
        <v>104</v>
      </c>
      <c r="E48" s="24" t="str">
        <f>+'25020260'!AD49</f>
        <v xml:space="preserve"> </v>
      </c>
      <c r="F48" s="24">
        <f>+'25020280'!AD49</f>
        <v>95</v>
      </c>
      <c r="G48" s="24">
        <f>+'25020690'!AD49</f>
        <v>96</v>
      </c>
      <c r="H48" s="24" t="str">
        <f>+'25020920'!AD49</f>
        <v xml:space="preserve"> </v>
      </c>
      <c r="I48" s="24">
        <f>+'25021240'!AD49</f>
        <v>83</v>
      </c>
      <c r="J48" s="24">
        <f>+'25021650'!AD49</f>
        <v>81</v>
      </c>
      <c r="K48" s="24" t="str">
        <f>+'25025250'!AD49</f>
        <v xml:space="preserve"> </v>
      </c>
      <c r="L48" s="24">
        <f>+'28010070'!AD49</f>
        <v>88</v>
      </c>
      <c r="M48" s="24" t="str">
        <f>+'28020080'!AD49</f>
        <v xml:space="preserve"> </v>
      </c>
      <c r="N48" s="24">
        <f>+'28020150'!AD49</f>
        <v>92</v>
      </c>
      <c r="O48" s="24" t="str">
        <f>+'28020230'!AD49</f>
        <v xml:space="preserve"> </v>
      </c>
      <c r="P48" s="24" t="str">
        <f>+'28020310'!AD49</f>
        <v xml:space="preserve"> </v>
      </c>
      <c r="Q48" s="24">
        <f>+'28020420'!AD49</f>
        <v>90</v>
      </c>
      <c r="R48" s="24">
        <f>+'28020440'!AD49</f>
        <v>151</v>
      </c>
      <c r="S48" s="24">
        <f>+'28020460'!AD49</f>
        <v>80</v>
      </c>
      <c r="T48" s="24">
        <f>+'28020600'!AD49</f>
        <v>98</v>
      </c>
      <c r="U48" s="24">
        <f>+'28025070'!AD49</f>
        <v>82</v>
      </c>
      <c r="V48" s="24" t="str">
        <f>+'28025080'!AD49</f>
        <v xml:space="preserve"> </v>
      </c>
      <c r="W48" s="24">
        <f>+'28025090'!AD49</f>
        <v>65.2</v>
      </c>
      <c r="X48" s="24">
        <f>+'28035010'!AD49</f>
        <v>85</v>
      </c>
      <c r="Y48" s="24" t="str">
        <f>+'28040310'!AD49</f>
        <v xml:space="preserve"> </v>
      </c>
      <c r="Z48" s="24">
        <f>+'28040350'!AD49</f>
        <v>120</v>
      </c>
      <c r="AC48" s="5">
        <v>2016</v>
      </c>
      <c r="AD48" s="24" t="str">
        <f t="shared" si="2"/>
        <v>SR</v>
      </c>
      <c r="AE48" s="24">
        <f t="shared" si="25"/>
        <v>170</v>
      </c>
      <c r="AF48" s="24">
        <f t="shared" si="26"/>
        <v>104</v>
      </c>
      <c r="AG48" s="24" t="str">
        <f t="shared" si="4"/>
        <v>SR</v>
      </c>
      <c r="AH48" s="24">
        <f t="shared" si="5"/>
        <v>95</v>
      </c>
      <c r="AI48" s="24">
        <f t="shared" si="6"/>
        <v>96</v>
      </c>
      <c r="AJ48" s="24" t="str">
        <f t="shared" si="7"/>
        <v>SR</v>
      </c>
      <c r="AK48" s="24">
        <f t="shared" si="8"/>
        <v>83</v>
      </c>
      <c r="AL48" s="24">
        <f t="shared" si="9"/>
        <v>81</v>
      </c>
      <c r="AM48" s="24" t="str">
        <f t="shared" si="10"/>
        <v>SR</v>
      </c>
      <c r="AN48" s="24">
        <f t="shared" si="11"/>
        <v>88</v>
      </c>
      <c r="AO48" s="24" t="str">
        <f t="shared" si="12"/>
        <v>SR</v>
      </c>
      <c r="AP48" s="24">
        <f t="shared" si="13"/>
        <v>92</v>
      </c>
      <c r="AQ48" s="24" t="str">
        <f t="shared" si="14"/>
        <v>SR</v>
      </c>
      <c r="AR48" s="24" t="str">
        <f t="shared" si="15"/>
        <v>SR</v>
      </c>
      <c r="AS48" s="24">
        <f t="shared" si="16"/>
        <v>90</v>
      </c>
      <c r="AT48" s="24">
        <f t="shared" si="17"/>
        <v>151</v>
      </c>
      <c r="AU48" s="24">
        <f t="shared" si="18"/>
        <v>80</v>
      </c>
      <c r="AV48" s="24">
        <f t="shared" si="19"/>
        <v>98</v>
      </c>
      <c r="AW48" s="24">
        <f t="shared" si="20"/>
        <v>82</v>
      </c>
      <c r="AX48" s="24" t="str">
        <f t="shared" si="21"/>
        <v>SR</v>
      </c>
      <c r="AY48" s="24">
        <f t="shared" si="22"/>
        <v>65.2</v>
      </c>
      <c r="AZ48" s="24">
        <f t="shared" si="23"/>
        <v>85</v>
      </c>
      <c r="BA48" s="24" t="str">
        <f t="shared" si="24"/>
        <v>SR</v>
      </c>
      <c r="BB48" s="24">
        <f t="shared" si="3"/>
        <v>120</v>
      </c>
    </row>
    <row r="49" spans="1:54" x14ac:dyDescent="0.3">
      <c r="A49" s="5">
        <v>2017</v>
      </c>
      <c r="B49" s="24">
        <f>+'25020230'!AD50</f>
        <v>120.1</v>
      </c>
      <c r="C49" s="24">
        <f>+'25020240'!AD50</f>
        <v>142</v>
      </c>
      <c r="D49" s="24">
        <f>+'25020250'!AD50</f>
        <v>107.1</v>
      </c>
      <c r="E49" s="24">
        <f>+'25020260'!AD50</f>
        <v>68</v>
      </c>
      <c r="F49" s="24">
        <f>+'25020280'!AD50</f>
        <v>100</v>
      </c>
      <c r="G49" s="24">
        <f>+'25020690'!AD50</f>
        <v>85</v>
      </c>
      <c r="H49" s="24" t="str">
        <f>+'25020920'!AD50</f>
        <v xml:space="preserve"> </v>
      </c>
      <c r="I49" s="24">
        <f>+'25021240'!AD50</f>
        <v>110</v>
      </c>
      <c r="J49" s="24">
        <f>+'25021650'!AD50</f>
        <v>115</v>
      </c>
      <c r="K49" s="24" t="str">
        <f>+'25025250'!AD50</f>
        <v xml:space="preserve"> </v>
      </c>
      <c r="L49" s="24">
        <f>+'28010070'!AD50</f>
        <v>100</v>
      </c>
      <c r="M49" s="24">
        <f>+'28020080'!AD50</f>
        <v>135</v>
      </c>
      <c r="N49" s="24">
        <f>+'28020150'!AD50</f>
        <v>100</v>
      </c>
      <c r="O49" s="24" t="str">
        <f>+'28020230'!AD50</f>
        <v xml:space="preserve"> </v>
      </c>
      <c r="P49" s="24" t="str">
        <f>+'28020310'!AD50</f>
        <v xml:space="preserve"> </v>
      </c>
      <c r="Q49" s="24">
        <f>+'28020420'!AD50</f>
        <v>80</v>
      </c>
      <c r="R49" s="24">
        <f>+'28020440'!AD50</f>
        <v>101</v>
      </c>
      <c r="S49" s="24">
        <f>+'28020460'!AD50</f>
        <v>112</v>
      </c>
      <c r="T49" s="24">
        <f>+'28020600'!AD50</f>
        <v>116</v>
      </c>
      <c r="U49" s="24">
        <f>+'28025070'!AD50</f>
        <v>117</v>
      </c>
      <c r="V49" s="24" t="str">
        <f>+'28025080'!AD50</f>
        <v xml:space="preserve"> </v>
      </c>
      <c r="W49" s="24">
        <f>+'28025090'!AD50</f>
        <v>71.7</v>
      </c>
      <c r="X49" s="24">
        <f>+'28035010'!AD50</f>
        <v>101</v>
      </c>
      <c r="Y49" s="24" t="str">
        <f>+'28040310'!AD50</f>
        <v xml:space="preserve"> </v>
      </c>
      <c r="Z49" s="24">
        <f>+'28040350'!AD50</f>
        <v>110</v>
      </c>
      <c r="AC49" s="5">
        <v>2017</v>
      </c>
      <c r="AD49" s="24">
        <f t="shared" si="2"/>
        <v>120.1</v>
      </c>
      <c r="AE49" s="24">
        <f t="shared" si="25"/>
        <v>142</v>
      </c>
      <c r="AF49" s="24">
        <f t="shared" si="26"/>
        <v>107.1</v>
      </c>
      <c r="AG49" s="24">
        <f t="shared" si="4"/>
        <v>68</v>
      </c>
      <c r="AH49" s="24">
        <f t="shared" si="5"/>
        <v>100</v>
      </c>
      <c r="AI49" s="24">
        <f t="shared" si="6"/>
        <v>85</v>
      </c>
      <c r="AJ49" s="24" t="str">
        <f t="shared" si="7"/>
        <v>SR</v>
      </c>
      <c r="AK49" s="24">
        <f t="shared" si="8"/>
        <v>110</v>
      </c>
      <c r="AL49" s="24">
        <f t="shared" si="9"/>
        <v>115</v>
      </c>
      <c r="AM49" s="24" t="str">
        <f t="shared" si="10"/>
        <v>SR</v>
      </c>
      <c r="AN49" s="24">
        <f t="shared" si="11"/>
        <v>100</v>
      </c>
      <c r="AO49" s="24">
        <f t="shared" si="12"/>
        <v>135</v>
      </c>
      <c r="AP49" s="24">
        <f t="shared" si="13"/>
        <v>100</v>
      </c>
      <c r="AQ49" s="24" t="str">
        <f t="shared" si="14"/>
        <v>SR</v>
      </c>
      <c r="AR49" s="24" t="str">
        <f t="shared" si="15"/>
        <v>SR</v>
      </c>
      <c r="AS49" s="24">
        <f t="shared" si="16"/>
        <v>80</v>
      </c>
      <c r="AT49" s="24">
        <f t="shared" si="17"/>
        <v>101</v>
      </c>
      <c r="AU49" s="24">
        <f t="shared" si="18"/>
        <v>112</v>
      </c>
      <c r="AV49" s="24">
        <f t="shared" si="19"/>
        <v>116</v>
      </c>
      <c r="AW49" s="24">
        <f t="shared" si="20"/>
        <v>117</v>
      </c>
      <c r="AX49" s="24" t="str">
        <f t="shared" si="21"/>
        <v>SR</v>
      </c>
      <c r="AY49" s="24">
        <f t="shared" si="22"/>
        <v>71.7</v>
      </c>
      <c r="AZ49" s="24">
        <f t="shared" si="23"/>
        <v>101</v>
      </c>
      <c r="BA49" s="24" t="str">
        <f t="shared" si="24"/>
        <v>SR</v>
      </c>
      <c r="BB49" s="24">
        <f t="shared" si="3"/>
        <v>110</v>
      </c>
    </row>
    <row r="50" spans="1:54" x14ac:dyDescent="0.3">
      <c r="A50" s="5">
        <v>2018</v>
      </c>
      <c r="B50" s="24">
        <f>+'25020230'!AD51</f>
        <v>130</v>
      </c>
      <c r="C50" s="24">
        <f>+'25020240'!AD51</f>
        <v>130</v>
      </c>
      <c r="D50" s="24" t="str">
        <f>+'25020250'!AD51</f>
        <v xml:space="preserve"> </v>
      </c>
      <c r="E50" s="24">
        <f>+'25020260'!AD51</f>
        <v>115</v>
      </c>
      <c r="F50" s="24" t="str">
        <f>+'25020280'!AD51</f>
        <v xml:space="preserve"> </v>
      </c>
      <c r="G50" s="24">
        <f>+'25020690'!AD51</f>
        <v>100</v>
      </c>
      <c r="H50" s="24" t="str">
        <f>+'25020920'!AD51</f>
        <v xml:space="preserve"> </v>
      </c>
      <c r="I50" s="24">
        <f>+'25021240'!AD51</f>
        <v>130</v>
      </c>
      <c r="J50" s="24" t="str">
        <f>+'25021650'!AD51</f>
        <v xml:space="preserve"> </v>
      </c>
      <c r="K50" s="24" t="str">
        <f>+'25025250'!AD51</f>
        <v xml:space="preserve"> </v>
      </c>
      <c r="L50" s="24">
        <f>+'28010070'!AD51</f>
        <v>63</v>
      </c>
      <c r="M50" s="24" t="str">
        <f>+'28020080'!AD51</f>
        <v xml:space="preserve"> </v>
      </c>
      <c r="N50" s="24">
        <f>+'28020150'!AD51</f>
        <v>75</v>
      </c>
      <c r="O50" s="24" t="str">
        <f>+'28020230'!AD51</f>
        <v xml:space="preserve"> </v>
      </c>
      <c r="P50" s="24" t="str">
        <f>+'28020310'!AD51</f>
        <v xml:space="preserve"> </v>
      </c>
      <c r="Q50" s="24">
        <f>+'28020420'!AD51</f>
        <v>100</v>
      </c>
      <c r="R50" s="24">
        <f>+'28020440'!AD51</f>
        <v>80</v>
      </c>
      <c r="S50" s="24">
        <f>+'28020460'!AD51</f>
        <v>75</v>
      </c>
      <c r="T50" s="24">
        <f>+'28020600'!AD51</f>
        <v>78</v>
      </c>
      <c r="U50" s="24">
        <f>+'28025070'!AD51</f>
        <v>82</v>
      </c>
      <c r="V50" s="24" t="str">
        <f>+'28025080'!AD51</f>
        <v xml:space="preserve"> </v>
      </c>
      <c r="W50" s="24">
        <f>+'28025090'!AD51</f>
        <v>80.7</v>
      </c>
      <c r="X50" s="24">
        <f>+'28035010'!AD51</f>
        <v>78</v>
      </c>
      <c r="Y50" s="24" t="str">
        <f>+'28040310'!AD51</f>
        <v xml:space="preserve"> </v>
      </c>
      <c r="Z50" s="24">
        <f>+'28040350'!AD51</f>
        <v>115</v>
      </c>
      <c r="AC50" s="5">
        <v>2018</v>
      </c>
      <c r="AD50" s="24">
        <f t="shared" si="2"/>
        <v>130</v>
      </c>
      <c r="AE50" s="24">
        <f t="shared" si="25"/>
        <v>130</v>
      </c>
      <c r="AF50" s="24" t="str">
        <f t="shared" si="26"/>
        <v>SR</v>
      </c>
      <c r="AG50" s="24">
        <f t="shared" si="4"/>
        <v>115</v>
      </c>
      <c r="AH50" s="24" t="str">
        <f t="shared" si="5"/>
        <v>SR</v>
      </c>
      <c r="AI50" s="24">
        <f t="shared" si="6"/>
        <v>100</v>
      </c>
      <c r="AJ50" s="24" t="str">
        <f t="shared" si="7"/>
        <v>SR</v>
      </c>
      <c r="AK50" s="24">
        <f t="shared" si="8"/>
        <v>130</v>
      </c>
      <c r="AL50" s="24" t="str">
        <f t="shared" si="9"/>
        <v>SR</v>
      </c>
      <c r="AM50" s="24" t="str">
        <f t="shared" si="10"/>
        <v>SR</v>
      </c>
      <c r="AN50" s="24">
        <f t="shared" si="11"/>
        <v>63</v>
      </c>
      <c r="AO50" s="24" t="str">
        <f t="shared" si="12"/>
        <v>SR</v>
      </c>
      <c r="AP50" s="24">
        <f t="shared" si="13"/>
        <v>75</v>
      </c>
      <c r="AQ50" s="24" t="str">
        <f t="shared" si="14"/>
        <v>SR</v>
      </c>
      <c r="AR50" s="24" t="str">
        <f t="shared" si="15"/>
        <v>SR</v>
      </c>
      <c r="AS50" s="24">
        <f t="shared" si="16"/>
        <v>100</v>
      </c>
      <c r="AT50" s="24">
        <f t="shared" si="17"/>
        <v>80</v>
      </c>
      <c r="AU50" s="24">
        <f t="shared" si="18"/>
        <v>75</v>
      </c>
      <c r="AV50" s="24">
        <f t="shared" si="19"/>
        <v>78</v>
      </c>
      <c r="AW50" s="24">
        <f t="shared" si="20"/>
        <v>82</v>
      </c>
      <c r="AX50" s="24" t="str">
        <f t="shared" si="21"/>
        <v>SR</v>
      </c>
      <c r="AY50" s="24">
        <f t="shared" si="22"/>
        <v>80.7</v>
      </c>
      <c r="AZ50" s="24">
        <f t="shared" si="23"/>
        <v>78</v>
      </c>
      <c r="BA50" s="24" t="str">
        <f t="shared" si="24"/>
        <v>SR</v>
      </c>
      <c r="BB50" s="24">
        <f t="shared" si="3"/>
        <v>115</v>
      </c>
    </row>
    <row r="51" spans="1:54" x14ac:dyDescent="0.3">
      <c r="A51" s="5">
        <v>2019</v>
      </c>
      <c r="B51" s="24">
        <f>+'25020230'!AD52</f>
        <v>70</v>
      </c>
      <c r="C51" s="24" t="str">
        <f>+'25020240'!AD52</f>
        <v xml:space="preserve"> </v>
      </c>
      <c r="D51" s="24" t="str">
        <f>+'25020250'!AD52</f>
        <v xml:space="preserve"> </v>
      </c>
      <c r="E51" s="24">
        <f>+'25020260'!AD52</f>
        <v>48</v>
      </c>
      <c r="F51" s="24" t="str">
        <f>+'25020280'!AD52</f>
        <v xml:space="preserve"> </v>
      </c>
      <c r="G51" s="24">
        <f>+'25020690'!AD52</f>
        <v>90</v>
      </c>
      <c r="H51" s="24" t="str">
        <f>+'25020920'!AD52</f>
        <v xml:space="preserve"> </v>
      </c>
      <c r="I51" s="24">
        <f>+'25021240'!AD52</f>
        <v>90</v>
      </c>
      <c r="J51" s="24" t="str">
        <f>+'25021650'!AD52</f>
        <v xml:space="preserve"> </v>
      </c>
      <c r="K51" s="24" t="str">
        <f>+'25025250'!AD52</f>
        <v xml:space="preserve"> </v>
      </c>
      <c r="L51" s="24">
        <f>+'28010070'!AD52</f>
        <v>95</v>
      </c>
      <c r="M51" s="24">
        <f>+'28020080'!AD52</f>
        <v>97</v>
      </c>
      <c r="N51" s="24">
        <f>+'28020150'!AD52</f>
        <v>70</v>
      </c>
      <c r="O51" s="24" t="str">
        <f>+'28020230'!AD52</f>
        <v xml:space="preserve"> </v>
      </c>
      <c r="P51" s="24" t="str">
        <f>+'28020310'!AD52</f>
        <v xml:space="preserve"> </v>
      </c>
      <c r="Q51" s="24">
        <f>+'28020420'!AD52</f>
        <v>83</v>
      </c>
      <c r="R51" s="24">
        <f>+'28020440'!AD52</f>
        <v>108</v>
      </c>
      <c r="S51" s="24">
        <f>+'28020460'!AD52</f>
        <v>138</v>
      </c>
      <c r="T51" s="24">
        <f>+'28020600'!AD52</f>
        <v>122</v>
      </c>
      <c r="U51" s="24">
        <f>+'28025070'!AD52</f>
        <v>111</v>
      </c>
      <c r="V51" s="24" t="str">
        <f>+'28025080'!AD52</f>
        <v xml:space="preserve"> </v>
      </c>
      <c r="W51" s="24">
        <f>+'28025090'!AD52</f>
        <v>96.7</v>
      </c>
      <c r="X51" s="24" t="str">
        <f>+'28035010'!AD52</f>
        <v xml:space="preserve"> </v>
      </c>
      <c r="Y51" s="24" t="str">
        <f>+'28040310'!AD52</f>
        <v xml:space="preserve"> </v>
      </c>
      <c r="Z51" s="24">
        <f>+'28040350'!AD52</f>
        <v>85</v>
      </c>
      <c r="AC51" s="5">
        <v>2019</v>
      </c>
      <c r="AD51" s="24">
        <f t="shared" si="2"/>
        <v>70</v>
      </c>
      <c r="AE51" s="24" t="str">
        <f t="shared" si="25"/>
        <v>SR</v>
      </c>
      <c r="AF51" s="24" t="str">
        <f t="shared" si="26"/>
        <v>SR</v>
      </c>
      <c r="AG51" s="24">
        <f t="shared" si="4"/>
        <v>48</v>
      </c>
      <c r="AH51" s="24" t="str">
        <f t="shared" si="5"/>
        <v>SR</v>
      </c>
      <c r="AI51" s="24">
        <f t="shared" si="6"/>
        <v>90</v>
      </c>
      <c r="AJ51" s="24" t="str">
        <f t="shared" si="7"/>
        <v>SR</v>
      </c>
      <c r="AK51" s="24">
        <f t="shared" si="8"/>
        <v>90</v>
      </c>
      <c r="AL51" s="24" t="str">
        <f t="shared" si="9"/>
        <v>SR</v>
      </c>
      <c r="AM51" s="24" t="str">
        <f t="shared" si="10"/>
        <v>SR</v>
      </c>
      <c r="AN51" s="24">
        <f t="shared" si="11"/>
        <v>95</v>
      </c>
      <c r="AO51" s="24">
        <f t="shared" si="12"/>
        <v>97</v>
      </c>
      <c r="AP51" s="24">
        <f t="shared" si="13"/>
        <v>70</v>
      </c>
      <c r="AQ51" s="24" t="str">
        <f t="shared" si="14"/>
        <v>SR</v>
      </c>
      <c r="AR51" s="24" t="str">
        <f t="shared" si="15"/>
        <v>SR</v>
      </c>
      <c r="AS51" s="24">
        <f t="shared" si="16"/>
        <v>83</v>
      </c>
      <c r="AT51" s="24">
        <f t="shared" si="17"/>
        <v>108</v>
      </c>
      <c r="AU51" s="24">
        <f t="shared" si="18"/>
        <v>138</v>
      </c>
      <c r="AV51" s="24">
        <f t="shared" si="19"/>
        <v>122</v>
      </c>
      <c r="AW51" s="24">
        <f t="shared" si="20"/>
        <v>111</v>
      </c>
      <c r="AX51" s="24" t="str">
        <f t="shared" si="21"/>
        <v>SR</v>
      </c>
      <c r="AY51" s="24">
        <f t="shared" si="22"/>
        <v>96.7</v>
      </c>
      <c r="AZ51" s="24" t="str">
        <f t="shared" si="23"/>
        <v>SR</v>
      </c>
      <c r="BA51" s="24" t="str">
        <f t="shared" si="24"/>
        <v>SR</v>
      </c>
      <c r="BB51" s="24">
        <f t="shared" si="3"/>
        <v>85</v>
      </c>
    </row>
    <row r="52" spans="1:54" x14ac:dyDescent="0.3">
      <c r="A52" s="5">
        <v>2020</v>
      </c>
      <c r="B52" s="24">
        <f>+'25020230'!AD53</f>
        <v>111</v>
      </c>
      <c r="C52" s="24">
        <f>+'25020240'!AD53</f>
        <v>140</v>
      </c>
      <c r="D52" s="24" t="str">
        <f>+'25020250'!AD53</f>
        <v xml:space="preserve"> </v>
      </c>
      <c r="E52" s="24">
        <f>+'25020260'!AD53</f>
        <v>109</v>
      </c>
      <c r="F52" s="24" t="str">
        <f>+'25020280'!AD53</f>
        <v xml:space="preserve"> </v>
      </c>
      <c r="G52" s="24">
        <f>+'25020690'!AD53</f>
        <v>111</v>
      </c>
      <c r="H52" s="24" t="str">
        <f>+'25020920'!AD53</f>
        <v xml:space="preserve"> </v>
      </c>
      <c r="I52" s="24">
        <f>+'25021240'!AD53</f>
        <v>95</v>
      </c>
      <c r="J52" s="24">
        <f>+'25021650'!AD53</f>
        <v>156</v>
      </c>
      <c r="K52" s="24" t="str">
        <f>+'25025250'!AD53</f>
        <v xml:space="preserve"> </v>
      </c>
      <c r="L52" s="24">
        <f>+'28010070'!AD53</f>
        <v>80</v>
      </c>
      <c r="M52" s="24">
        <f>+'28020080'!AD53</f>
        <v>105</v>
      </c>
      <c r="N52" s="24">
        <f>+'28020150'!AD53</f>
        <v>85</v>
      </c>
      <c r="O52" s="24" t="str">
        <f>+'28020230'!AD53</f>
        <v xml:space="preserve"> </v>
      </c>
      <c r="P52" s="24" t="str">
        <f>+'28020310'!AD53</f>
        <v xml:space="preserve"> </v>
      </c>
      <c r="Q52" s="24">
        <f>+'28020420'!AD53</f>
        <v>80</v>
      </c>
      <c r="R52" s="24">
        <f>+'28020440'!AD53</f>
        <v>101</v>
      </c>
      <c r="S52" s="24">
        <f>+'28020460'!AD53</f>
        <v>130</v>
      </c>
      <c r="T52" s="24" t="str">
        <f>+'28020600'!AD53</f>
        <v xml:space="preserve"> </v>
      </c>
      <c r="U52" s="24">
        <f>+'28025070'!AD53</f>
        <v>89.2</v>
      </c>
      <c r="V52" s="24" t="str">
        <f>+'28025080'!AD53</f>
        <v xml:space="preserve"> </v>
      </c>
      <c r="W52" s="24">
        <f>+'28025090'!AD53</f>
        <v>80</v>
      </c>
      <c r="X52" s="24" t="str">
        <f>+'28035010'!AD53</f>
        <v xml:space="preserve"> </v>
      </c>
      <c r="Y52" s="24" t="str">
        <f>+'28040310'!AD53</f>
        <v xml:space="preserve"> </v>
      </c>
      <c r="Z52" s="24">
        <f>+'28040350'!AD53</f>
        <v>92</v>
      </c>
      <c r="AC52" s="5">
        <v>2020</v>
      </c>
      <c r="AD52" s="24">
        <f t="shared" si="2"/>
        <v>111</v>
      </c>
      <c r="AE52" s="24">
        <f t="shared" si="25"/>
        <v>140</v>
      </c>
      <c r="AF52" s="24" t="str">
        <f t="shared" si="26"/>
        <v>SR</v>
      </c>
      <c r="AG52" s="24">
        <f t="shared" si="4"/>
        <v>109</v>
      </c>
      <c r="AH52" s="24" t="str">
        <f t="shared" si="5"/>
        <v>SR</v>
      </c>
      <c r="AI52" s="24">
        <f t="shared" si="6"/>
        <v>111</v>
      </c>
      <c r="AJ52" s="24" t="str">
        <f t="shared" si="7"/>
        <v>SR</v>
      </c>
      <c r="AK52" s="24">
        <f t="shared" si="8"/>
        <v>95</v>
      </c>
      <c r="AL52" s="24">
        <f t="shared" si="9"/>
        <v>156</v>
      </c>
      <c r="AM52" s="24" t="str">
        <f t="shared" si="10"/>
        <v>SR</v>
      </c>
      <c r="AN52" s="24">
        <f t="shared" si="11"/>
        <v>80</v>
      </c>
      <c r="AO52" s="24">
        <f t="shared" si="12"/>
        <v>105</v>
      </c>
      <c r="AP52" s="24">
        <f t="shared" si="13"/>
        <v>85</v>
      </c>
      <c r="AQ52" s="24" t="str">
        <f t="shared" si="14"/>
        <v>SR</v>
      </c>
      <c r="AR52" s="24" t="str">
        <f t="shared" si="15"/>
        <v>SR</v>
      </c>
      <c r="AS52" s="24">
        <f t="shared" si="16"/>
        <v>80</v>
      </c>
      <c r="AT52" s="24">
        <f t="shared" si="17"/>
        <v>101</v>
      </c>
      <c r="AU52" s="24">
        <f t="shared" si="18"/>
        <v>130</v>
      </c>
      <c r="AV52" s="24" t="str">
        <f t="shared" si="19"/>
        <v>SR</v>
      </c>
      <c r="AW52" s="24">
        <f t="shared" si="20"/>
        <v>89.2</v>
      </c>
      <c r="AX52" s="24" t="str">
        <f t="shared" si="21"/>
        <v>SR</v>
      </c>
      <c r="AY52" s="24">
        <f t="shared" si="22"/>
        <v>80</v>
      </c>
      <c r="AZ52" s="24" t="str">
        <f t="shared" si="23"/>
        <v>SR</v>
      </c>
      <c r="BA52" s="24" t="str">
        <f t="shared" si="24"/>
        <v>SR</v>
      </c>
      <c r="BB52" s="24">
        <f t="shared" si="3"/>
        <v>92</v>
      </c>
    </row>
    <row r="53" spans="1:54" x14ac:dyDescent="0.3">
      <c r="A53" s="5">
        <v>2021</v>
      </c>
      <c r="B53" s="24">
        <f>+'25020230'!AD54</f>
        <v>89</v>
      </c>
      <c r="C53" s="24">
        <f>+'25020240'!AD54</f>
        <v>115</v>
      </c>
      <c r="D53" s="24">
        <f>+'25020250'!AD54</f>
        <v>67</v>
      </c>
      <c r="E53" s="24">
        <f>+'25020260'!AD54</f>
        <v>69</v>
      </c>
      <c r="F53" s="24" t="str">
        <f>+'25020280'!AD54</f>
        <v xml:space="preserve"> </v>
      </c>
      <c r="G53" s="24">
        <f>+'25020690'!AD54</f>
        <v>90</v>
      </c>
      <c r="H53" s="24" t="str">
        <f>+'25020920'!AD54</f>
        <v xml:space="preserve"> </v>
      </c>
      <c r="I53" s="24">
        <f>+'25021240'!AD54</f>
        <v>130</v>
      </c>
      <c r="J53" s="24">
        <f>+'25021650'!AD54</f>
        <v>109</v>
      </c>
      <c r="K53" s="24" t="str">
        <f>+'25025250'!AD54</f>
        <v xml:space="preserve"> </v>
      </c>
      <c r="L53" s="24">
        <f>+'28010070'!AD54</f>
        <v>62</v>
      </c>
      <c r="M53" s="24">
        <f>+'28020080'!AD54</f>
        <v>134</v>
      </c>
      <c r="N53" s="24">
        <f>+'28020150'!AD54</f>
        <v>91</v>
      </c>
      <c r="O53" s="24" t="str">
        <f>+'28020230'!AD54</f>
        <v xml:space="preserve"> </v>
      </c>
      <c r="P53" s="24" t="str">
        <f>+'28020310'!AD54</f>
        <v xml:space="preserve"> </v>
      </c>
      <c r="Q53" s="24">
        <f>+'28020420'!AD54</f>
        <v>112</v>
      </c>
      <c r="R53" s="24">
        <f>+'28020440'!AD54</f>
        <v>102</v>
      </c>
      <c r="S53" s="24" t="str">
        <f>+'28020460'!AD54</f>
        <v xml:space="preserve"> </v>
      </c>
      <c r="T53" s="24">
        <f>+'28020600'!AD54</f>
        <v>90</v>
      </c>
      <c r="U53" s="24">
        <f>+'28025070'!AD54</f>
        <v>135.80000000000001</v>
      </c>
      <c r="V53" s="24" t="str">
        <f>+'28025080'!AD54</f>
        <v xml:space="preserve"> </v>
      </c>
      <c r="W53" s="24">
        <f>+'28025090'!AD54</f>
        <v>77</v>
      </c>
      <c r="X53" s="24" t="str">
        <f>+'28035010'!AD54</f>
        <v xml:space="preserve"> </v>
      </c>
      <c r="Y53" s="24" t="str">
        <f>+'28040310'!AD54</f>
        <v xml:space="preserve"> </v>
      </c>
      <c r="Z53" s="24">
        <f>+'28040350'!AD54</f>
        <v>78</v>
      </c>
      <c r="AC53" s="5">
        <v>2021</v>
      </c>
      <c r="AD53" s="24">
        <f t="shared" ref="AD53:AD54" si="27">+IF(OR(B53=" ",B53=0),"SR",B53)</f>
        <v>89</v>
      </c>
      <c r="AE53" s="24">
        <f t="shared" ref="AE53:AE54" si="28">+IF(OR(C53=" ",C53=0),"SR",C53)</f>
        <v>115</v>
      </c>
      <c r="AF53" s="24">
        <f t="shared" ref="AF53:AF54" si="29">+IF(OR(D53=" ",D53=0),"SR",D53)</f>
        <v>67</v>
      </c>
      <c r="AG53" s="24">
        <f t="shared" ref="AG53:AG54" si="30">+IF(OR(E53=" ",E53=0),"SR",E53)</f>
        <v>69</v>
      </c>
      <c r="AH53" s="24" t="str">
        <f t="shared" ref="AH53:AH54" si="31">+IF(OR(F53=" ",F53=0),"SR",F53)</f>
        <v>SR</v>
      </c>
      <c r="AI53" s="24">
        <f t="shared" ref="AI53:AI54" si="32">+IF(OR(G53=" ",G53=0),"SR",G53)</f>
        <v>90</v>
      </c>
      <c r="AJ53" s="24" t="str">
        <f t="shared" ref="AJ53:AJ54" si="33">+IF(OR(H53=" ",H53=0),"SR",H53)</f>
        <v>SR</v>
      </c>
      <c r="AK53" s="24">
        <f t="shared" ref="AK53:AK54" si="34">+IF(OR(I53=" ",I53=0),"SR",I53)</f>
        <v>130</v>
      </c>
      <c r="AL53" s="24">
        <f t="shared" ref="AL53:AL54" si="35">+IF(OR(J53=" ",J53=0),"SR",J53)</f>
        <v>109</v>
      </c>
      <c r="AM53" s="24" t="str">
        <f t="shared" ref="AM53:AM54" si="36">+IF(OR(K53=" ",K53=0),"SR",K53)</f>
        <v>SR</v>
      </c>
      <c r="AN53" s="24">
        <f t="shared" ref="AN53:AN54" si="37">+IF(OR(L53=" ",L53=0),"SR",L53)</f>
        <v>62</v>
      </c>
      <c r="AO53" s="24">
        <f t="shared" ref="AO53:AO54" si="38">+IF(OR(M53=" ",M53=0),"SR",M53)</f>
        <v>134</v>
      </c>
      <c r="AP53" s="24">
        <f t="shared" ref="AP53:AP54" si="39">+IF(OR(N53=" ",N53=0),"SR",N53)</f>
        <v>91</v>
      </c>
      <c r="AQ53" s="24" t="str">
        <f t="shared" ref="AQ53:AQ54" si="40">+IF(OR(O53=" ",O53=0),"SR",O53)</f>
        <v>SR</v>
      </c>
      <c r="AR53" s="24" t="str">
        <f t="shared" ref="AR53:AR54" si="41">+IF(OR(P53=" ",P53=0),"SR",P53)</f>
        <v>SR</v>
      </c>
      <c r="AS53" s="24">
        <f t="shared" ref="AS53:AS54" si="42">+IF(OR(Q53=" ",Q53=0),"SR",Q53)</f>
        <v>112</v>
      </c>
      <c r="AT53" s="24">
        <f t="shared" ref="AT53:AT54" si="43">+IF(OR(R53=" ",R53=0),"SR",R53)</f>
        <v>102</v>
      </c>
      <c r="AU53" s="24" t="str">
        <f t="shared" ref="AU53:AU54" si="44">+IF(OR(S53=" ",S53=0),"SR",S53)</f>
        <v>SR</v>
      </c>
      <c r="AV53" s="24">
        <f t="shared" ref="AV53:AV54" si="45">+IF(OR(T53=" ",T53=0),"SR",T53)</f>
        <v>90</v>
      </c>
      <c r="AW53" s="24">
        <f t="shared" ref="AW53:AW54" si="46">+IF(OR(U53=" ",U53=0),"SR",U53)</f>
        <v>135.80000000000001</v>
      </c>
      <c r="AX53" s="24" t="str">
        <f t="shared" ref="AX53:AX54" si="47">+IF(OR(V53=" ",V53=0),"SR",V53)</f>
        <v>SR</v>
      </c>
      <c r="AY53" s="24">
        <f t="shared" ref="AY53:AY54" si="48">+IF(OR(W53=" ",W53=0),"SR",W53)</f>
        <v>77</v>
      </c>
      <c r="AZ53" s="24" t="str">
        <f t="shared" ref="AZ53:AZ54" si="49">+IF(OR(X53=" ",X53=0),"SR",X53)</f>
        <v>SR</v>
      </c>
      <c r="BA53" s="24" t="str">
        <f t="shared" ref="BA53:BA54" si="50">+IF(OR(Y53=" ",Y53=0),"SR",Y53)</f>
        <v>SR</v>
      </c>
      <c r="BB53" s="24">
        <f t="shared" ref="BB53:BB54" si="51">+IF(Z53=" ","SR",Z53)</f>
        <v>78</v>
      </c>
    </row>
    <row r="54" spans="1:54" x14ac:dyDescent="0.3">
      <c r="A54" s="5">
        <v>2022</v>
      </c>
      <c r="B54" s="24" t="str">
        <f>+'25020230'!AD55</f>
        <v xml:space="preserve"> </v>
      </c>
      <c r="C54" s="24">
        <f>+'25020240'!AD55</f>
        <v>126</v>
      </c>
      <c r="D54" s="24">
        <f>+'25020250'!AD55</f>
        <v>116</v>
      </c>
      <c r="E54" s="24" t="str">
        <f>+'25020260'!AD55</f>
        <v xml:space="preserve"> </v>
      </c>
      <c r="F54" s="24" t="str">
        <f>+'25020280'!AD55</f>
        <v xml:space="preserve"> </v>
      </c>
      <c r="G54" s="24">
        <f>+'25020690'!AD55</f>
        <v>98</v>
      </c>
      <c r="H54" s="24" t="str">
        <f>+'25020920'!AD55</f>
        <v xml:space="preserve"> </v>
      </c>
      <c r="I54" s="24">
        <f>+'25021240'!AD55</f>
        <v>140</v>
      </c>
      <c r="J54" s="24" t="str">
        <f>+'25021650'!AD55</f>
        <v xml:space="preserve"> </v>
      </c>
      <c r="K54" s="24" t="str">
        <f>+'25025250'!AD55</f>
        <v xml:space="preserve"> </v>
      </c>
      <c r="L54" s="24" t="str">
        <f>+'28010070'!AD55</f>
        <v xml:space="preserve"> </v>
      </c>
      <c r="M54" s="24" t="str">
        <f>+'28020080'!AD55</f>
        <v xml:space="preserve"> </v>
      </c>
      <c r="N54" s="24">
        <f>+'28020150'!AD55</f>
        <v>83</v>
      </c>
      <c r="O54" s="24" t="str">
        <f>+'28020230'!AD55</f>
        <v xml:space="preserve"> </v>
      </c>
      <c r="P54" s="24" t="str">
        <f>+'28020310'!AD55</f>
        <v xml:space="preserve"> </v>
      </c>
      <c r="Q54" s="24" t="str">
        <f>+'28020420'!AD55</f>
        <v xml:space="preserve"> </v>
      </c>
      <c r="R54" s="24" t="str">
        <f>+'28020440'!AD55</f>
        <v xml:space="preserve"> </v>
      </c>
      <c r="S54" s="24" t="str">
        <f>+'28020460'!AD55</f>
        <v xml:space="preserve"> </v>
      </c>
      <c r="T54" s="24" t="str">
        <f>+'28020600'!AD55</f>
        <v xml:space="preserve"> </v>
      </c>
      <c r="U54" s="24" t="str">
        <f>+'28025070'!AD55</f>
        <v xml:space="preserve"> </v>
      </c>
      <c r="V54" s="24" t="str">
        <f>+'28025080'!AD55</f>
        <v xml:space="preserve"> </v>
      </c>
      <c r="W54" s="24" t="str">
        <f>+'28025090'!AD55</f>
        <v xml:space="preserve"> </v>
      </c>
      <c r="X54" s="24">
        <f>+'28035010'!AD55</f>
        <v>99</v>
      </c>
      <c r="Y54" s="24" t="str">
        <f>+'28040310'!AD55</f>
        <v xml:space="preserve"> </v>
      </c>
      <c r="Z54" s="24">
        <f>+'28040350'!AD55</f>
        <v>67</v>
      </c>
      <c r="AC54" s="5">
        <v>2022</v>
      </c>
      <c r="AD54" s="24" t="str">
        <f t="shared" si="27"/>
        <v>SR</v>
      </c>
      <c r="AE54" s="24">
        <f t="shared" si="28"/>
        <v>126</v>
      </c>
      <c r="AF54" s="24">
        <f t="shared" si="29"/>
        <v>116</v>
      </c>
      <c r="AG54" s="24" t="str">
        <f t="shared" si="30"/>
        <v>SR</v>
      </c>
      <c r="AH54" s="24" t="str">
        <f t="shared" si="31"/>
        <v>SR</v>
      </c>
      <c r="AI54" s="24">
        <f t="shared" si="32"/>
        <v>98</v>
      </c>
      <c r="AJ54" s="24" t="str">
        <f t="shared" si="33"/>
        <v>SR</v>
      </c>
      <c r="AK54" s="24">
        <f t="shared" si="34"/>
        <v>140</v>
      </c>
      <c r="AL54" s="24" t="str">
        <f t="shared" si="35"/>
        <v>SR</v>
      </c>
      <c r="AM54" s="24" t="str">
        <f t="shared" si="36"/>
        <v>SR</v>
      </c>
      <c r="AN54" s="24" t="str">
        <f t="shared" si="37"/>
        <v>SR</v>
      </c>
      <c r="AO54" s="24" t="str">
        <f t="shared" si="38"/>
        <v>SR</v>
      </c>
      <c r="AP54" s="24">
        <f t="shared" si="39"/>
        <v>83</v>
      </c>
      <c r="AQ54" s="24" t="str">
        <f t="shared" si="40"/>
        <v>SR</v>
      </c>
      <c r="AR54" s="24" t="str">
        <f t="shared" si="41"/>
        <v>SR</v>
      </c>
      <c r="AS54" s="24" t="str">
        <f t="shared" si="42"/>
        <v>SR</v>
      </c>
      <c r="AT54" s="24" t="str">
        <f t="shared" si="43"/>
        <v>SR</v>
      </c>
      <c r="AU54" s="24" t="str">
        <f t="shared" si="44"/>
        <v>SR</v>
      </c>
      <c r="AV54" s="24" t="str">
        <f t="shared" si="45"/>
        <v>SR</v>
      </c>
      <c r="AW54" s="24" t="str">
        <f t="shared" si="46"/>
        <v>SR</v>
      </c>
      <c r="AX54" s="24" t="str">
        <f t="shared" si="47"/>
        <v>SR</v>
      </c>
      <c r="AY54" s="24" t="str">
        <f t="shared" si="48"/>
        <v>SR</v>
      </c>
      <c r="AZ54" s="24">
        <f t="shared" si="49"/>
        <v>99</v>
      </c>
      <c r="BA54" s="24" t="str">
        <f t="shared" si="50"/>
        <v>SR</v>
      </c>
      <c r="BB54" s="24">
        <f t="shared" si="51"/>
        <v>67</v>
      </c>
    </row>
    <row r="55" spans="1:54" x14ac:dyDescent="0.3">
      <c r="A55" s="6" t="s">
        <v>16</v>
      </c>
      <c r="B55" s="7">
        <f>+AVERAGE(B2:B54)</f>
        <v>111.57222222222222</v>
      </c>
      <c r="C55" s="7">
        <f t="shared" ref="C55:Z55" si="52">+AVERAGE(C2:C54)</f>
        <v>106.73469387755102</v>
      </c>
      <c r="D55" s="7">
        <f t="shared" si="52"/>
        <v>109.93191489361705</v>
      </c>
      <c r="E55" s="7">
        <f t="shared" si="52"/>
        <v>110.44</v>
      </c>
      <c r="F55" s="7">
        <f t="shared" si="52"/>
        <v>109.2232558139535</v>
      </c>
      <c r="G55" s="7">
        <f t="shared" si="52"/>
        <v>96.446808510638292</v>
      </c>
      <c r="H55" s="7">
        <f t="shared" si="52"/>
        <v>107.97368421052632</v>
      </c>
      <c r="I55" s="7">
        <f t="shared" si="52"/>
        <v>109.63469387755103</v>
      </c>
      <c r="J55" s="7">
        <f t="shared" si="52"/>
        <v>104.64117647058823</v>
      </c>
      <c r="K55" s="7">
        <f t="shared" si="52"/>
        <v>114.84857142857142</v>
      </c>
      <c r="L55" s="7">
        <f t="shared" si="52"/>
        <v>85.665789473684214</v>
      </c>
      <c r="M55" s="7">
        <f t="shared" si="52"/>
        <v>105.34736842105262</v>
      </c>
      <c r="N55" s="7">
        <f t="shared" si="52"/>
        <v>86.722222222222229</v>
      </c>
      <c r="O55" s="7">
        <f t="shared" si="52"/>
        <v>105.66774193548386</v>
      </c>
      <c r="P55" s="7">
        <f t="shared" si="52"/>
        <v>94.34375</v>
      </c>
      <c r="Q55" s="7">
        <f t="shared" si="52"/>
        <v>97.065217391304344</v>
      </c>
      <c r="R55" s="7">
        <f t="shared" si="52"/>
        <v>100.43269230769231</v>
      </c>
      <c r="S55" s="7">
        <f t="shared" si="52"/>
        <v>109.82926829268293</v>
      </c>
      <c r="T55" s="7">
        <f t="shared" si="52"/>
        <v>91.227659574468078</v>
      </c>
      <c r="U55" s="7">
        <f t="shared" si="52"/>
        <v>103.27708333333334</v>
      </c>
      <c r="V55" s="7">
        <f t="shared" si="52"/>
        <v>99.065624999999997</v>
      </c>
      <c r="W55" s="7">
        <f t="shared" si="52"/>
        <v>97.361904761904739</v>
      </c>
      <c r="X55" s="7">
        <f t="shared" si="52"/>
        <v>85.927083333333329</v>
      </c>
      <c r="Y55" s="7">
        <f t="shared" si="52"/>
        <v>94.7</v>
      </c>
      <c r="Z55" s="7">
        <f t="shared" si="52"/>
        <v>102.5090909090909</v>
      </c>
      <c r="AC55" s="6" t="s">
        <v>16</v>
      </c>
      <c r="AD55" s="7">
        <f t="shared" ref="AD55" si="53">+AVERAGE(AD2:AD54)</f>
        <v>111.57222222222222</v>
      </c>
      <c r="AE55" s="7">
        <f t="shared" ref="AE55" si="54">+AVERAGE(AE2:AE54)</f>
        <v>106.73469387755102</v>
      </c>
      <c r="AF55" s="7">
        <f t="shared" ref="AF55" si="55">+AVERAGE(AF2:AF54)</f>
        <v>109.93191489361705</v>
      </c>
      <c r="AG55" s="7">
        <f t="shared" ref="AG55" si="56">+AVERAGE(AG2:AG54)</f>
        <v>110.44</v>
      </c>
      <c r="AH55" s="7">
        <f t="shared" ref="AH55" si="57">+AVERAGE(AH2:AH54)</f>
        <v>109.2232558139535</v>
      </c>
      <c r="AI55" s="7">
        <f t="shared" ref="AI55" si="58">+AVERAGE(AI2:AI54)</f>
        <v>96.446808510638292</v>
      </c>
      <c r="AJ55" s="7">
        <f t="shared" ref="AJ55" si="59">+AVERAGE(AJ2:AJ54)</f>
        <v>107.97368421052632</v>
      </c>
      <c r="AK55" s="7">
        <f t="shared" ref="AK55" si="60">+AVERAGE(AK2:AK54)</f>
        <v>109.63469387755103</v>
      </c>
      <c r="AL55" s="7">
        <f t="shared" ref="AL55" si="61">+AVERAGE(AL2:AL54)</f>
        <v>104.64117647058823</v>
      </c>
      <c r="AM55" s="7">
        <f t="shared" ref="AM55" si="62">+AVERAGE(AM2:AM54)</f>
        <v>114.84857142857142</v>
      </c>
      <c r="AN55" s="7">
        <f t="shared" ref="AN55" si="63">+AVERAGE(AN2:AN54)</f>
        <v>85.665789473684214</v>
      </c>
      <c r="AO55" s="7">
        <f t="shared" ref="AO55" si="64">+AVERAGE(AO2:AO54)</f>
        <v>105.34736842105262</v>
      </c>
      <c r="AP55" s="7">
        <f t="shared" ref="AP55" si="65">+AVERAGE(AP2:AP54)</f>
        <v>86.722222222222229</v>
      </c>
      <c r="AQ55" s="7">
        <f t="shared" ref="AQ55" si="66">+AVERAGE(AQ2:AQ54)</f>
        <v>105.66774193548386</v>
      </c>
      <c r="AR55" s="7">
        <f t="shared" ref="AR55" si="67">+AVERAGE(AR2:AR54)</f>
        <v>94.34375</v>
      </c>
      <c r="AS55" s="7">
        <f t="shared" ref="AS55" si="68">+AVERAGE(AS2:AS54)</f>
        <v>97.065217391304344</v>
      </c>
      <c r="AT55" s="7">
        <f t="shared" ref="AT55" si="69">+AVERAGE(AT2:AT54)</f>
        <v>100.43269230769231</v>
      </c>
      <c r="AU55" s="7">
        <f t="shared" ref="AU55" si="70">+AVERAGE(AU2:AU54)</f>
        <v>109.82926829268293</v>
      </c>
      <c r="AV55" s="7">
        <f t="shared" ref="AV55" si="71">+AVERAGE(AV2:AV54)</f>
        <v>91.227659574468078</v>
      </c>
      <c r="AW55" s="7">
        <f t="shared" ref="AW55" si="72">+AVERAGE(AW2:AW54)</f>
        <v>103.27708333333334</v>
      </c>
      <c r="AX55" s="7">
        <f t="shared" ref="AX55" si="73">+AVERAGE(AX2:AX54)</f>
        <v>99.065624999999997</v>
      </c>
      <c r="AY55" s="7">
        <f t="shared" ref="AY55" si="74">+AVERAGE(AY2:AY54)</f>
        <v>97.361904761904739</v>
      </c>
      <c r="AZ55" s="7">
        <f t="shared" ref="AZ55" si="75">+AVERAGE(AZ2:AZ54)</f>
        <v>85.927083333333329</v>
      </c>
      <c r="BA55" s="7">
        <f t="shared" ref="BA55" si="76">+AVERAGE(BA2:BA54)</f>
        <v>94.7</v>
      </c>
      <c r="BB55" s="7">
        <f t="shared" ref="BB55" si="77">+AVERAGE(BB2:BB54)</f>
        <v>102.5090909090909</v>
      </c>
    </row>
    <row r="56" spans="1:54" x14ac:dyDescent="0.3">
      <c r="A56" s="6" t="s">
        <v>17</v>
      </c>
      <c r="B56" s="7">
        <f>+MAX(B2:B54)</f>
        <v>160</v>
      </c>
      <c r="C56" s="7">
        <f t="shared" ref="C56:Z56" si="78">+MAX(C2:C54)</f>
        <v>170</v>
      </c>
      <c r="D56" s="7">
        <f t="shared" si="78"/>
        <v>167</v>
      </c>
      <c r="E56" s="7">
        <f t="shared" si="78"/>
        <v>172</v>
      </c>
      <c r="F56" s="7">
        <f t="shared" si="78"/>
        <v>271</v>
      </c>
      <c r="G56" s="7">
        <f t="shared" si="78"/>
        <v>150</v>
      </c>
      <c r="H56" s="7">
        <f t="shared" si="78"/>
        <v>248</v>
      </c>
      <c r="I56" s="7">
        <f t="shared" si="78"/>
        <v>153</v>
      </c>
      <c r="J56" s="7">
        <f t="shared" si="78"/>
        <v>170</v>
      </c>
      <c r="K56" s="7">
        <f t="shared" si="78"/>
        <v>209.2</v>
      </c>
      <c r="L56" s="7">
        <f t="shared" si="78"/>
        <v>137.5</v>
      </c>
      <c r="M56" s="7">
        <f t="shared" si="78"/>
        <v>230.2</v>
      </c>
      <c r="N56" s="7">
        <f t="shared" si="78"/>
        <v>137</v>
      </c>
      <c r="O56" s="7">
        <f t="shared" si="78"/>
        <v>200</v>
      </c>
      <c r="P56" s="7">
        <f t="shared" si="78"/>
        <v>180</v>
      </c>
      <c r="Q56" s="7">
        <f t="shared" si="78"/>
        <v>147</v>
      </c>
      <c r="R56" s="7">
        <f t="shared" si="78"/>
        <v>151</v>
      </c>
      <c r="S56" s="7">
        <f t="shared" si="78"/>
        <v>162</v>
      </c>
      <c r="T56" s="7">
        <f t="shared" si="78"/>
        <v>140</v>
      </c>
      <c r="U56" s="7">
        <f t="shared" si="78"/>
        <v>194.4</v>
      </c>
      <c r="V56" s="7">
        <f t="shared" si="78"/>
        <v>146.69999999999999</v>
      </c>
      <c r="W56" s="7">
        <f t="shared" si="78"/>
        <v>141</v>
      </c>
      <c r="X56" s="7">
        <f t="shared" si="78"/>
        <v>146.9</v>
      </c>
      <c r="Y56" s="7">
        <f t="shared" si="78"/>
        <v>164</v>
      </c>
      <c r="Z56" s="7">
        <f t="shared" si="78"/>
        <v>240</v>
      </c>
      <c r="AC56" s="6" t="s">
        <v>17</v>
      </c>
      <c r="AD56" s="7">
        <f t="shared" ref="AD56:BB56" si="79">+MAX(AD2:AD54)</f>
        <v>160</v>
      </c>
      <c r="AE56" s="7">
        <f t="shared" si="79"/>
        <v>170</v>
      </c>
      <c r="AF56" s="7">
        <f t="shared" si="79"/>
        <v>167</v>
      </c>
      <c r="AG56" s="7">
        <f t="shared" si="79"/>
        <v>172</v>
      </c>
      <c r="AH56" s="7">
        <f t="shared" si="79"/>
        <v>271</v>
      </c>
      <c r="AI56" s="7">
        <f t="shared" si="79"/>
        <v>150</v>
      </c>
      <c r="AJ56" s="7">
        <f t="shared" si="79"/>
        <v>248</v>
      </c>
      <c r="AK56" s="7">
        <f t="shared" si="79"/>
        <v>153</v>
      </c>
      <c r="AL56" s="7">
        <f t="shared" si="79"/>
        <v>170</v>
      </c>
      <c r="AM56" s="7">
        <f t="shared" si="79"/>
        <v>209.2</v>
      </c>
      <c r="AN56" s="7">
        <f t="shared" si="79"/>
        <v>137.5</v>
      </c>
      <c r="AO56" s="7">
        <f t="shared" si="79"/>
        <v>230.2</v>
      </c>
      <c r="AP56" s="7">
        <f t="shared" si="79"/>
        <v>137</v>
      </c>
      <c r="AQ56" s="7">
        <f t="shared" si="79"/>
        <v>200</v>
      </c>
      <c r="AR56" s="7">
        <f t="shared" si="79"/>
        <v>180</v>
      </c>
      <c r="AS56" s="7">
        <f t="shared" si="79"/>
        <v>147</v>
      </c>
      <c r="AT56" s="7">
        <f t="shared" si="79"/>
        <v>151</v>
      </c>
      <c r="AU56" s="7">
        <f t="shared" si="79"/>
        <v>162</v>
      </c>
      <c r="AV56" s="7">
        <f t="shared" si="79"/>
        <v>140</v>
      </c>
      <c r="AW56" s="7">
        <f t="shared" si="79"/>
        <v>194.4</v>
      </c>
      <c r="AX56" s="7">
        <f t="shared" si="79"/>
        <v>146.69999999999999</v>
      </c>
      <c r="AY56" s="7">
        <f t="shared" si="79"/>
        <v>141</v>
      </c>
      <c r="AZ56" s="7">
        <f t="shared" si="79"/>
        <v>146.9</v>
      </c>
      <c r="BA56" s="7">
        <f t="shared" si="79"/>
        <v>164</v>
      </c>
      <c r="BB56" s="7">
        <f t="shared" si="79"/>
        <v>240</v>
      </c>
    </row>
    <row r="57" spans="1:54" x14ac:dyDescent="0.3">
      <c r="A57" s="6" t="s">
        <v>18</v>
      </c>
      <c r="B57" s="7">
        <f>+MIN(B2:B54)</f>
        <v>62</v>
      </c>
      <c r="C57" s="7">
        <f t="shared" ref="C57:Z57" si="80">+MIN(C2:C54)</f>
        <v>36</v>
      </c>
      <c r="D57" s="7">
        <f t="shared" si="80"/>
        <v>65</v>
      </c>
      <c r="E57" s="7">
        <f t="shared" si="80"/>
        <v>48</v>
      </c>
      <c r="F57" s="7">
        <f t="shared" si="80"/>
        <v>55</v>
      </c>
      <c r="G57" s="7">
        <f t="shared" si="80"/>
        <v>15</v>
      </c>
      <c r="H57" s="7">
        <f t="shared" si="80"/>
        <v>20</v>
      </c>
      <c r="I57" s="7">
        <f t="shared" si="80"/>
        <v>58</v>
      </c>
      <c r="J57" s="7">
        <f t="shared" si="80"/>
        <v>67</v>
      </c>
      <c r="K57" s="7">
        <f t="shared" si="80"/>
        <v>67.5</v>
      </c>
      <c r="L57" s="7">
        <f t="shared" si="80"/>
        <v>40</v>
      </c>
      <c r="M57" s="7">
        <f t="shared" si="80"/>
        <v>55</v>
      </c>
      <c r="N57" s="7">
        <f t="shared" si="80"/>
        <v>56</v>
      </c>
      <c r="O57" s="7">
        <f t="shared" si="80"/>
        <v>53</v>
      </c>
      <c r="P57" s="7">
        <f t="shared" si="80"/>
        <v>59</v>
      </c>
      <c r="Q57" s="7">
        <f t="shared" si="80"/>
        <v>52</v>
      </c>
      <c r="R57" s="7">
        <f t="shared" si="80"/>
        <v>62</v>
      </c>
      <c r="S57" s="7">
        <f t="shared" si="80"/>
        <v>60</v>
      </c>
      <c r="T57" s="7">
        <f t="shared" si="80"/>
        <v>43.4</v>
      </c>
      <c r="U57" s="7">
        <f t="shared" si="80"/>
        <v>51.9</v>
      </c>
      <c r="V57" s="7">
        <f t="shared" si="80"/>
        <v>70</v>
      </c>
      <c r="W57" s="7">
        <f t="shared" si="80"/>
        <v>56</v>
      </c>
      <c r="X57" s="7">
        <f t="shared" si="80"/>
        <v>53</v>
      </c>
      <c r="Y57" s="7">
        <f t="shared" si="80"/>
        <v>55</v>
      </c>
      <c r="Z57" s="7">
        <f t="shared" si="80"/>
        <v>55.5</v>
      </c>
      <c r="AC57" s="6" t="s">
        <v>18</v>
      </c>
      <c r="AD57" s="7">
        <f t="shared" ref="AD57:BB57" si="81">+MIN(AD2:AD54)</f>
        <v>62</v>
      </c>
      <c r="AE57" s="7">
        <f t="shared" si="81"/>
        <v>36</v>
      </c>
      <c r="AF57" s="7">
        <f t="shared" si="81"/>
        <v>65</v>
      </c>
      <c r="AG57" s="7">
        <f t="shared" si="81"/>
        <v>48</v>
      </c>
      <c r="AH57" s="7">
        <f t="shared" si="81"/>
        <v>55</v>
      </c>
      <c r="AI57" s="7">
        <f t="shared" si="81"/>
        <v>15</v>
      </c>
      <c r="AJ57" s="7">
        <f t="shared" si="81"/>
        <v>20</v>
      </c>
      <c r="AK57" s="7">
        <f t="shared" si="81"/>
        <v>58</v>
      </c>
      <c r="AL57" s="7">
        <f t="shared" si="81"/>
        <v>67</v>
      </c>
      <c r="AM57" s="7">
        <f t="shared" si="81"/>
        <v>67.5</v>
      </c>
      <c r="AN57" s="7">
        <f t="shared" si="81"/>
        <v>40</v>
      </c>
      <c r="AO57" s="7">
        <f t="shared" si="81"/>
        <v>55</v>
      </c>
      <c r="AP57" s="7">
        <f t="shared" si="81"/>
        <v>56</v>
      </c>
      <c r="AQ57" s="7">
        <f t="shared" si="81"/>
        <v>53</v>
      </c>
      <c r="AR57" s="7">
        <f t="shared" si="81"/>
        <v>59</v>
      </c>
      <c r="AS57" s="7">
        <f t="shared" si="81"/>
        <v>52</v>
      </c>
      <c r="AT57" s="7">
        <f t="shared" si="81"/>
        <v>62</v>
      </c>
      <c r="AU57" s="7">
        <f t="shared" si="81"/>
        <v>60</v>
      </c>
      <c r="AV57" s="7">
        <f t="shared" si="81"/>
        <v>43.4</v>
      </c>
      <c r="AW57" s="7">
        <f t="shared" si="81"/>
        <v>51.9</v>
      </c>
      <c r="AX57" s="7">
        <f t="shared" si="81"/>
        <v>70</v>
      </c>
      <c r="AY57" s="7">
        <f t="shared" si="81"/>
        <v>56</v>
      </c>
      <c r="AZ57" s="7">
        <f t="shared" si="81"/>
        <v>53</v>
      </c>
      <c r="BA57" s="7">
        <f t="shared" si="81"/>
        <v>55</v>
      </c>
      <c r="BB57" s="7">
        <f t="shared" si="81"/>
        <v>55.5</v>
      </c>
    </row>
    <row r="58" spans="1:54" x14ac:dyDescent="0.3">
      <c r="A58" s="6" t="s">
        <v>19</v>
      </c>
      <c r="B58" s="7">
        <f>+_xlfn.STDEV.S(B2:B54)</f>
        <v>28.909352032182198</v>
      </c>
      <c r="C58" s="7">
        <f t="shared" ref="C58:Z58" si="82">+_xlfn.STDEV.S(C2:C54)</f>
        <v>27.940245398442194</v>
      </c>
      <c r="D58" s="7">
        <f t="shared" si="82"/>
        <v>24.968328689718387</v>
      </c>
      <c r="E58" s="7">
        <f t="shared" si="82"/>
        <v>33.14665002927542</v>
      </c>
      <c r="F58" s="7">
        <f t="shared" si="82"/>
        <v>35.141488417466107</v>
      </c>
      <c r="G58" s="7">
        <f t="shared" si="82"/>
        <v>25.755378088130161</v>
      </c>
      <c r="H58" s="7">
        <f t="shared" si="82"/>
        <v>44.769371070629788</v>
      </c>
      <c r="I58" s="7">
        <f t="shared" si="82"/>
        <v>21.179771707736492</v>
      </c>
      <c r="J58" s="7">
        <f t="shared" si="82"/>
        <v>27.89420617203352</v>
      </c>
      <c r="K58" s="7">
        <f t="shared" si="82"/>
        <v>32.931197182901748</v>
      </c>
      <c r="L58" s="7">
        <f t="shared" si="82"/>
        <v>23.560288121899358</v>
      </c>
      <c r="M58" s="7">
        <f t="shared" si="82"/>
        <v>38.582468619562398</v>
      </c>
      <c r="N58" s="7">
        <f t="shared" si="82"/>
        <v>19.917847145729269</v>
      </c>
      <c r="O58" s="7">
        <f t="shared" si="82"/>
        <v>28.527067697151267</v>
      </c>
      <c r="P58" s="7">
        <f t="shared" si="82"/>
        <v>28.21188193400193</v>
      </c>
      <c r="Q58" s="7">
        <f t="shared" si="82"/>
        <v>24.089095895504308</v>
      </c>
      <c r="R58" s="7">
        <f t="shared" si="82"/>
        <v>22.019097959777813</v>
      </c>
      <c r="S58" s="7">
        <f t="shared" si="82"/>
        <v>27.998127115062882</v>
      </c>
      <c r="T58" s="7">
        <f t="shared" si="82"/>
        <v>21.685205356644715</v>
      </c>
      <c r="U58" s="7">
        <f t="shared" si="82"/>
        <v>26.511484782158238</v>
      </c>
      <c r="V58" s="7">
        <f t="shared" si="82"/>
        <v>20.378144671238751</v>
      </c>
      <c r="W58" s="7">
        <f t="shared" si="82"/>
        <v>21.071642629673253</v>
      </c>
      <c r="X58" s="7">
        <f t="shared" si="82"/>
        <v>23.043453305618645</v>
      </c>
      <c r="Y58" s="7">
        <f t="shared" si="82"/>
        <v>25.396374978901324</v>
      </c>
      <c r="Z58" s="7">
        <f t="shared" si="82"/>
        <v>31.156594868590798</v>
      </c>
      <c r="AC58" s="6" t="s">
        <v>19</v>
      </c>
      <c r="AD58" s="7">
        <f t="shared" ref="AD58:BB58" si="83">+_xlfn.STDEV.S(AD2:AD54)</f>
        <v>28.909352032182198</v>
      </c>
      <c r="AE58" s="7">
        <f t="shared" si="83"/>
        <v>27.940245398442194</v>
      </c>
      <c r="AF58" s="7">
        <f t="shared" si="83"/>
        <v>24.968328689718387</v>
      </c>
      <c r="AG58" s="7">
        <f t="shared" si="83"/>
        <v>33.14665002927542</v>
      </c>
      <c r="AH58" s="7">
        <f t="shared" si="83"/>
        <v>35.141488417466107</v>
      </c>
      <c r="AI58" s="7">
        <f t="shared" si="83"/>
        <v>25.755378088130161</v>
      </c>
      <c r="AJ58" s="7">
        <f t="shared" si="83"/>
        <v>44.769371070629788</v>
      </c>
      <c r="AK58" s="7">
        <f t="shared" si="83"/>
        <v>21.179771707736492</v>
      </c>
      <c r="AL58" s="7">
        <f t="shared" si="83"/>
        <v>27.89420617203352</v>
      </c>
      <c r="AM58" s="7">
        <f t="shared" si="83"/>
        <v>32.931197182901748</v>
      </c>
      <c r="AN58" s="7">
        <f t="shared" si="83"/>
        <v>23.560288121899358</v>
      </c>
      <c r="AO58" s="7">
        <f t="shared" si="83"/>
        <v>38.582468619562398</v>
      </c>
      <c r="AP58" s="7">
        <f t="shared" si="83"/>
        <v>19.917847145729269</v>
      </c>
      <c r="AQ58" s="7">
        <f t="shared" si="83"/>
        <v>28.527067697151267</v>
      </c>
      <c r="AR58" s="7">
        <f t="shared" si="83"/>
        <v>28.21188193400193</v>
      </c>
      <c r="AS58" s="7">
        <f t="shared" si="83"/>
        <v>24.089095895504308</v>
      </c>
      <c r="AT58" s="7">
        <f t="shared" si="83"/>
        <v>22.019097959777813</v>
      </c>
      <c r="AU58" s="7">
        <f t="shared" si="83"/>
        <v>27.998127115062882</v>
      </c>
      <c r="AV58" s="7">
        <f t="shared" si="83"/>
        <v>21.685205356644715</v>
      </c>
      <c r="AW58" s="7">
        <f t="shared" si="83"/>
        <v>26.511484782158238</v>
      </c>
      <c r="AX58" s="7">
        <f t="shared" si="83"/>
        <v>20.378144671238751</v>
      </c>
      <c r="AY58" s="7">
        <f t="shared" si="83"/>
        <v>21.071642629673253</v>
      </c>
      <c r="AZ58" s="7">
        <f t="shared" si="83"/>
        <v>23.043453305618645</v>
      </c>
      <c r="BA58" s="7">
        <f t="shared" si="83"/>
        <v>25.396374978901324</v>
      </c>
      <c r="BB58" s="7">
        <f t="shared" si="83"/>
        <v>31.156594868590798</v>
      </c>
    </row>
    <row r="59" spans="1:54" x14ac:dyDescent="0.3">
      <c r="A59" s="16" t="s">
        <v>20</v>
      </c>
      <c r="B59" s="8">
        <f>+COUNT(B2:B54)</f>
        <v>36</v>
      </c>
      <c r="C59" s="8">
        <f t="shared" ref="C59:Z59" si="84">+COUNT(C2:C54)</f>
        <v>49</v>
      </c>
      <c r="D59" s="8">
        <f t="shared" si="84"/>
        <v>47</v>
      </c>
      <c r="E59" s="8">
        <f t="shared" si="84"/>
        <v>50</v>
      </c>
      <c r="F59" s="8">
        <f t="shared" si="84"/>
        <v>43</v>
      </c>
      <c r="G59" s="8">
        <f t="shared" si="84"/>
        <v>47</v>
      </c>
      <c r="H59" s="8">
        <f t="shared" si="84"/>
        <v>38</v>
      </c>
      <c r="I59" s="8">
        <f t="shared" si="84"/>
        <v>49</v>
      </c>
      <c r="J59" s="8">
        <f t="shared" si="84"/>
        <v>34</v>
      </c>
      <c r="K59" s="8">
        <f t="shared" si="84"/>
        <v>35</v>
      </c>
      <c r="L59" s="8">
        <f t="shared" si="84"/>
        <v>38</v>
      </c>
      <c r="M59" s="8">
        <f t="shared" si="84"/>
        <v>38</v>
      </c>
      <c r="N59" s="8">
        <f t="shared" si="84"/>
        <v>36</v>
      </c>
      <c r="O59" s="8">
        <f t="shared" si="84"/>
        <v>31</v>
      </c>
      <c r="P59" s="8">
        <f t="shared" si="84"/>
        <v>32</v>
      </c>
      <c r="Q59" s="8">
        <f t="shared" si="84"/>
        <v>46</v>
      </c>
      <c r="R59" s="8">
        <f t="shared" si="84"/>
        <v>52</v>
      </c>
      <c r="S59" s="8">
        <f t="shared" si="84"/>
        <v>41</v>
      </c>
      <c r="T59" s="8">
        <f t="shared" si="84"/>
        <v>47</v>
      </c>
      <c r="U59" s="8">
        <f t="shared" si="84"/>
        <v>48</v>
      </c>
      <c r="V59" s="8">
        <f t="shared" si="84"/>
        <v>32</v>
      </c>
      <c r="W59" s="8">
        <f t="shared" si="84"/>
        <v>42</v>
      </c>
      <c r="X59" s="8">
        <f t="shared" si="84"/>
        <v>48</v>
      </c>
      <c r="Y59" s="8">
        <f t="shared" si="84"/>
        <v>30</v>
      </c>
      <c r="Z59" s="8">
        <f t="shared" si="84"/>
        <v>44</v>
      </c>
      <c r="AC59" s="16" t="s">
        <v>20</v>
      </c>
      <c r="AD59" s="8">
        <f t="shared" ref="AD59:BB59" si="85">+COUNT(AD2:AD54)</f>
        <v>36</v>
      </c>
      <c r="AE59" s="8">
        <f t="shared" si="85"/>
        <v>49</v>
      </c>
      <c r="AF59" s="8">
        <f t="shared" si="85"/>
        <v>47</v>
      </c>
      <c r="AG59" s="8">
        <f t="shared" si="85"/>
        <v>50</v>
      </c>
      <c r="AH59" s="8">
        <f t="shared" si="85"/>
        <v>43</v>
      </c>
      <c r="AI59" s="8">
        <f t="shared" si="85"/>
        <v>47</v>
      </c>
      <c r="AJ59" s="8">
        <f t="shared" si="85"/>
        <v>38</v>
      </c>
      <c r="AK59" s="8">
        <f t="shared" si="85"/>
        <v>49</v>
      </c>
      <c r="AL59" s="8">
        <f t="shared" si="85"/>
        <v>34</v>
      </c>
      <c r="AM59" s="8">
        <f t="shared" si="85"/>
        <v>35</v>
      </c>
      <c r="AN59" s="8">
        <f t="shared" si="85"/>
        <v>38</v>
      </c>
      <c r="AO59" s="8">
        <f t="shared" si="85"/>
        <v>38</v>
      </c>
      <c r="AP59" s="8">
        <f t="shared" si="85"/>
        <v>36</v>
      </c>
      <c r="AQ59" s="8">
        <f t="shared" si="85"/>
        <v>31</v>
      </c>
      <c r="AR59" s="8">
        <f t="shared" si="85"/>
        <v>32</v>
      </c>
      <c r="AS59" s="8">
        <f t="shared" si="85"/>
        <v>46</v>
      </c>
      <c r="AT59" s="8">
        <f t="shared" si="85"/>
        <v>52</v>
      </c>
      <c r="AU59" s="8">
        <f t="shared" si="85"/>
        <v>41</v>
      </c>
      <c r="AV59" s="8">
        <f t="shared" si="85"/>
        <v>47</v>
      </c>
      <c r="AW59" s="8">
        <f t="shared" si="85"/>
        <v>48</v>
      </c>
      <c r="AX59" s="8">
        <f t="shared" si="85"/>
        <v>32</v>
      </c>
      <c r="AY59" s="8">
        <f t="shared" si="85"/>
        <v>42</v>
      </c>
      <c r="AZ59" s="8">
        <f t="shared" si="85"/>
        <v>48</v>
      </c>
      <c r="BA59" s="8">
        <f t="shared" si="85"/>
        <v>30</v>
      </c>
      <c r="BB59" s="8">
        <f t="shared" si="85"/>
        <v>44</v>
      </c>
    </row>
  </sheetData>
  <conditionalFormatting sqref="A2:A59">
    <cfRule type="cellIs" dxfId="10" priority="7" operator="equal">
      <formula>"SR"</formula>
    </cfRule>
  </conditionalFormatting>
  <conditionalFormatting sqref="AC2:AC59">
    <cfRule type="cellIs" dxfId="9" priority="2" operator="equal">
      <formula>"SR"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D224-EB3E-46D3-8EED-F04CE59AA556}">
  <dimension ref="A1:AB62"/>
  <sheetViews>
    <sheetView topLeftCell="B1" zoomScale="55" zoomScaleNormal="55" workbookViewId="0">
      <pane ySplit="1" topLeftCell="A19" activePane="bottomLeft" state="frozen"/>
      <selection pane="bottomLeft" activeCell="C55" sqref="C55:AA55"/>
    </sheetView>
  </sheetViews>
  <sheetFormatPr baseColWidth="10" defaultColWidth="11.5546875" defaultRowHeight="14.4" x14ac:dyDescent="0.3"/>
  <cols>
    <col min="1" max="1" width="18.109375" style="12" customWidth="1"/>
    <col min="2" max="2" width="14.33203125" style="12" bestFit="1" customWidth="1"/>
    <col min="3" max="26" width="11.5546875" style="12" customWidth="1"/>
    <col min="27" max="16384" width="11.5546875" style="12"/>
  </cols>
  <sheetData>
    <row r="1" spans="1:27" x14ac:dyDescent="0.3">
      <c r="B1" s="11"/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  <c r="H1" s="35" t="s">
        <v>28</v>
      </c>
      <c r="I1" s="35" t="s">
        <v>29</v>
      </c>
      <c r="J1" s="35" t="s">
        <v>30</v>
      </c>
      <c r="K1" s="35" t="s">
        <v>31</v>
      </c>
      <c r="L1" s="35" t="s">
        <v>32</v>
      </c>
      <c r="M1" s="35" t="s">
        <v>33</v>
      </c>
      <c r="N1" s="35" t="s">
        <v>34</v>
      </c>
      <c r="O1" s="35" t="s">
        <v>35</v>
      </c>
      <c r="P1" s="35" t="s">
        <v>36</v>
      </c>
      <c r="Q1" s="35" t="s">
        <v>37</v>
      </c>
      <c r="R1" s="35" t="s">
        <v>38</v>
      </c>
      <c r="S1" s="35" t="s">
        <v>39</v>
      </c>
      <c r="T1" s="35" t="s">
        <v>40</v>
      </c>
      <c r="U1" s="35" t="s">
        <v>41</v>
      </c>
      <c r="V1" s="35" t="s">
        <v>42</v>
      </c>
      <c r="W1" s="35" t="s">
        <v>43</v>
      </c>
      <c r="X1" s="35" t="s">
        <v>44</v>
      </c>
      <c r="Y1" s="35" t="s">
        <v>45</v>
      </c>
      <c r="Z1" s="35" t="s">
        <v>46</v>
      </c>
      <c r="AA1" s="35" t="s">
        <v>47</v>
      </c>
    </row>
    <row r="2" spans="1:27" x14ac:dyDescent="0.3">
      <c r="A2" s="12">
        <v>1</v>
      </c>
      <c r="B2" s="33">
        <v>1970</v>
      </c>
      <c r="C2" s="29">
        <v>2968.6</v>
      </c>
      <c r="D2" s="30">
        <v>2241</v>
      </c>
      <c r="E2" s="30">
        <v>2663</v>
      </c>
      <c r="F2" s="30">
        <v>2686</v>
      </c>
      <c r="G2" s="31">
        <v>2187.437465503046</v>
      </c>
      <c r="H2" s="31">
        <v>2621.4500685170051</v>
      </c>
      <c r="I2" s="31">
        <v>2377.6391318337528</v>
      </c>
      <c r="J2" s="31">
        <v>2932.5065070158798</v>
      </c>
      <c r="K2" s="31">
        <v>2313.5007115403955</v>
      </c>
      <c r="L2" s="30">
        <v>3196</v>
      </c>
      <c r="M2" s="31">
        <v>1954.1613663532075</v>
      </c>
      <c r="N2" s="31">
        <v>1998.2760814044609</v>
      </c>
      <c r="O2" s="31">
        <v>1860.7612607377009</v>
      </c>
      <c r="P2" s="31">
        <v>1476.3765795082011</v>
      </c>
      <c r="Q2" s="34">
        <v>1890.4228604576288</v>
      </c>
      <c r="R2" s="34">
        <v>1545.0115096542095</v>
      </c>
      <c r="S2" s="30">
        <v>1787</v>
      </c>
      <c r="T2" s="34">
        <v>2017.8491704037717</v>
      </c>
      <c r="U2" s="34">
        <v>1439.5915608303194</v>
      </c>
      <c r="V2" s="34">
        <v>1665.0038708626575</v>
      </c>
      <c r="W2" s="34">
        <v>1466.8178032766766</v>
      </c>
      <c r="X2" s="34">
        <v>1811.2529449932024</v>
      </c>
      <c r="Y2" s="34">
        <v>1811.2529449932024</v>
      </c>
      <c r="Z2" s="34">
        <v>1826.4132119336743</v>
      </c>
      <c r="AA2" s="34">
        <v>2119.1556500448037</v>
      </c>
    </row>
    <row r="3" spans="1:27" x14ac:dyDescent="0.3">
      <c r="A3" s="12">
        <f>+A2+1</f>
        <v>2</v>
      </c>
      <c r="B3" s="33">
        <v>1971</v>
      </c>
      <c r="C3" s="30">
        <v>2078</v>
      </c>
      <c r="D3" s="30">
        <v>1763</v>
      </c>
      <c r="E3" s="30">
        <v>2019.5</v>
      </c>
      <c r="F3" s="30">
        <v>2144</v>
      </c>
      <c r="G3" s="31">
        <v>1819.7207733011583</v>
      </c>
      <c r="H3" s="31">
        <v>2180.7741803284462</v>
      </c>
      <c r="I3" s="31">
        <v>1977.9488044091863</v>
      </c>
      <c r="J3" s="31">
        <v>2439.5408293102514</v>
      </c>
      <c r="K3" s="31">
        <v>1924.5923004564199</v>
      </c>
      <c r="L3" s="30">
        <v>2015.5</v>
      </c>
      <c r="M3" s="31">
        <v>1625.6592880097376</v>
      </c>
      <c r="N3" s="31">
        <v>1662.3581489614337</v>
      </c>
      <c r="O3" s="31">
        <v>1547.9601011312805</v>
      </c>
      <c r="P3" s="30">
        <v>1778</v>
      </c>
      <c r="Q3" s="34">
        <v>1572.6354712988493</v>
      </c>
      <c r="R3" s="34">
        <v>1285.2891035495672</v>
      </c>
      <c r="S3" s="30">
        <v>1383</v>
      </c>
      <c r="T3" s="34">
        <v>1678.6409260517162</v>
      </c>
      <c r="U3" s="34">
        <v>1197.5906555616789</v>
      </c>
      <c r="V3" s="34">
        <v>1385.1102850790949</v>
      </c>
      <c r="W3" s="34">
        <v>1220.2400614258031</v>
      </c>
      <c r="X3" s="34">
        <v>1506.7743246086595</v>
      </c>
      <c r="Y3" s="30">
        <v>1434.1</v>
      </c>
      <c r="Z3" s="34">
        <v>1519.3860920833577</v>
      </c>
      <c r="AA3" s="34">
        <v>1762.9173949245765</v>
      </c>
    </row>
    <row r="4" spans="1:27" x14ac:dyDescent="0.3">
      <c r="A4" s="12">
        <f t="shared" ref="A4:A53" si="0">+A3+1</f>
        <v>3</v>
      </c>
      <c r="B4" s="33">
        <v>1972</v>
      </c>
      <c r="C4" s="30">
        <v>1746</v>
      </c>
      <c r="D4" s="30">
        <v>1910</v>
      </c>
      <c r="E4" s="30">
        <v>1443</v>
      </c>
      <c r="F4" s="30">
        <v>1448</v>
      </c>
      <c r="G4" s="30">
        <v>1161.9000000000001</v>
      </c>
      <c r="H4" s="31">
        <v>1539.874995688358</v>
      </c>
      <c r="I4" s="31">
        <v>1396.6571752984817</v>
      </c>
      <c r="J4" s="31">
        <v>1722.5937274486246</v>
      </c>
      <c r="K4" s="31">
        <v>1358.9814053653301</v>
      </c>
      <c r="L4" s="30">
        <v>1056.5</v>
      </c>
      <c r="M4" s="30">
        <v>931.5</v>
      </c>
      <c r="N4" s="30">
        <v>1216</v>
      </c>
      <c r="O4" s="31">
        <v>1093.0361683282024</v>
      </c>
      <c r="P4" s="30">
        <v>927</v>
      </c>
      <c r="Q4" s="34">
        <v>1110.4597905781097</v>
      </c>
      <c r="R4" s="34">
        <v>907.56052168987026</v>
      </c>
      <c r="S4" s="30">
        <v>1248</v>
      </c>
      <c r="T4" s="34">
        <v>1185.3117173172313</v>
      </c>
      <c r="U4" s="34">
        <v>845.63542718197107</v>
      </c>
      <c r="V4" s="34">
        <v>978.04564704761708</v>
      </c>
      <c r="W4" s="34">
        <v>861.62848784454241</v>
      </c>
      <c r="X4" s="34">
        <v>1063.9543183974401</v>
      </c>
      <c r="Y4" s="30">
        <v>1033.8</v>
      </c>
      <c r="Z4" s="34">
        <v>1072.8596629126612</v>
      </c>
      <c r="AA4" s="34">
        <v>1244.8205047528386</v>
      </c>
    </row>
    <row r="5" spans="1:27" x14ac:dyDescent="0.3">
      <c r="A5" s="12">
        <f t="shared" si="0"/>
        <v>4</v>
      </c>
      <c r="B5" s="33">
        <v>1973</v>
      </c>
      <c r="C5" s="30">
        <v>2502</v>
      </c>
      <c r="D5" s="30">
        <v>1325</v>
      </c>
      <c r="E5" s="30">
        <v>1739</v>
      </c>
      <c r="F5" s="30">
        <v>2142</v>
      </c>
      <c r="G5" s="30">
        <v>1854.5</v>
      </c>
      <c r="H5" s="30">
        <v>2225</v>
      </c>
      <c r="I5" s="30">
        <v>1600</v>
      </c>
      <c r="J5" s="30">
        <v>2416</v>
      </c>
      <c r="K5" s="31">
        <v>1865.2802188532037</v>
      </c>
      <c r="L5" s="30">
        <v>2148.1</v>
      </c>
      <c r="M5" s="31">
        <v>1575.5597233764415</v>
      </c>
      <c r="N5" s="30">
        <v>1461</v>
      </c>
      <c r="O5" s="31">
        <v>1500.2550698812604</v>
      </c>
      <c r="P5" s="34">
        <v>1190.3415527809389</v>
      </c>
      <c r="Q5" s="30">
        <v>1902</v>
      </c>
      <c r="R5" s="30">
        <v>1195</v>
      </c>
      <c r="S5" s="30">
        <v>1997</v>
      </c>
      <c r="T5" s="34">
        <v>1626.9085734049418</v>
      </c>
      <c r="U5" s="34">
        <v>1160.683309173003</v>
      </c>
      <c r="V5" s="34">
        <v>1342.4239591291353</v>
      </c>
      <c r="W5" s="34">
        <v>1182.6347056932477</v>
      </c>
      <c r="X5" s="34">
        <v>1460.3385565357923</v>
      </c>
      <c r="Y5" s="30">
        <v>1329.2</v>
      </c>
      <c r="Z5" s="34">
        <v>1472.5616545860921</v>
      </c>
      <c r="AA5" s="34">
        <v>1708.5878102313927</v>
      </c>
    </row>
    <row r="6" spans="1:27" x14ac:dyDescent="0.3">
      <c r="A6" s="12">
        <f t="shared" si="0"/>
        <v>5</v>
      </c>
      <c r="B6" s="33">
        <v>1974</v>
      </c>
      <c r="C6" s="29">
        <v>2070.65</v>
      </c>
      <c r="D6" s="31">
        <v>1636.757023312091</v>
      </c>
      <c r="E6" s="30">
        <v>1630</v>
      </c>
      <c r="F6" s="30">
        <v>1579</v>
      </c>
      <c r="G6" s="31">
        <v>1525.775223894796</v>
      </c>
      <c r="H6" s="31">
        <v>1828.5064731213879</v>
      </c>
      <c r="I6" s="30">
        <v>1394</v>
      </c>
      <c r="J6" s="30">
        <v>1990</v>
      </c>
      <c r="K6" s="31">
        <v>1613.7065044369388</v>
      </c>
      <c r="L6" s="30">
        <v>1530.6</v>
      </c>
      <c r="M6" s="30">
        <v>955</v>
      </c>
      <c r="N6" s="30">
        <v>1199</v>
      </c>
      <c r="O6" s="31">
        <v>1297.912957051743</v>
      </c>
      <c r="P6" s="30">
        <v>1274</v>
      </c>
      <c r="Q6" s="30">
        <v>1296</v>
      </c>
      <c r="R6" s="30">
        <v>1511.4</v>
      </c>
      <c r="S6" s="30">
        <v>1441</v>
      </c>
      <c r="T6" s="34">
        <v>1407.4844736421819</v>
      </c>
      <c r="U6" s="30">
        <v>1359.2</v>
      </c>
      <c r="V6" s="30">
        <v>1305.7</v>
      </c>
      <c r="W6" s="34">
        <v>1023.1306254474628</v>
      </c>
      <c r="X6" s="34">
        <v>1263.3800560061147</v>
      </c>
      <c r="Y6" s="34">
        <v>1263.3800560061147</v>
      </c>
      <c r="Z6" s="34">
        <v>1273.954602730395</v>
      </c>
      <c r="AA6" s="34">
        <v>1478.1474841711445</v>
      </c>
    </row>
    <row r="7" spans="1:27" x14ac:dyDescent="0.3">
      <c r="A7" s="12">
        <f t="shared" si="0"/>
        <v>6</v>
      </c>
      <c r="B7" s="33">
        <v>1975</v>
      </c>
      <c r="C7" s="30">
        <v>2306</v>
      </c>
      <c r="D7" s="31">
        <v>1985.511444047843</v>
      </c>
      <c r="E7" s="30">
        <v>1704</v>
      </c>
      <c r="F7" s="30">
        <v>2205</v>
      </c>
      <c r="G7" s="31">
        <v>1850.8820337654565</v>
      </c>
      <c r="H7" s="30">
        <v>2478</v>
      </c>
      <c r="I7" s="30">
        <v>1751</v>
      </c>
      <c r="J7" s="30">
        <v>2856</v>
      </c>
      <c r="K7" s="31">
        <v>1957.5494018106617</v>
      </c>
      <c r="L7" s="30">
        <v>1982.6999999999998</v>
      </c>
      <c r="M7" s="31">
        <v>1653.4974010010947</v>
      </c>
      <c r="N7" s="31">
        <v>1690.8247005471276</v>
      </c>
      <c r="O7" s="31">
        <v>1574.4676777921698</v>
      </c>
      <c r="P7" s="31">
        <v>1249.2237740178825</v>
      </c>
      <c r="Q7" s="30">
        <v>1790</v>
      </c>
      <c r="R7" s="30">
        <v>1293</v>
      </c>
      <c r="S7" s="30">
        <v>1611</v>
      </c>
      <c r="T7" s="34">
        <v>1707.3863071509468</v>
      </c>
      <c r="U7" s="30">
        <v>1532.7</v>
      </c>
      <c r="V7" s="34">
        <v>1408.8291890990936</v>
      </c>
      <c r="W7" s="34">
        <v>1241.1356949432909</v>
      </c>
      <c r="X7" s="34">
        <v>1532.5766278405285</v>
      </c>
      <c r="Y7" s="30">
        <v>1271.2</v>
      </c>
      <c r="Z7" s="34">
        <v>1545.4043617299426</v>
      </c>
      <c r="AA7" s="34">
        <v>1793.1059430393675</v>
      </c>
    </row>
    <row r="8" spans="1:27" x14ac:dyDescent="0.3">
      <c r="A8" s="12">
        <f t="shared" si="0"/>
        <v>7</v>
      </c>
      <c r="B8" s="33">
        <v>1976</v>
      </c>
      <c r="C8" s="29">
        <v>1604.27</v>
      </c>
      <c r="D8" s="30">
        <v>1276</v>
      </c>
      <c r="E8" s="30">
        <v>1270</v>
      </c>
      <c r="F8" s="30">
        <v>1078</v>
      </c>
      <c r="G8" s="30">
        <v>1109</v>
      </c>
      <c r="H8" s="30">
        <v>1368</v>
      </c>
      <c r="I8" s="30">
        <v>989</v>
      </c>
      <c r="J8" s="31">
        <v>1584.7655758255544</v>
      </c>
      <c r="K8" s="31">
        <v>1250.2465991211154</v>
      </c>
      <c r="L8" s="30">
        <v>781.49999999999989</v>
      </c>
      <c r="M8" s="31">
        <v>1056.0548307721192</v>
      </c>
      <c r="N8" s="31">
        <v>1079.895010370466</v>
      </c>
      <c r="O8" s="31">
        <v>1005.5801696575394</v>
      </c>
      <c r="P8" s="31">
        <v>797.85356812066118</v>
      </c>
      <c r="Q8" s="30">
        <v>1743</v>
      </c>
      <c r="R8" s="34">
        <v>834.94479855249756</v>
      </c>
      <c r="S8" s="30">
        <v>949</v>
      </c>
      <c r="T8" s="34">
        <v>1090.4725683688771</v>
      </c>
      <c r="U8" s="34">
        <v>777.97445407015971</v>
      </c>
      <c r="V8" s="30">
        <v>1113.3000000000002</v>
      </c>
      <c r="W8" s="34">
        <v>792.68787812730648</v>
      </c>
      <c r="X8" s="34">
        <v>978.825216404657</v>
      </c>
      <c r="Y8" s="30">
        <v>1018.3</v>
      </c>
      <c r="Z8" s="34">
        <v>987.01802658601764</v>
      </c>
      <c r="AA8" s="34">
        <v>1145.2199393155665</v>
      </c>
    </row>
    <row r="9" spans="1:27" x14ac:dyDescent="0.3">
      <c r="A9" s="12">
        <f t="shared" si="0"/>
        <v>8</v>
      </c>
      <c r="B9" s="33">
        <v>1977</v>
      </c>
      <c r="C9" s="29">
        <v>2225.1</v>
      </c>
      <c r="D9" s="30">
        <v>1644</v>
      </c>
      <c r="E9" s="31">
        <v>1871.1621473853713</v>
      </c>
      <c r="F9" s="30">
        <v>1262</v>
      </c>
      <c r="G9" s="31">
        <v>1639.5815172250727</v>
      </c>
      <c r="H9" s="31">
        <v>1964.8932362418188</v>
      </c>
      <c r="I9" s="31">
        <v>1782.1461123640343</v>
      </c>
      <c r="J9" s="30">
        <v>2345</v>
      </c>
      <c r="K9" s="31">
        <v>1734.071518180004</v>
      </c>
      <c r="L9" s="31">
        <v>1822.4514965256622</v>
      </c>
      <c r="M9" s="31">
        <v>1464.7307218957167</v>
      </c>
      <c r="N9" s="31">
        <v>1497.7966598145645</v>
      </c>
      <c r="O9" s="31">
        <v>1394.7231951485064</v>
      </c>
      <c r="P9" s="30">
        <v>1014</v>
      </c>
      <c r="Q9" s="30">
        <v>1942</v>
      </c>
      <c r="R9" s="30">
        <v>1177</v>
      </c>
      <c r="S9" s="30">
        <v>1222</v>
      </c>
      <c r="T9" s="34">
        <v>1512.4675591954028</v>
      </c>
      <c r="U9" s="34">
        <v>1079.0378023207993</v>
      </c>
      <c r="V9" s="34">
        <v>1247.99433850184</v>
      </c>
      <c r="W9" s="30">
        <v>1174.3</v>
      </c>
      <c r="X9" s="34">
        <v>1357.6145139981836</v>
      </c>
      <c r="Y9" s="30">
        <v>1545.4</v>
      </c>
      <c r="Z9" s="30">
        <v>1105</v>
      </c>
      <c r="AA9" s="34">
        <v>1588.4012643705476</v>
      </c>
    </row>
    <row r="10" spans="1:27" x14ac:dyDescent="0.3">
      <c r="A10" s="12">
        <f t="shared" si="0"/>
        <v>9</v>
      </c>
      <c r="B10" s="33">
        <v>1978</v>
      </c>
      <c r="C10" s="30">
        <v>2207</v>
      </c>
      <c r="D10" s="30">
        <v>1236</v>
      </c>
      <c r="E10" s="30">
        <v>1945</v>
      </c>
      <c r="F10" s="30">
        <v>2183</v>
      </c>
      <c r="G10" s="30">
        <v>1520</v>
      </c>
      <c r="H10" s="31">
        <v>2159.9732457236896</v>
      </c>
      <c r="I10" s="30">
        <v>1480</v>
      </c>
      <c r="J10" s="30">
        <v>2395</v>
      </c>
      <c r="K10" s="31">
        <v>1906.2349120831857</v>
      </c>
      <c r="L10" s="31">
        <v>2003.3894979727399</v>
      </c>
      <c r="M10" s="31">
        <v>1610.1532200983813</v>
      </c>
      <c r="N10" s="31">
        <v>1646.5020353582258</v>
      </c>
      <c r="O10" s="31">
        <v>1533.1951533779306</v>
      </c>
      <c r="P10" s="30">
        <v>2239</v>
      </c>
      <c r="Q10" s="34">
        <v>1557.6351618258711</v>
      </c>
      <c r="R10" s="34">
        <v>1273.029597346539</v>
      </c>
      <c r="S10" s="30">
        <v>1781</v>
      </c>
      <c r="T10" s="34">
        <v>1662.6295020158675</v>
      </c>
      <c r="U10" s="34">
        <v>1186.1676457267708</v>
      </c>
      <c r="V10" s="34">
        <v>1371.8986519259702</v>
      </c>
      <c r="W10" s="30">
        <v>1649.3000000000002</v>
      </c>
      <c r="X10" s="34">
        <v>1492.4022202096658</v>
      </c>
      <c r="Y10" s="30">
        <v>978.09999999999991</v>
      </c>
      <c r="Z10" s="34">
        <v>1504.8936925374121</v>
      </c>
      <c r="AA10" s="34">
        <v>1746.1021144722511</v>
      </c>
    </row>
    <row r="11" spans="1:27" x14ac:dyDescent="0.3">
      <c r="A11" s="12">
        <f t="shared" si="0"/>
        <v>10</v>
      </c>
      <c r="B11" s="33">
        <v>1979</v>
      </c>
      <c r="C11" s="30">
        <v>2366</v>
      </c>
      <c r="D11" s="30">
        <v>1813</v>
      </c>
      <c r="E11" s="30">
        <v>2176</v>
      </c>
      <c r="F11" s="30">
        <v>2261</v>
      </c>
      <c r="G11" s="30">
        <v>2151</v>
      </c>
      <c r="H11" s="30">
        <v>2609</v>
      </c>
      <c r="I11" s="30">
        <v>1811</v>
      </c>
      <c r="J11" s="30">
        <v>2853</v>
      </c>
      <c r="K11" s="31">
        <v>2100.4318545060482</v>
      </c>
      <c r="L11" s="30">
        <v>1919.8</v>
      </c>
      <c r="M11" s="31">
        <v>1774.1869549719704</v>
      </c>
      <c r="N11" s="31">
        <v>1814.2387916901937</v>
      </c>
      <c r="O11" s="31">
        <v>1689.3888150490234</v>
      </c>
      <c r="P11" s="34">
        <v>1340.4052055730524</v>
      </c>
      <c r="Q11" s="34">
        <v>1716.3186398796636</v>
      </c>
      <c r="R11" s="34">
        <v>1402.718993890189</v>
      </c>
      <c r="S11" s="30">
        <v>1877</v>
      </c>
      <c r="T11" s="34">
        <v>1832.0092377592857</v>
      </c>
      <c r="U11" s="34">
        <v>1307.0080146345731</v>
      </c>
      <c r="V11" s="30">
        <v>1811.1000000000001</v>
      </c>
      <c r="W11" s="30">
        <v>1963.6</v>
      </c>
      <c r="X11" s="34">
        <v>1644.4401176339061</v>
      </c>
      <c r="Y11" s="30">
        <v>1144.1999999999998</v>
      </c>
      <c r="Z11" s="34">
        <v>1658.2041538607978</v>
      </c>
      <c r="AA11" s="34">
        <v>1923.9855902386464</v>
      </c>
    </row>
    <row r="12" spans="1:27" x14ac:dyDescent="0.3">
      <c r="A12" s="12">
        <f t="shared" si="0"/>
        <v>11</v>
      </c>
      <c r="B12" s="33">
        <v>1980</v>
      </c>
      <c r="C12" s="30">
        <v>1651</v>
      </c>
      <c r="D12" s="30">
        <v>1294</v>
      </c>
      <c r="E12" s="30">
        <v>1507</v>
      </c>
      <c r="F12" s="30">
        <v>1576</v>
      </c>
      <c r="G12" s="30">
        <v>1192</v>
      </c>
      <c r="H12" s="30">
        <v>1719</v>
      </c>
      <c r="I12" s="30">
        <v>1517</v>
      </c>
      <c r="J12" s="30">
        <v>1704.9999999999998</v>
      </c>
      <c r="K12" s="31">
        <v>1394.2446626733654</v>
      </c>
      <c r="L12" s="30">
        <v>1310</v>
      </c>
      <c r="M12" s="31">
        <v>1177.686715828303</v>
      </c>
      <c r="N12" s="30">
        <v>1158</v>
      </c>
      <c r="O12" s="31">
        <v>1121.39859882105</v>
      </c>
      <c r="P12" s="30">
        <v>1261</v>
      </c>
      <c r="Q12" s="34">
        <v>1139.2743344495589</v>
      </c>
      <c r="R12" s="30">
        <v>1011</v>
      </c>
      <c r="S12" s="30">
        <v>1503</v>
      </c>
      <c r="T12" s="30">
        <v>945</v>
      </c>
      <c r="U12" s="34">
        <v>867.57822900381939</v>
      </c>
      <c r="V12" s="34">
        <v>1003.4242689880493</v>
      </c>
      <c r="W12" s="30">
        <v>1051.3</v>
      </c>
      <c r="X12" s="30">
        <v>978.3</v>
      </c>
      <c r="Y12" s="30">
        <v>753.40000000000009</v>
      </c>
      <c r="Z12" s="34">
        <v>1100.6985473884433</v>
      </c>
      <c r="AA12" s="34">
        <v>1277.1214807545061</v>
      </c>
    </row>
    <row r="13" spans="1:27" x14ac:dyDescent="0.3">
      <c r="A13" s="12">
        <f t="shared" si="0"/>
        <v>12</v>
      </c>
      <c r="B13" s="33">
        <v>1981</v>
      </c>
      <c r="C13" s="29">
        <v>3320.55</v>
      </c>
      <c r="D13" s="30">
        <v>1661</v>
      </c>
      <c r="E13" s="30">
        <v>2651</v>
      </c>
      <c r="F13" s="30">
        <v>2840</v>
      </c>
      <c r="G13" s="30">
        <v>1922</v>
      </c>
      <c r="H13" s="30">
        <v>3660</v>
      </c>
      <c r="I13" s="30">
        <v>1972</v>
      </c>
      <c r="J13" s="30">
        <v>3291.5</v>
      </c>
      <c r="K13" s="31">
        <v>2587.7820986575925</v>
      </c>
      <c r="L13" s="31">
        <v>2719.6729252151272</v>
      </c>
      <c r="M13" s="31">
        <v>2185.8406079201218</v>
      </c>
      <c r="N13" s="30">
        <v>1392.5</v>
      </c>
      <c r="O13" s="31">
        <v>2081.3672787705459</v>
      </c>
      <c r="P13" s="30">
        <v>2463</v>
      </c>
      <c r="Q13" s="34">
        <v>2114.5454647075062</v>
      </c>
      <c r="R13" s="30">
        <v>2238</v>
      </c>
      <c r="S13" s="30">
        <v>2209</v>
      </c>
      <c r="T13" s="30">
        <v>2418</v>
      </c>
      <c r="U13" s="34">
        <v>1610.2650204135009</v>
      </c>
      <c r="V13" s="34">
        <v>1862.4015068251906</v>
      </c>
      <c r="W13" s="30">
        <v>2156.0000000000005</v>
      </c>
      <c r="X13" s="30">
        <v>2147.3000000000002</v>
      </c>
      <c r="Y13" s="30">
        <v>1917.7</v>
      </c>
      <c r="Z13" s="30">
        <v>1868</v>
      </c>
      <c r="AA13" s="34">
        <v>2386.6708523336347</v>
      </c>
    </row>
    <row r="14" spans="1:27" x14ac:dyDescent="0.3">
      <c r="A14" s="12">
        <f t="shared" si="0"/>
        <v>13</v>
      </c>
      <c r="B14" s="33">
        <v>1982</v>
      </c>
      <c r="C14" s="30">
        <v>1916</v>
      </c>
      <c r="D14" s="30">
        <v>1082</v>
      </c>
      <c r="E14" s="30">
        <v>1542.0000000000002</v>
      </c>
      <c r="F14" s="30">
        <v>1317</v>
      </c>
      <c r="G14" s="30">
        <v>1580</v>
      </c>
      <c r="H14" s="30">
        <v>1045</v>
      </c>
      <c r="I14" s="30">
        <v>1194</v>
      </c>
      <c r="J14" s="30">
        <v>1623.3999999999999</v>
      </c>
      <c r="K14" s="31">
        <v>1473.2033727894734</v>
      </c>
      <c r="L14" s="31">
        <v>1548.2877512714736</v>
      </c>
      <c r="M14" s="31">
        <v>1244.3813401594293</v>
      </c>
      <c r="N14" s="30">
        <v>1321</v>
      </c>
      <c r="O14" s="31">
        <v>1184.9055207117485</v>
      </c>
      <c r="P14" s="30">
        <v>1029</v>
      </c>
      <c r="Q14" s="34">
        <v>1203.7935930307901</v>
      </c>
      <c r="R14" s="30">
        <v>1120</v>
      </c>
      <c r="S14" s="30">
        <v>1229</v>
      </c>
      <c r="T14" s="30">
        <v>1384</v>
      </c>
      <c r="U14" s="30">
        <v>1096</v>
      </c>
      <c r="V14" s="30">
        <v>1570.0000000000002</v>
      </c>
      <c r="W14" s="30">
        <v>1172.3999999999999</v>
      </c>
      <c r="X14" s="34">
        <v>1153.3793502757089</v>
      </c>
      <c r="Y14" s="30">
        <v>1049</v>
      </c>
      <c r="Z14" s="30">
        <v>946</v>
      </c>
      <c r="AA14" s="30">
        <v>1357</v>
      </c>
    </row>
    <row r="15" spans="1:27" x14ac:dyDescent="0.3">
      <c r="A15" s="12">
        <f t="shared" si="0"/>
        <v>14</v>
      </c>
      <c r="B15" s="33">
        <v>1983</v>
      </c>
      <c r="C15" s="30">
        <v>1909.2</v>
      </c>
      <c r="D15" s="30">
        <v>1017</v>
      </c>
      <c r="E15" s="30">
        <v>2203.4</v>
      </c>
      <c r="F15" s="30">
        <v>1991.7</v>
      </c>
      <c r="G15" s="30">
        <v>1031.3000000000002</v>
      </c>
      <c r="H15" s="30">
        <v>2014.5</v>
      </c>
      <c r="I15" s="30">
        <v>1077</v>
      </c>
      <c r="J15" s="30">
        <v>1844.2000000000003</v>
      </c>
      <c r="K15" s="31">
        <v>1647.012990895284</v>
      </c>
      <c r="L15" s="31">
        <v>1730.9558796079239</v>
      </c>
      <c r="M15" s="31">
        <v>1391.1943664570658</v>
      </c>
      <c r="N15" s="30">
        <v>1294</v>
      </c>
      <c r="O15" s="31">
        <v>1324.7015460605221</v>
      </c>
      <c r="P15" s="30">
        <v>1724.9</v>
      </c>
      <c r="Q15" s="34">
        <v>1345.8180470521856</v>
      </c>
      <c r="R15" s="34">
        <v>1099.9149534684659</v>
      </c>
      <c r="S15" s="30">
        <v>1247</v>
      </c>
      <c r="T15" s="30">
        <v>1177</v>
      </c>
      <c r="U15" s="30">
        <v>1203</v>
      </c>
      <c r="V15" s="30">
        <v>1397.8000000000002</v>
      </c>
      <c r="W15" s="34">
        <v>1044.2477779333012</v>
      </c>
      <c r="X15" s="30">
        <v>1703</v>
      </c>
      <c r="Y15" s="30">
        <v>1272.5999999999999</v>
      </c>
      <c r="Z15" s="30">
        <v>1235</v>
      </c>
      <c r="AA15" s="34">
        <v>1508.6560673798126</v>
      </c>
    </row>
    <row r="16" spans="1:27" x14ac:dyDescent="0.3">
      <c r="A16" s="12">
        <f t="shared" si="0"/>
        <v>15</v>
      </c>
      <c r="B16" s="33">
        <v>1984</v>
      </c>
      <c r="C16" s="30">
        <v>2193.2000000000003</v>
      </c>
      <c r="D16" s="30">
        <v>1116</v>
      </c>
      <c r="E16" s="30">
        <v>1686.8</v>
      </c>
      <c r="F16" s="30">
        <v>3225</v>
      </c>
      <c r="G16" s="30">
        <v>1567</v>
      </c>
      <c r="H16" s="30">
        <v>2584</v>
      </c>
      <c r="I16" s="30">
        <v>924.89999999999986</v>
      </c>
      <c r="J16" s="30">
        <v>2911.4</v>
      </c>
      <c r="K16" s="31">
        <v>2030.0365958893219</v>
      </c>
      <c r="L16" s="30">
        <v>2065.5</v>
      </c>
      <c r="M16" s="31">
        <v>1714.7256831093584</v>
      </c>
      <c r="N16" s="30">
        <v>1966.6</v>
      </c>
      <c r="O16" s="31">
        <v>1632.7695239806403</v>
      </c>
      <c r="P16" s="30">
        <v>1690.9</v>
      </c>
      <c r="Q16" s="30">
        <v>1669</v>
      </c>
      <c r="R16" s="30">
        <v>1176</v>
      </c>
      <c r="S16" s="30">
        <v>1638.9</v>
      </c>
      <c r="T16" s="30">
        <v>2123</v>
      </c>
      <c r="U16" s="30">
        <v>1657.6000000000001</v>
      </c>
      <c r="V16" s="30">
        <v>1826.8</v>
      </c>
      <c r="W16" s="34">
        <v>1287.0944042939163</v>
      </c>
      <c r="X16" s="30">
        <v>2095.1999999999998</v>
      </c>
      <c r="Y16" s="34">
        <v>1559.5700472623155</v>
      </c>
      <c r="Z16" s="34">
        <v>1206.1638643745348</v>
      </c>
      <c r="AA16" s="34">
        <v>1859.50386810653</v>
      </c>
    </row>
    <row r="17" spans="1:27" x14ac:dyDescent="0.3">
      <c r="A17" s="12">
        <f t="shared" si="0"/>
        <v>16</v>
      </c>
      <c r="B17" s="33">
        <v>1985</v>
      </c>
      <c r="C17" s="29">
        <v>1884.4</v>
      </c>
      <c r="D17" s="30">
        <v>667</v>
      </c>
      <c r="E17" s="30">
        <v>1377.1</v>
      </c>
      <c r="F17" s="30">
        <v>1993</v>
      </c>
      <c r="G17" s="30">
        <v>1173</v>
      </c>
      <c r="H17" s="30">
        <v>1268</v>
      </c>
      <c r="I17" s="30">
        <v>1217.1999999999998</v>
      </c>
      <c r="J17" s="30">
        <v>1956.6000000000001</v>
      </c>
      <c r="K17" s="30">
        <v>1459.3</v>
      </c>
      <c r="L17" s="31">
        <v>1543.4070696384806</v>
      </c>
      <c r="M17" s="31">
        <v>1240.4586654845393</v>
      </c>
      <c r="N17" s="30">
        <v>1346.4</v>
      </c>
      <c r="O17" s="31">
        <v>1181.1703322062397</v>
      </c>
      <c r="P17" s="31">
        <v>937.17138876153376</v>
      </c>
      <c r="Q17" s="30">
        <v>1909.6999999999998</v>
      </c>
      <c r="R17" s="30">
        <v>982</v>
      </c>
      <c r="S17" s="30">
        <v>1795.4</v>
      </c>
      <c r="T17" s="30">
        <v>1206.5999999999999</v>
      </c>
      <c r="U17" s="30">
        <v>1048.4000000000001</v>
      </c>
      <c r="V17" s="34">
        <v>1056.9078456049963</v>
      </c>
      <c r="W17" s="34">
        <v>931.10368779682278</v>
      </c>
      <c r="X17" s="34">
        <v>1149.7435420054821</v>
      </c>
      <c r="Y17" s="30">
        <v>987.3</v>
      </c>
      <c r="Z17" s="34">
        <v>2435.4569700735865</v>
      </c>
      <c r="AA17" s="34">
        <v>1345.1934087276729</v>
      </c>
    </row>
    <row r="18" spans="1:27" x14ac:dyDescent="0.3">
      <c r="A18" s="12">
        <f t="shared" si="0"/>
        <v>17</v>
      </c>
      <c r="B18" s="33">
        <v>1986</v>
      </c>
      <c r="C18" s="30">
        <v>1656.8000000000002</v>
      </c>
      <c r="D18" s="30">
        <v>526</v>
      </c>
      <c r="E18" s="30">
        <v>2006</v>
      </c>
      <c r="F18" s="30">
        <v>1547</v>
      </c>
      <c r="G18" s="30">
        <v>1037.3999999999999</v>
      </c>
      <c r="H18" s="30">
        <v>914</v>
      </c>
      <c r="I18" s="30">
        <v>1321.3</v>
      </c>
      <c r="J18" s="30">
        <v>840.5</v>
      </c>
      <c r="K18" s="30">
        <v>1124.6999999999998</v>
      </c>
      <c r="L18" s="30">
        <v>1067.8</v>
      </c>
      <c r="M18" s="30">
        <v>572</v>
      </c>
      <c r="N18" s="30">
        <v>674</v>
      </c>
      <c r="O18" s="30">
        <v>846</v>
      </c>
      <c r="P18" s="30">
        <v>1408.8000000000002</v>
      </c>
      <c r="Q18" s="30">
        <v>2608</v>
      </c>
      <c r="R18" s="30">
        <v>962</v>
      </c>
      <c r="S18" s="30">
        <v>1341.1999999999998</v>
      </c>
      <c r="T18" s="30">
        <v>1380</v>
      </c>
      <c r="U18" s="30">
        <v>1887.8000000000002</v>
      </c>
      <c r="V18" s="30">
        <v>1627.5</v>
      </c>
      <c r="W18" s="34">
        <v>909.75295467886542</v>
      </c>
      <c r="X18" s="30">
        <v>1317.1</v>
      </c>
      <c r="Y18" s="30">
        <v>948.19999999999993</v>
      </c>
      <c r="Z18" s="34">
        <v>2008.109864715057</v>
      </c>
      <c r="AA18" s="30">
        <v>1369.2000000000003</v>
      </c>
    </row>
    <row r="19" spans="1:27" x14ac:dyDescent="0.3">
      <c r="A19" s="12">
        <f t="shared" si="0"/>
        <v>18</v>
      </c>
      <c r="B19" s="33">
        <v>1987</v>
      </c>
      <c r="C19" s="29">
        <v>2446.62</v>
      </c>
      <c r="D19" s="30">
        <v>887</v>
      </c>
      <c r="E19" s="30">
        <v>2246</v>
      </c>
      <c r="F19" s="30">
        <v>2463</v>
      </c>
      <c r="G19" s="30">
        <v>1463.8999999999999</v>
      </c>
      <c r="H19" s="30">
        <v>350.1</v>
      </c>
      <c r="I19" s="30">
        <v>2107.8000000000002</v>
      </c>
      <c r="J19" s="30">
        <v>2505</v>
      </c>
      <c r="K19" s="30">
        <v>1793.6000000000001</v>
      </c>
      <c r="L19" s="30">
        <v>1756.3999999999999</v>
      </c>
      <c r="M19" s="30">
        <v>1186.6000000000001</v>
      </c>
      <c r="N19" s="31">
        <v>1646.9102949849298</v>
      </c>
      <c r="O19" s="30">
        <v>1326</v>
      </c>
      <c r="P19" s="30">
        <v>2079.5</v>
      </c>
      <c r="Q19" s="30">
        <v>2320</v>
      </c>
      <c r="R19" s="34">
        <v>1273.3452523393873</v>
      </c>
      <c r="S19" s="30">
        <v>1595.5000000000005</v>
      </c>
      <c r="T19" s="30">
        <v>1602</v>
      </c>
      <c r="U19" s="30">
        <v>1982.2</v>
      </c>
      <c r="V19" s="30">
        <v>1515.1</v>
      </c>
      <c r="W19" s="34">
        <v>1208.9006937348136</v>
      </c>
      <c r="X19" s="30">
        <v>1770.5000000000002</v>
      </c>
      <c r="Y19" s="30">
        <v>1293.2</v>
      </c>
      <c r="Z19" s="34">
        <v>1297.5421166230287</v>
      </c>
      <c r="AA19" s="30">
        <v>1776.8999999999999</v>
      </c>
    </row>
    <row r="20" spans="1:27" x14ac:dyDescent="0.3">
      <c r="A20" s="12">
        <f t="shared" si="0"/>
        <v>19</v>
      </c>
      <c r="B20" s="33">
        <v>1988</v>
      </c>
      <c r="C20" s="30">
        <v>1851.5</v>
      </c>
      <c r="D20" s="30">
        <v>1982</v>
      </c>
      <c r="E20" s="30">
        <v>1598</v>
      </c>
      <c r="F20" s="30">
        <v>3074</v>
      </c>
      <c r="G20" s="30">
        <v>1314.4</v>
      </c>
      <c r="H20" s="30">
        <v>1209</v>
      </c>
      <c r="I20" s="30">
        <v>1243.5</v>
      </c>
      <c r="J20" s="30">
        <v>2389.5</v>
      </c>
      <c r="K20" s="30">
        <v>1774.4999999999998</v>
      </c>
      <c r="L20" s="30">
        <v>1650</v>
      </c>
      <c r="M20" s="30">
        <v>1583.0000000000002</v>
      </c>
      <c r="N20" s="30">
        <v>1217</v>
      </c>
      <c r="O20" s="30">
        <v>1259</v>
      </c>
      <c r="P20" s="30">
        <v>2319.6999999999998</v>
      </c>
      <c r="Q20" s="30">
        <v>3663</v>
      </c>
      <c r="R20" s="30">
        <v>1393</v>
      </c>
      <c r="S20" s="30">
        <v>1807.3999999999999</v>
      </c>
      <c r="T20" s="30">
        <v>2075.6999999999998</v>
      </c>
      <c r="U20" s="30">
        <v>1572.6</v>
      </c>
      <c r="V20" s="30">
        <v>1708.7</v>
      </c>
      <c r="W20" s="30">
        <v>1980.2000000000003</v>
      </c>
      <c r="X20" s="30">
        <v>1692.1999999999998</v>
      </c>
      <c r="Y20" s="34">
        <v>1604.8000916260814</v>
      </c>
      <c r="Z20" s="34">
        <v>1458.2937424643883</v>
      </c>
      <c r="AA20" s="30">
        <v>1663.8</v>
      </c>
    </row>
    <row r="21" spans="1:27" x14ac:dyDescent="0.3">
      <c r="A21" s="12">
        <f t="shared" si="0"/>
        <v>20</v>
      </c>
      <c r="B21" s="33">
        <v>1989</v>
      </c>
      <c r="C21" s="30">
        <v>2253</v>
      </c>
      <c r="D21" s="31">
        <v>1705.0815326191348</v>
      </c>
      <c r="E21" s="30">
        <v>1484</v>
      </c>
      <c r="F21" s="30">
        <v>3022</v>
      </c>
      <c r="G21" s="30">
        <v>1190.4000000000001</v>
      </c>
      <c r="H21" s="30">
        <v>1036</v>
      </c>
      <c r="I21" s="30">
        <v>1259.8</v>
      </c>
      <c r="J21" s="30">
        <v>1976.5</v>
      </c>
      <c r="K21" s="30">
        <v>1531.1999999999998</v>
      </c>
      <c r="L21" s="31">
        <v>1766.7473990058406</v>
      </c>
      <c r="M21" s="30">
        <v>1195.4000000000001</v>
      </c>
      <c r="N21" s="30">
        <v>1198</v>
      </c>
      <c r="O21" s="30">
        <v>1360</v>
      </c>
      <c r="P21" s="30">
        <v>1282.5999999999999</v>
      </c>
      <c r="Q21" s="30">
        <v>2742</v>
      </c>
      <c r="R21" s="34">
        <v>1122.6582410686342</v>
      </c>
      <c r="S21" s="30">
        <v>1266.5999999999999</v>
      </c>
      <c r="T21" s="30">
        <v>1052</v>
      </c>
      <c r="U21" s="30">
        <v>1294.5</v>
      </c>
      <c r="V21" s="30">
        <v>1706.8999999999999</v>
      </c>
      <c r="W21" s="34">
        <v>1065.8400178282873</v>
      </c>
      <c r="X21" s="30">
        <v>1301.5</v>
      </c>
      <c r="Y21" s="34">
        <v>1316.8877685498201</v>
      </c>
      <c r="Z21" s="34">
        <v>1270.1866325952085</v>
      </c>
      <c r="AA21" s="30">
        <v>1574.6</v>
      </c>
    </row>
    <row r="22" spans="1:27" x14ac:dyDescent="0.3">
      <c r="A22" s="12">
        <f t="shared" si="0"/>
        <v>21</v>
      </c>
      <c r="B22" s="33">
        <v>1990</v>
      </c>
      <c r="C22" s="30">
        <v>2215</v>
      </c>
      <c r="D22" s="31">
        <v>1662.1597907279706</v>
      </c>
      <c r="E22" s="30">
        <v>1248</v>
      </c>
      <c r="F22" s="30">
        <v>2291</v>
      </c>
      <c r="G22" s="30">
        <v>1357.4</v>
      </c>
      <c r="H22" s="30">
        <v>648</v>
      </c>
      <c r="I22" s="30">
        <v>1364</v>
      </c>
      <c r="J22" s="30">
        <v>1835.5</v>
      </c>
      <c r="K22" s="30">
        <v>1260.5</v>
      </c>
      <c r="L22" s="30">
        <v>1423.8</v>
      </c>
      <c r="M22" s="30">
        <v>1367.6000000000001</v>
      </c>
      <c r="N22" s="30">
        <v>1214</v>
      </c>
      <c r="O22" s="30">
        <v>785.2</v>
      </c>
      <c r="P22" s="31">
        <v>1045.7806894131081</v>
      </c>
      <c r="Q22" s="30">
        <v>2643.5</v>
      </c>
      <c r="R22" s="30">
        <v>932</v>
      </c>
      <c r="S22" s="30">
        <v>1303.3999999999999</v>
      </c>
      <c r="T22" s="30">
        <v>1438</v>
      </c>
      <c r="U22" s="30">
        <v>1642</v>
      </c>
      <c r="V22" s="34">
        <v>1179.3934691962318</v>
      </c>
      <c r="W22" s="30">
        <v>1230.8999999999999</v>
      </c>
      <c r="X22" s="30">
        <v>1577.5</v>
      </c>
      <c r="Y22" s="30">
        <v>1381.8</v>
      </c>
      <c r="Z22" s="34">
        <v>979.16225519045588</v>
      </c>
      <c r="AA22" s="30">
        <v>1324.6999999999998</v>
      </c>
    </row>
    <row r="23" spans="1:27" x14ac:dyDescent="0.3">
      <c r="A23" s="12">
        <f t="shared" si="0"/>
        <v>22</v>
      </c>
      <c r="B23" s="33">
        <v>1991</v>
      </c>
      <c r="C23" s="30">
        <v>1197</v>
      </c>
      <c r="D23" s="30">
        <v>790</v>
      </c>
      <c r="E23" s="30">
        <v>1491</v>
      </c>
      <c r="F23" s="30">
        <v>1498</v>
      </c>
      <c r="G23" s="30">
        <v>796.6</v>
      </c>
      <c r="H23" s="30">
        <v>562</v>
      </c>
      <c r="I23" s="30">
        <v>811.5</v>
      </c>
      <c r="J23" s="30">
        <v>1526.5</v>
      </c>
      <c r="K23" s="30">
        <v>1350.8000000000002</v>
      </c>
      <c r="L23" s="30">
        <v>1472.9</v>
      </c>
      <c r="M23" s="30">
        <v>806.80000000000018</v>
      </c>
      <c r="N23" s="30">
        <v>1172</v>
      </c>
      <c r="O23" s="30">
        <v>710</v>
      </c>
      <c r="P23" s="31">
        <v>757.10492694324125</v>
      </c>
      <c r="Q23" s="30">
        <v>1076</v>
      </c>
      <c r="R23" s="30">
        <v>868</v>
      </c>
      <c r="S23" s="30">
        <v>866.4</v>
      </c>
      <c r="T23" s="30">
        <v>950</v>
      </c>
      <c r="U23" s="30">
        <v>1031.8000000000002</v>
      </c>
      <c r="V23" s="34">
        <v>853.83543162788567</v>
      </c>
      <c r="W23" s="30">
        <v>1042.2</v>
      </c>
      <c r="X23" s="30">
        <v>1131.0999999999999</v>
      </c>
      <c r="Y23" s="30">
        <v>1015.1</v>
      </c>
      <c r="Z23" s="34">
        <v>1352.0188956703641</v>
      </c>
      <c r="AA23" s="30">
        <v>1208.5999999999999</v>
      </c>
    </row>
    <row r="24" spans="1:27" x14ac:dyDescent="0.3">
      <c r="A24" s="12">
        <f t="shared" si="0"/>
        <v>23</v>
      </c>
      <c r="B24" s="33">
        <v>1992</v>
      </c>
      <c r="C24" s="30">
        <v>1680</v>
      </c>
      <c r="D24" s="30">
        <v>1731</v>
      </c>
      <c r="E24" s="30">
        <v>1656.7</v>
      </c>
      <c r="F24" s="30">
        <v>2049</v>
      </c>
      <c r="G24" s="30">
        <v>2158</v>
      </c>
      <c r="H24" s="30">
        <v>1552.8</v>
      </c>
      <c r="I24" s="30">
        <v>1679</v>
      </c>
      <c r="J24" s="30">
        <v>2475.5</v>
      </c>
      <c r="K24" s="30">
        <v>1684</v>
      </c>
      <c r="L24" s="30">
        <v>1445.7</v>
      </c>
      <c r="M24" s="30">
        <v>1235.8000000000002</v>
      </c>
      <c r="N24" s="30">
        <v>1525</v>
      </c>
      <c r="O24" s="30">
        <v>935</v>
      </c>
      <c r="P24" s="31">
        <v>1065.8126543709061</v>
      </c>
      <c r="Q24" s="30">
        <v>1715</v>
      </c>
      <c r="R24" s="30">
        <v>924</v>
      </c>
      <c r="S24" s="30">
        <v>1362.2</v>
      </c>
      <c r="T24" s="30">
        <v>1252</v>
      </c>
      <c r="U24" s="30">
        <v>1101.3</v>
      </c>
      <c r="V24" s="30">
        <v>1520.5999999999997</v>
      </c>
      <c r="W24" s="30">
        <v>1236</v>
      </c>
      <c r="X24" s="30">
        <v>1240.2999999999997</v>
      </c>
      <c r="Y24" s="30">
        <v>1247.9999999999998</v>
      </c>
      <c r="Z24" s="34">
        <v>1620.2448472000031</v>
      </c>
      <c r="AA24" s="30">
        <v>1649.4</v>
      </c>
    </row>
    <row r="25" spans="1:27" x14ac:dyDescent="0.3">
      <c r="A25" s="12">
        <f t="shared" si="0"/>
        <v>24</v>
      </c>
      <c r="B25" s="33">
        <v>1993</v>
      </c>
      <c r="C25" s="30">
        <v>2222</v>
      </c>
      <c r="D25" s="30">
        <v>1674.6</v>
      </c>
      <c r="E25" s="30">
        <v>1502</v>
      </c>
      <c r="F25" s="30">
        <v>2415</v>
      </c>
      <c r="G25" s="30">
        <v>1842</v>
      </c>
      <c r="H25" s="30">
        <v>725</v>
      </c>
      <c r="I25" s="30">
        <v>1746</v>
      </c>
      <c r="J25" s="30">
        <v>1986.4</v>
      </c>
      <c r="K25" s="30">
        <v>1419</v>
      </c>
      <c r="L25" s="30">
        <v>1809.7</v>
      </c>
      <c r="M25" s="30">
        <v>1220.9999999999998</v>
      </c>
      <c r="N25" s="30">
        <v>1624</v>
      </c>
      <c r="O25" s="30">
        <v>923</v>
      </c>
      <c r="P25" s="31">
        <v>1095.9501740230335</v>
      </c>
      <c r="Q25" s="30">
        <v>2349</v>
      </c>
      <c r="R25" s="30">
        <v>902</v>
      </c>
      <c r="S25" s="30">
        <v>1554.3</v>
      </c>
      <c r="T25" s="30">
        <v>1671.8</v>
      </c>
      <c r="U25" s="30">
        <v>1145</v>
      </c>
      <c r="V25" s="30">
        <v>1581.4</v>
      </c>
      <c r="W25" s="34">
        <v>1088.854462386998</v>
      </c>
      <c r="X25" s="30">
        <v>1442.9</v>
      </c>
      <c r="Y25" s="30">
        <v>1262</v>
      </c>
      <c r="Z25" s="34">
        <v>1306.2455100024558</v>
      </c>
      <c r="AA25" s="30">
        <v>1564.8999999999999</v>
      </c>
    </row>
    <row r="26" spans="1:27" x14ac:dyDescent="0.3">
      <c r="A26" s="12">
        <f t="shared" si="0"/>
        <v>25</v>
      </c>
      <c r="B26" s="33">
        <v>1994</v>
      </c>
      <c r="C26" s="30">
        <v>2005</v>
      </c>
      <c r="D26" s="30">
        <v>1613</v>
      </c>
      <c r="E26" s="30">
        <v>2187.2000000000003</v>
      </c>
      <c r="F26" s="30">
        <v>2540</v>
      </c>
      <c r="G26" s="30">
        <v>990</v>
      </c>
      <c r="H26" s="30">
        <v>793</v>
      </c>
      <c r="I26" s="30">
        <v>1662</v>
      </c>
      <c r="J26" s="30">
        <v>1637.5</v>
      </c>
      <c r="K26" s="30">
        <v>1425</v>
      </c>
      <c r="L26" s="30">
        <v>1249.0999999999999</v>
      </c>
      <c r="M26" s="30">
        <v>1152.4000000000001</v>
      </c>
      <c r="N26" s="30">
        <v>1313</v>
      </c>
      <c r="O26" s="30">
        <v>1111</v>
      </c>
      <c r="P26" s="30">
        <v>1275</v>
      </c>
      <c r="Q26" s="30">
        <v>1492</v>
      </c>
      <c r="R26" s="30">
        <v>965</v>
      </c>
      <c r="S26" s="30">
        <v>1413</v>
      </c>
      <c r="T26" s="30">
        <v>1293.3</v>
      </c>
      <c r="U26" s="30">
        <v>1418.9</v>
      </c>
      <c r="V26" s="30">
        <v>1246.1999999999998</v>
      </c>
      <c r="W26" s="30">
        <v>1529.8</v>
      </c>
      <c r="X26" s="30">
        <v>1319.7999999999997</v>
      </c>
      <c r="Y26" s="34">
        <v>1241.1168317147465</v>
      </c>
      <c r="Z26" s="34">
        <v>1312.1643878115838</v>
      </c>
      <c r="AA26" s="30">
        <v>1288.0999999999999</v>
      </c>
    </row>
    <row r="27" spans="1:27" x14ac:dyDescent="0.3">
      <c r="A27" s="12">
        <f t="shared" si="0"/>
        <v>26</v>
      </c>
      <c r="B27" s="33">
        <v>1995</v>
      </c>
      <c r="C27" s="29">
        <v>2478.81</v>
      </c>
      <c r="D27" s="30">
        <v>1715</v>
      </c>
      <c r="E27" s="30">
        <v>1666.2000000000003</v>
      </c>
      <c r="F27" s="30">
        <v>3182</v>
      </c>
      <c r="G27" s="30">
        <v>1231.3999999999999</v>
      </c>
      <c r="H27" s="30">
        <v>1783.6</v>
      </c>
      <c r="I27" s="30">
        <v>2355</v>
      </c>
      <c r="J27" s="30">
        <v>1899</v>
      </c>
      <c r="K27" s="30">
        <v>2318</v>
      </c>
      <c r="L27" s="30">
        <v>2128</v>
      </c>
      <c r="M27" s="30">
        <v>1473.3</v>
      </c>
      <c r="N27" s="30">
        <v>1610</v>
      </c>
      <c r="O27" s="30">
        <v>1115</v>
      </c>
      <c r="P27" s="34">
        <v>1232.7887057643609</v>
      </c>
      <c r="Q27" s="30">
        <v>2434</v>
      </c>
      <c r="R27" s="30">
        <v>1589</v>
      </c>
      <c r="S27" s="30">
        <v>1351</v>
      </c>
      <c r="T27" s="34">
        <v>1684.9235498157243</v>
      </c>
      <c r="U27" s="30">
        <v>1516.4000000000003</v>
      </c>
      <c r="V27" s="34">
        <v>1390.2943161948369</v>
      </c>
      <c r="W27" s="34">
        <v>1224.8070352727593</v>
      </c>
      <c r="X27" s="30">
        <v>1613.5</v>
      </c>
      <c r="Y27" s="34">
        <v>1506.7978006379703</v>
      </c>
      <c r="Z27" s="34">
        <v>1360.6593006221096</v>
      </c>
      <c r="AA27" s="30">
        <v>1793.7</v>
      </c>
    </row>
    <row r="28" spans="1:27" x14ac:dyDescent="0.3">
      <c r="A28" s="12">
        <f t="shared" si="0"/>
        <v>27</v>
      </c>
      <c r="B28" s="33">
        <v>1996</v>
      </c>
      <c r="C28" s="29">
        <v>2748.96</v>
      </c>
      <c r="D28" s="30">
        <v>2191</v>
      </c>
      <c r="E28" s="30">
        <v>1129.5</v>
      </c>
      <c r="F28" s="30">
        <v>3083</v>
      </c>
      <c r="G28" s="30">
        <v>1636.9</v>
      </c>
      <c r="H28" s="30">
        <v>1410</v>
      </c>
      <c r="I28" s="30">
        <v>1551</v>
      </c>
      <c r="J28" s="30">
        <v>2582.5</v>
      </c>
      <c r="K28" s="30">
        <v>1367.6</v>
      </c>
      <c r="L28" s="30">
        <v>1942</v>
      </c>
      <c r="M28" s="30">
        <v>1701.5</v>
      </c>
      <c r="N28" s="30">
        <v>1419</v>
      </c>
      <c r="O28" s="30">
        <v>1516</v>
      </c>
      <c r="P28" s="30">
        <v>1754</v>
      </c>
      <c r="Q28" s="30">
        <v>1537</v>
      </c>
      <c r="R28" s="30">
        <v>2256</v>
      </c>
      <c r="S28" s="30">
        <v>2087</v>
      </c>
      <c r="T28" s="30">
        <v>1916</v>
      </c>
      <c r="U28" s="30">
        <v>1757.8000000000002</v>
      </c>
      <c r="V28" s="30">
        <v>1608.3</v>
      </c>
      <c r="W28" s="30">
        <v>2153.1</v>
      </c>
      <c r="X28" s="34">
        <v>1677.2452528755109</v>
      </c>
      <c r="Y28" s="30">
        <v>1848.8999999999996</v>
      </c>
      <c r="Z28" s="30">
        <v>1749</v>
      </c>
      <c r="AA28" s="30">
        <v>2109.4</v>
      </c>
    </row>
    <row r="29" spans="1:27" x14ac:dyDescent="0.3">
      <c r="A29" s="12">
        <f t="shared" si="0"/>
        <v>28</v>
      </c>
      <c r="B29" s="33">
        <v>1997</v>
      </c>
      <c r="C29" s="30">
        <v>877</v>
      </c>
      <c r="D29" s="30">
        <v>906</v>
      </c>
      <c r="E29" s="30">
        <v>2421.9</v>
      </c>
      <c r="F29" s="30">
        <v>1661</v>
      </c>
      <c r="G29" s="30">
        <v>515</v>
      </c>
      <c r="H29" s="30">
        <v>732.5</v>
      </c>
      <c r="I29" s="30">
        <v>1215.8</v>
      </c>
      <c r="J29" s="30">
        <v>1009.5999999999999</v>
      </c>
      <c r="K29" s="30">
        <v>841</v>
      </c>
      <c r="L29" s="30">
        <v>771.4</v>
      </c>
      <c r="M29" s="30">
        <v>932.30000000000007</v>
      </c>
      <c r="N29" s="30">
        <v>1041</v>
      </c>
      <c r="O29" s="30">
        <v>829</v>
      </c>
      <c r="P29" s="30">
        <v>937.1</v>
      </c>
      <c r="Q29" s="34">
        <v>936.55644412397442</v>
      </c>
      <c r="R29" s="34">
        <v>765.43217704322308</v>
      </c>
      <c r="S29" s="34">
        <v>974.62042997896447</v>
      </c>
      <c r="T29" s="30">
        <v>883</v>
      </c>
      <c r="U29" s="30">
        <v>917.50000000000023</v>
      </c>
      <c r="V29" s="30">
        <v>911.5999999999998</v>
      </c>
      <c r="W29" s="30">
        <v>919.2</v>
      </c>
      <c r="X29" s="30">
        <v>912.59999999999991</v>
      </c>
      <c r="Y29" s="30">
        <v>938.5</v>
      </c>
      <c r="Z29" s="30">
        <v>1071</v>
      </c>
      <c r="AA29" s="30">
        <v>1315.4</v>
      </c>
    </row>
    <row r="30" spans="1:27" x14ac:dyDescent="0.3">
      <c r="A30" s="12">
        <f t="shared" si="0"/>
        <v>29</v>
      </c>
      <c r="B30" s="33">
        <v>1998</v>
      </c>
      <c r="C30" s="30">
        <v>2149</v>
      </c>
      <c r="D30" s="30">
        <v>1697</v>
      </c>
      <c r="E30" s="30">
        <v>2336.6</v>
      </c>
      <c r="F30" s="30">
        <v>2979</v>
      </c>
      <c r="G30" s="30">
        <v>1619.9</v>
      </c>
      <c r="H30" s="30">
        <v>768.59999999999991</v>
      </c>
      <c r="I30" s="30">
        <v>714.3</v>
      </c>
      <c r="J30" s="30">
        <v>2282.8999999999996</v>
      </c>
      <c r="K30" s="30">
        <v>1475.2</v>
      </c>
      <c r="L30" s="30">
        <v>1667.4</v>
      </c>
      <c r="M30" s="30">
        <v>1802.7</v>
      </c>
      <c r="N30" s="30">
        <v>1485</v>
      </c>
      <c r="O30" s="30">
        <v>1193</v>
      </c>
      <c r="P30" s="30">
        <v>1579</v>
      </c>
      <c r="Q30" s="34">
        <v>1606.6792889390235</v>
      </c>
      <c r="R30" s="30">
        <v>1673</v>
      </c>
      <c r="S30" s="34">
        <v>1671.9787357704256</v>
      </c>
      <c r="T30" s="30">
        <v>2042</v>
      </c>
      <c r="U30" s="30">
        <v>1805.8999999999999</v>
      </c>
      <c r="V30" s="30">
        <v>1957.3000000000002</v>
      </c>
      <c r="W30" s="30">
        <v>1846.9</v>
      </c>
      <c r="X30" s="30">
        <v>1929.4</v>
      </c>
      <c r="Y30" s="30">
        <v>1618.2</v>
      </c>
      <c r="Z30" s="30">
        <v>1345</v>
      </c>
      <c r="AA30" s="30">
        <v>1563.5</v>
      </c>
    </row>
    <row r="31" spans="1:27" x14ac:dyDescent="0.3">
      <c r="A31" s="12">
        <f t="shared" si="0"/>
        <v>30</v>
      </c>
      <c r="B31" s="33">
        <v>1999</v>
      </c>
      <c r="C31" s="30">
        <v>2379.9</v>
      </c>
      <c r="D31" s="30">
        <v>2185</v>
      </c>
      <c r="E31" s="30">
        <v>1845.1000000000001</v>
      </c>
      <c r="F31" s="30">
        <v>3794</v>
      </c>
      <c r="G31" s="30">
        <v>1899.9</v>
      </c>
      <c r="H31" s="30">
        <v>2824.4</v>
      </c>
      <c r="I31" s="30">
        <v>3777</v>
      </c>
      <c r="J31" s="30">
        <v>2768.8</v>
      </c>
      <c r="K31" s="30">
        <v>1989</v>
      </c>
      <c r="L31" s="30">
        <v>2393.4999999999995</v>
      </c>
      <c r="M31" s="30">
        <v>2064</v>
      </c>
      <c r="N31" s="30">
        <v>1606</v>
      </c>
      <c r="O31" s="30">
        <v>1551</v>
      </c>
      <c r="P31" s="30">
        <v>2535.1999999999998</v>
      </c>
      <c r="Q31" s="30">
        <v>3402.5</v>
      </c>
      <c r="R31" s="30">
        <v>2669</v>
      </c>
      <c r="S31" s="30">
        <v>2104</v>
      </c>
      <c r="T31" s="30">
        <v>1728</v>
      </c>
      <c r="U31" s="30">
        <v>1696.3000000000002</v>
      </c>
      <c r="V31" s="30">
        <v>2030.9999999999998</v>
      </c>
      <c r="W31" s="30">
        <v>2190.3000000000002</v>
      </c>
      <c r="X31" s="30">
        <v>2033.9</v>
      </c>
      <c r="Y31" s="30">
        <v>2303.1</v>
      </c>
      <c r="Z31" s="30">
        <v>2047</v>
      </c>
      <c r="AA31" s="30">
        <v>1685.1</v>
      </c>
    </row>
    <row r="32" spans="1:27" x14ac:dyDescent="0.3">
      <c r="A32" s="12">
        <f t="shared" si="0"/>
        <v>31</v>
      </c>
      <c r="B32" s="33">
        <v>2000</v>
      </c>
      <c r="C32" s="30">
        <v>2521</v>
      </c>
      <c r="D32" s="30">
        <v>1893</v>
      </c>
      <c r="E32" s="30">
        <v>1501.7</v>
      </c>
      <c r="F32" s="30">
        <v>2398</v>
      </c>
      <c r="G32" s="30">
        <v>1480</v>
      </c>
      <c r="H32" s="30">
        <v>2382.3000000000002</v>
      </c>
      <c r="I32" s="30">
        <v>2420</v>
      </c>
      <c r="J32" s="30">
        <v>2444.7000000000003</v>
      </c>
      <c r="K32" s="30">
        <v>1339.2</v>
      </c>
      <c r="L32" s="30">
        <v>1738.3999999999999</v>
      </c>
      <c r="M32" s="30">
        <v>2158</v>
      </c>
      <c r="N32" s="30">
        <v>1258.3</v>
      </c>
      <c r="O32" s="30">
        <v>1750</v>
      </c>
      <c r="P32" s="30">
        <v>1542</v>
      </c>
      <c r="Q32" s="30">
        <v>1576</v>
      </c>
      <c r="R32" s="30">
        <v>1509</v>
      </c>
      <c r="S32" s="34">
        <v>1603.2270555312311</v>
      </c>
      <c r="T32" s="30">
        <v>1716</v>
      </c>
      <c r="U32" s="30">
        <v>1075.3000000000002</v>
      </c>
      <c r="V32" s="30">
        <v>1582.6</v>
      </c>
      <c r="W32" s="30">
        <v>1306.1999999999998</v>
      </c>
      <c r="X32" s="30">
        <v>1351.6</v>
      </c>
      <c r="Y32" s="30">
        <v>866.2</v>
      </c>
      <c r="Z32" s="30">
        <v>1288</v>
      </c>
      <c r="AA32" s="30">
        <v>1779.3999999999999</v>
      </c>
    </row>
    <row r="33" spans="1:27" x14ac:dyDescent="0.3">
      <c r="A33" s="12">
        <f t="shared" si="0"/>
        <v>32</v>
      </c>
      <c r="B33" s="33">
        <v>2001</v>
      </c>
      <c r="C33" s="30">
        <v>2356</v>
      </c>
      <c r="D33" s="30">
        <v>1062</v>
      </c>
      <c r="E33" s="30">
        <v>1182.5999999999999</v>
      </c>
      <c r="F33" s="30">
        <v>2033</v>
      </c>
      <c r="G33" s="30">
        <v>1263</v>
      </c>
      <c r="H33" s="30">
        <v>1859</v>
      </c>
      <c r="I33" s="30">
        <v>3832</v>
      </c>
      <c r="J33" s="30">
        <v>1731.2999999999997</v>
      </c>
      <c r="K33" s="30">
        <v>1061</v>
      </c>
      <c r="L33" s="30">
        <v>1561.8000000000002</v>
      </c>
      <c r="M33" s="30">
        <v>1153</v>
      </c>
      <c r="N33" s="30">
        <v>1294</v>
      </c>
      <c r="O33" s="31">
        <v>1297.3258165199222</v>
      </c>
      <c r="P33" s="30">
        <v>1100.2</v>
      </c>
      <c r="Q33" s="30">
        <v>1625</v>
      </c>
      <c r="R33" s="34">
        <v>1077.1845698787738</v>
      </c>
      <c r="S33" s="34">
        <v>1371.5729755670734</v>
      </c>
      <c r="T33" s="30">
        <v>1418</v>
      </c>
      <c r="U33" s="30">
        <v>800.69999999999993</v>
      </c>
      <c r="V33" s="30">
        <v>1448.7</v>
      </c>
      <c r="W33" s="30">
        <v>1279</v>
      </c>
      <c r="X33" s="30">
        <v>1246.3999999999999</v>
      </c>
      <c r="Y33" s="30">
        <v>1006.1000000000001</v>
      </c>
      <c r="Z33" s="30">
        <v>1134</v>
      </c>
      <c r="AA33" s="30">
        <v>1195.6000000000001</v>
      </c>
    </row>
    <row r="34" spans="1:27" x14ac:dyDescent="0.3">
      <c r="A34" s="12">
        <f t="shared" si="0"/>
        <v>33</v>
      </c>
      <c r="B34" s="33">
        <v>2002</v>
      </c>
      <c r="C34" s="29">
        <v>1862.75</v>
      </c>
      <c r="D34" s="30">
        <v>1578</v>
      </c>
      <c r="E34" s="30">
        <v>1722.8</v>
      </c>
      <c r="F34" s="30">
        <v>1761.5</v>
      </c>
      <c r="G34" s="30">
        <v>1331</v>
      </c>
      <c r="H34" s="30">
        <v>2044</v>
      </c>
      <c r="I34" s="30">
        <v>1816</v>
      </c>
      <c r="J34" s="30">
        <v>1578.5</v>
      </c>
      <c r="K34" s="30">
        <v>1150</v>
      </c>
      <c r="L34" s="30">
        <v>1382.6</v>
      </c>
      <c r="M34" s="30">
        <v>965</v>
      </c>
      <c r="N34" s="30">
        <v>598</v>
      </c>
      <c r="O34" s="30">
        <v>1145</v>
      </c>
      <c r="P34" s="31">
        <v>926.40188638655434</v>
      </c>
      <c r="Q34" s="30">
        <v>1752</v>
      </c>
      <c r="R34" s="34">
        <v>969.46916992504828</v>
      </c>
      <c r="S34" s="30">
        <v>984</v>
      </c>
      <c r="T34" s="30">
        <v>1212</v>
      </c>
      <c r="U34" s="30">
        <v>1087.4000000000001</v>
      </c>
      <c r="V34" s="30">
        <v>1032.5999999999999</v>
      </c>
      <c r="W34" s="34">
        <v>920.40391239039332</v>
      </c>
      <c r="X34" s="30">
        <v>1021</v>
      </c>
      <c r="Y34" s="30">
        <v>1103.3999999999999</v>
      </c>
      <c r="Z34" s="30">
        <v>1125</v>
      </c>
      <c r="AA34" s="30">
        <v>1609.9999999999998</v>
      </c>
    </row>
    <row r="35" spans="1:27" x14ac:dyDescent="0.3">
      <c r="A35" s="12">
        <f t="shared" si="0"/>
        <v>34</v>
      </c>
      <c r="B35" s="33">
        <v>2003</v>
      </c>
      <c r="C35" s="29">
        <v>2621.5</v>
      </c>
      <c r="D35" s="30">
        <v>1761</v>
      </c>
      <c r="E35" s="30">
        <v>1450</v>
      </c>
      <c r="F35" s="31">
        <v>3139.9454101383462</v>
      </c>
      <c r="G35" s="30">
        <v>2055</v>
      </c>
      <c r="H35" s="30">
        <v>3015.7</v>
      </c>
      <c r="I35" s="30">
        <v>4173</v>
      </c>
      <c r="J35" s="30">
        <v>1812.7000000000003</v>
      </c>
      <c r="K35" s="30">
        <v>1055</v>
      </c>
      <c r="L35" s="30">
        <v>1856</v>
      </c>
      <c r="M35" s="30">
        <v>1517</v>
      </c>
      <c r="N35" s="30">
        <v>1881</v>
      </c>
      <c r="O35" s="30">
        <v>1751</v>
      </c>
      <c r="P35" s="31">
        <v>1303.7521994822071</v>
      </c>
      <c r="Q35" s="34">
        <v>1669.3863858867778</v>
      </c>
      <c r="R35" s="34">
        <v>1364.3620346564915</v>
      </c>
      <c r="S35" s="30">
        <v>1520</v>
      </c>
      <c r="T35" s="30">
        <v>1904</v>
      </c>
      <c r="U35" s="30">
        <v>1280.3000000000002</v>
      </c>
      <c r="V35" s="30">
        <v>1783.4</v>
      </c>
      <c r="W35" s="34">
        <v>1295.3110770008686</v>
      </c>
      <c r="X35" s="30">
        <v>1487.3999999999999</v>
      </c>
      <c r="Y35" s="30">
        <v>1372.3000000000002</v>
      </c>
      <c r="Z35" s="30">
        <v>1437</v>
      </c>
      <c r="AA35" s="30">
        <v>1719.1</v>
      </c>
    </row>
    <row r="36" spans="1:27" x14ac:dyDescent="0.3">
      <c r="A36" s="12">
        <f t="shared" si="0"/>
        <v>35</v>
      </c>
      <c r="B36" s="33">
        <v>2004</v>
      </c>
      <c r="C36" s="30">
        <v>926</v>
      </c>
      <c r="D36" s="30">
        <v>1319.4</v>
      </c>
      <c r="E36" s="30">
        <v>2368.2999999999993</v>
      </c>
      <c r="F36" s="30">
        <v>2235.1</v>
      </c>
      <c r="G36" s="30">
        <v>1835.1</v>
      </c>
      <c r="H36" s="30">
        <v>1422.3</v>
      </c>
      <c r="I36" s="30">
        <v>1167.2</v>
      </c>
      <c r="J36" s="30">
        <v>1370.6000000000001</v>
      </c>
      <c r="K36" s="30">
        <v>1168</v>
      </c>
      <c r="L36" s="30">
        <v>1604.6</v>
      </c>
      <c r="M36" s="30">
        <v>1304</v>
      </c>
      <c r="N36" s="31">
        <v>1232.0387495779316</v>
      </c>
      <c r="O36" s="30">
        <v>1340</v>
      </c>
      <c r="P36" s="31">
        <v>981.81468335170541</v>
      </c>
      <c r="Q36" s="34">
        <v>1257.1622632752026</v>
      </c>
      <c r="R36" s="30">
        <v>1291</v>
      </c>
      <c r="S36" s="30">
        <v>1329.9</v>
      </c>
      <c r="T36" s="30">
        <v>1320.5</v>
      </c>
      <c r="U36" s="30">
        <v>1233</v>
      </c>
      <c r="V36" s="30">
        <v>1305.3</v>
      </c>
      <c r="W36" s="34">
        <v>975.4579400998515</v>
      </c>
      <c r="X36" s="30">
        <v>1358.5</v>
      </c>
      <c r="Y36" s="34">
        <v>1196.408388073728</v>
      </c>
      <c r="Z36" s="30">
        <v>1297</v>
      </c>
      <c r="AA36" s="30">
        <v>1462.6</v>
      </c>
    </row>
    <row r="37" spans="1:27" x14ac:dyDescent="0.3">
      <c r="A37" s="12">
        <f t="shared" si="0"/>
        <v>36</v>
      </c>
      <c r="B37" s="33">
        <v>2005</v>
      </c>
      <c r="C37" s="29">
        <v>2363.0300000000002</v>
      </c>
      <c r="D37" s="30">
        <v>1991</v>
      </c>
      <c r="E37" s="30">
        <v>1489.6</v>
      </c>
      <c r="F37" s="30">
        <v>2634</v>
      </c>
      <c r="G37" s="30">
        <v>1694</v>
      </c>
      <c r="H37" s="30">
        <v>1795.1</v>
      </c>
      <c r="I37" s="31">
        <v>1892.6196319861385</v>
      </c>
      <c r="J37" s="30">
        <v>2075</v>
      </c>
      <c r="K37" s="30">
        <v>1741</v>
      </c>
      <c r="L37" s="30">
        <v>2043.6</v>
      </c>
      <c r="M37" s="30">
        <v>1144</v>
      </c>
      <c r="N37" s="30">
        <v>1176</v>
      </c>
      <c r="O37" s="30">
        <v>897.3</v>
      </c>
      <c r="P37" s="31">
        <v>1175.2074825697898</v>
      </c>
      <c r="Q37" s="34">
        <v>1504.7916105326231</v>
      </c>
      <c r="R37" s="30">
        <v>1691</v>
      </c>
      <c r="S37" s="30">
        <v>1363.6</v>
      </c>
      <c r="T37" s="30">
        <v>1794.6</v>
      </c>
      <c r="U37" s="30">
        <v>945.5</v>
      </c>
      <c r="V37" s="34">
        <v>1325.3563045529129</v>
      </c>
      <c r="W37" s="30">
        <v>1708.3</v>
      </c>
      <c r="X37" s="30">
        <v>1573.4</v>
      </c>
      <c r="Y37" s="30">
        <v>1484.3</v>
      </c>
      <c r="Z37" s="30">
        <v>1632</v>
      </c>
      <c r="AA37" s="30">
        <v>2044.9</v>
      </c>
    </row>
    <row r="38" spans="1:27" x14ac:dyDescent="0.3">
      <c r="A38" s="12">
        <f t="shared" si="0"/>
        <v>37</v>
      </c>
      <c r="B38" s="33">
        <v>2006</v>
      </c>
      <c r="C38" s="29">
        <v>2567.69</v>
      </c>
      <c r="D38" s="30">
        <v>1981</v>
      </c>
      <c r="E38" s="31">
        <v>2159.2631986229376</v>
      </c>
      <c r="F38" s="30">
        <v>2414</v>
      </c>
      <c r="G38" s="30">
        <v>2172</v>
      </c>
      <c r="H38" s="30">
        <v>2449</v>
      </c>
      <c r="I38" s="30">
        <v>3344</v>
      </c>
      <c r="J38" s="30">
        <v>1824.8</v>
      </c>
      <c r="K38" s="30">
        <v>1907</v>
      </c>
      <c r="L38" s="30">
        <v>1667.4</v>
      </c>
      <c r="M38" s="30">
        <v>1713</v>
      </c>
      <c r="N38" s="30">
        <v>1356</v>
      </c>
      <c r="O38" s="30">
        <v>1275</v>
      </c>
      <c r="P38" s="31">
        <v>1276.9934639394535</v>
      </c>
      <c r="Q38" s="34">
        <v>1635.1232269549205</v>
      </c>
      <c r="R38" s="30">
        <v>1062</v>
      </c>
      <c r="S38" s="30">
        <v>1496</v>
      </c>
      <c r="T38" s="30">
        <v>1669</v>
      </c>
      <c r="U38" s="30">
        <v>1926</v>
      </c>
      <c r="V38" s="30">
        <v>1843.3000000000002</v>
      </c>
      <c r="W38" s="30">
        <v>1318.6</v>
      </c>
      <c r="X38" s="30">
        <v>1689</v>
      </c>
      <c r="Y38" s="30">
        <v>1299.4000000000003</v>
      </c>
      <c r="Z38" s="30">
        <v>1135.5999999999999</v>
      </c>
      <c r="AA38" s="30">
        <v>1705.6999999999998</v>
      </c>
    </row>
    <row r="39" spans="1:27" x14ac:dyDescent="0.3">
      <c r="A39" s="12">
        <f t="shared" si="0"/>
        <v>38</v>
      </c>
      <c r="B39" s="33">
        <v>2007</v>
      </c>
      <c r="C39" s="30">
        <v>3500</v>
      </c>
      <c r="D39" s="30">
        <v>1937</v>
      </c>
      <c r="E39" s="30">
        <v>1463.7</v>
      </c>
      <c r="F39" s="30">
        <v>3141</v>
      </c>
      <c r="G39" s="30">
        <v>1977.1</v>
      </c>
      <c r="H39" s="30">
        <v>2977</v>
      </c>
      <c r="I39" s="30">
        <v>1312</v>
      </c>
      <c r="J39" s="30">
        <v>1999</v>
      </c>
      <c r="K39" s="30">
        <v>3276</v>
      </c>
      <c r="L39" s="31">
        <v>2396.5575536280508</v>
      </c>
      <c r="M39" s="30">
        <v>1537</v>
      </c>
      <c r="N39" s="30">
        <v>2818</v>
      </c>
      <c r="O39" s="30">
        <v>1432</v>
      </c>
      <c r="P39" s="31">
        <v>1455.2124419817719</v>
      </c>
      <c r="Q39" s="34">
        <v>1863.3232911762209</v>
      </c>
      <c r="R39" s="34">
        <v>1522.8634774217217</v>
      </c>
      <c r="S39" s="30">
        <v>2256</v>
      </c>
      <c r="T39" s="30">
        <v>1330</v>
      </c>
      <c r="U39" s="30">
        <v>1411</v>
      </c>
      <c r="V39" s="30">
        <v>1805.3000000000002</v>
      </c>
      <c r="W39" s="30">
        <v>1883</v>
      </c>
      <c r="X39" s="30">
        <v>2081.9</v>
      </c>
      <c r="Y39" s="30">
        <v>1932.1999999999998</v>
      </c>
      <c r="Z39" s="30">
        <v>1629</v>
      </c>
      <c r="AA39" s="30">
        <v>2017</v>
      </c>
    </row>
    <row r="40" spans="1:27" x14ac:dyDescent="0.3">
      <c r="A40" s="12">
        <f t="shared" si="0"/>
        <v>39</v>
      </c>
      <c r="B40" s="33">
        <v>2008</v>
      </c>
      <c r="C40" s="30">
        <v>2583</v>
      </c>
      <c r="D40" s="30">
        <v>2092</v>
      </c>
      <c r="E40" s="30">
        <v>1206.5</v>
      </c>
      <c r="F40" s="30">
        <v>3195</v>
      </c>
      <c r="G40" s="30">
        <v>1765.5</v>
      </c>
      <c r="H40" s="30">
        <v>3490.9</v>
      </c>
      <c r="I40" s="30">
        <v>949.5</v>
      </c>
      <c r="J40" s="30">
        <v>2625.7</v>
      </c>
      <c r="K40" s="30">
        <v>2035</v>
      </c>
      <c r="L40" s="30">
        <v>2246.2999999999997</v>
      </c>
      <c r="M40" s="30">
        <v>1145</v>
      </c>
      <c r="N40" s="30">
        <v>1109</v>
      </c>
      <c r="O40" s="30">
        <v>1450</v>
      </c>
      <c r="P40" s="31">
        <v>1265.7619629629492</v>
      </c>
      <c r="Q40" s="34">
        <v>1620.7418783898352</v>
      </c>
      <c r="R40" s="34">
        <v>1324.6056787975472</v>
      </c>
      <c r="S40" s="30">
        <v>1585.6999999999998</v>
      </c>
      <c r="T40" s="30">
        <v>1703.3</v>
      </c>
      <c r="U40" s="30">
        <v>873.1</v>
      </c>
      <c r="V40" s="30">
        <v>1770.5</v>
      </c>
      <c r="W40" s="30">
        <v>1794.9999999999998</v>
      </c>
      <c r="X40" s="30">
        <v>2008.3999999999999</v>
      </c>
      <c r="Y40" s="30">
        <v>1510.2999999999997</v>
      </c>
      <c r="Z40" s="30">
        <v>1621</v>
      </c>
      <c r="AA40" s="30">
        <v>1926.4</v>
      </c>
    </row>
    <row r="41" spans="1:27" x14ac:dyDescent="0.3">
      <c r="A41" s="12">
        <f t="shared" si="0"/>
        <v>40</v>
      </c>
      <c r="B41" s="33">
        <v>2009</v>
      </c>
      <c r="C41" s="30">
        <v>2033</v>
      </c>
      <c r="D41" s="30">
        <v>1311</v>
      </c>
      <c r="E41" s="30">
        <v>2832.7</v>
      </c>
      <c r="F41" s="30">
        <v>2827</v>
      </c>
      <c r="G41" s="30">
        <v>1295</v>
      </c>
      <c r="H41" s="30">
        <v>2342</v>
      </c>
      <c r="I41" s="30">
        <v>620</v>
      </c>
      <c r="J41" s="30">
        <v>1409.8</v>
      </c>
      <c r="K41" s="30">
        <v>1806</v>
      </c>
      <c r="L41" s="30">
        <v>784.09999999999991</v>
      </c>
      <c r="M41" s="30">
        <v>1172</v>
      </c>
      <c r="N41" s="30">
        <v>1151.0999999999999</v>
      </c>
      <c r="O41" s="30">
        <v>981</v>
      </c>
      <c r="P41" s="31">
        <v>974.99956131303816</v>
      </c>
      <c r="Q41" s="34">
        <v>1248.4358565592433</v>
      </c>
      <c r="R41" s="34">
        <v>1020.3260909477746</v>
      </c>
      <c r="S41" s="30">
        <v>1479.4</v>
      </c>
      <c r="T41" s="30">
        <v>1290</v>
      </c>
      <c r="U41" s="30">
        <v>1204</v>
      </c>
      <c r="V41" s="30">
        <v>1043.8000000000002</v>
      </c>
      <c r="W41" s="30">
        <v>1121.2</v>
      </c>
      <c r="X41" s="34">
        <v>1196.1520192792459</v>
      </c>
      <c r="Y41" s="30">
        <v>1054.2</v>
      </c>
      <c r="Z41" s="34">
        <v>1206.1638643745348</v>
      </c>
      <c r="AA41" s="30">
        <v>1285.7</v>
      </c>
    </row>
    <row r="42" spans="1:27" x14ac:dyDescent="0.3">
      <c r="A42" s="12">
        <f t="shared" si="0"/>
        <v>41</v>
      </c>
      <c r="B42" s="33">
        <v>2010</v>
      </c>
      <c r="C42" s="30">
        <v>2924</v>
      </c>
      <c r="D42" s="30">
        <v>3125</v>
      </c>
      <c r="E42" s="30">
        <v>2421.7999999999997</v>
      </c>
      <c r="F42" s="30">
        <v>4797</v>
      </c>
      <c r="G42" s="30">
        <v>3267</v>
      </c>
      <c r="H42" s="30">
        <v>3636</v>
      </c>
      <c r="I42" s="30">
        <v>1574</v>
      </c>
      <c r="J42" s="30">
        <v>3398.1</v>
      </c>
      <c r="K42" s="30">
        <v>2714</v>
      </c>
      <c r="L42" s="30">
        <v>3051.7</v>
      </c>
      <c r="M42" s="30">
        <v>2057</v>
      </c>
      <c r="N42" s="30">
        <v>2264</v>
      </c>
      <c r="O42" s="30">
        <v>2778</v>
      </c>
      <c r="P42" s="31">
        <v>1968.6955873527836</v>
      </c>
      <c r="Q42" s="34">
        <v>2520.8115566649626</v>
      </c>
      <c r="R42" s="30">
        <v>3171</v>
      </c>
      <c r="S42" s="30">
        <v>2705</v>
      </c>
      <c r="T42" s="30">
        <v>2454</v>
      </c>
      <c r="U42" s="30">
        <v>2596</v>
      </c>
      <c r="V42" s="30">
        <v>2177.2000000000003</v>
      </c>
      <c r="W42" s="30">
        <v>2385.6999999999998</v>
      </c>
      <c r="X42" s="30">
        <v>2777.2</v>
      </c>
      <c r="Y42" s="30">
        <v>2253.7000000000003</v>
      </c>
      <c r="Z42" s="34">
        <v>2435.4569700735865</v>
      </c>
      <c r="AA42" s="30">
        <v>2795.0999999999995</v>
      </c>
    </row>
    <row r="43" spans="1:27" x14ac:dyDescent="0.3">
      <c r="A43" s="12">
        <f t="shared" si="0"/>
        <v>42</v>
      </c>
      <c r="B43" s="33">
        <v>2011</v>
      </c>
      <c r="C43" s="30">
        <v>2688</v>
      </c>
      <c r="D43" s="30">
        <v>3886</v>
      </c>
      <c r="E43" s="31">
        <v>2744.7480497087449</v>
      </c>
      <c r="F43" s="30">
        <v>5455</v>
      </c>
      <c r="G43" s="30">
        <v>1910.1</v>
      </c>
      <c r="H43" s="30">
        <v>2400</v>
      </c>
      <c r="I43" s="30">
        <v>1373</v>
      </c>
      <c r="J43" s="30">
        <v>2913.7</v>
      </c>
      <c r="K43" s="30">
        <v>2719</v>
      </c>
      <c r="L43" s="30">
        <v>1941.8999999999996</v>
      </c>
      <c r="M43" s="30">
        <v>1479</v>
      </c>
      <c r="N43" s="30">
        <v>2066</v>
      </c>
      <c r="O43" s="30">
        <v>2439</v>
      </c>
      <c r="P43" s="31">
        <v>1623.2506170965848</v>
      </c>
      <c r="Q43" s="34">
        <v>2078.4873706365179</v>
      </c>
      <c r="R43" s="30">
        <v>1439</v>
      </c>
      <c r="S43" s="30">
        <v>2118.8000000000002</v>
      </c>
      <c r="T43" s="34">
        <v>2218.5904033758479</v>
      </c>
      <c r="U43" s="34">
        <v>1582.8061227192281</v>
      </c>
      <c r="V43" s="30">
        <v>2178.1000000000004</v>
      </c>
      <c r="W43" s="34">
        <v>1612.7409072895659</v>
      </c>
      <c r="X43" s="30">
        <v>1976.6</v>
      </c>
      <c r="Y43" s="30">
        <v>2066.5</v>
      </c>
      <c r="Z43" s="34">
        <v>2008.109864715057</v>
      </c>
      <c r="AA43" s="30">
        <v>2820</v>
      </c>
    </row>
    <row r="44" spans="1:27" x14ac:dyDescent="0.3">
      <c r="A44" s="12">
        <f t="shared" si="0"/>
        <v>43</v>
      </c>
      <c r="B44" s="33">
        <v>2012</v>
      </c>
      <c r="C44" s="29">
        <v>2108.9899999999998</v>
      </c>
      <c r="D44" s="30">
        <v>2200</v>
      </c>
      <c r="E44" s="30">
        <v>1516.8</v>
      </c>
      <c r="F44" s="30">
        <v>3126</v>
      </c>
      <c r="G44" s="30">
        <v>1177</v>
      </c>
      <c r="H44" s="30">
        <v>1796</v>
      </c>
      <c r="I44" s="30">
        <v>1203</v>
      </c>
      <c r="J44" s="30">
        <v>1664.7</v>
      </c>
      <c r="K44" s="30">
        <v>1431</v>
      </c>
      <c r="L44" s="31">
        <v>1727.3527442572308</v>
      </c>
      <c r="M44" s="30">
        <v>1745</v>
      </c>
      <c r="N44" s="30">
        <v>1129</v>
      </c>
      <c r="O44" s="30">
        <v>1220</v>
      </c>
      <c r="P44" s="31">
        <v>1048.8649443570196</v>
      </c>
      <c r="Q44" s="34">
        <v>1343.0166096278922</v>
      </c>
      <c r="R44" s="30">
        <v>836</v>
      </c>
      <c r="S44" s="30">
        <v>1585.9</v>
      </c>
      <c r="T44" s="30">
        <v>1646</v>
      </c>
      <c r="U44" s="34">
        <v>1022.7316954933723</v>
      </c>
      <c r="V44" s="30">
        <v>1464.9</v>
      </c>
      <c r="W44" s="34">
        <v>1042.0740852771912</v>
      </c>
      <c r="X44" s="30">
        <v>1296.5</v>
      </c>
      <c r="Y44" s="30">
        <v>952.99999999999989</v>
      </c>
      <c r="Z44" s="34">
        <v>1297.5421166230287</v>
      </c>
      <c r="AA44" s="30">
        <v>1853</v>
      </c>
    </row>
    <row r="45" spans="1:27" x14ac:dyDescent="0.3">
      <c r="A45" s="12">
        <f t="shared" si="0"/>
        <v>44</v>
      </c>
      <c r="B45" s="33">
        <v>2013</v>
      </c>
      <c r="C45" s="32">
        <v>1678</v>
      </c>
      <c r="D45" s="30">
        <v>2626</v>
      </c>
      <c r="E45" s="30">
        <v>1416.9999999999998</v>
      </c>
      <c r="F45" s="30">
        <v>3300</v>
      </c>
      <c r="G45" s="30">
        <v>1739</v>
      </c>
      <c r="H45" s="30">
        <v>2073.3000000000002</v>
      </c>
      <c r="I45" s="31">
        <v>1898.4183015850501</v>
      </c>
      <c r="J45" s="30">
        <v>2359.8000000000002</v>
      </c>
      <c r="K45" s="30">
        <v>1528</v>
      </c>
      <c r="L45" s="31">
        <v>1941.3533215668581</v>
      </c>
      <c r="M45" s="30">
        <v>1053</v>
      </c>
      <c r="N45" s="31">
        <v>1595.5170966723206</v>
      </c>
      <c r="O45" s="30">
        <v>1345</v>
      </c>
      <c r="P45" s="31">
        <v>1178.8081214865699</v>
      </c>
      <c r="Q45" s="34">
        <v>1509.4020400226393</v>
      </c>
      <c r="R45" s="30">
        <v>1627</v>
      </c>
      <c r="S45" s="30">
        <v>1821</v>
      </c>
      <c r="T45" s="30">
        <v>1690</v>
      </c>
      <c r="U45" s="30">
        <v>1054.4000000000001</v>
      </c>
      <c r="V45" s="30">
        <v>1511.8</v>
      </c>
      <c r="W45" s="34">
        <v>1171.1759474128335</v>
      </c>
      <c r="X45" s="30">
        <v>1444.4</v>
      </c>
      <c r="Y45" s="30">
        <v>1259.6000000000001</v>
      </c>
      <c r="Z45" s="34">
        <v>1458.2937424643883</v>
      </c>
      <c r="AA45" s="30">
        <v>1479</v>
      </c>
    </row>
    <row r="46" spans="1:27" x14ac:dyDescent="0.3">
      <c r="A46" s="12">
        <f t="shared" si="0"/>
        <v>45</v>
      </c>
      <c r="B46" s="33">
        <v>2014</v>
      </c>
      <c r="C46" s="30">
        <v>1692</v>
      </c>
      <c r="D46" s="30">
        <v>1549</v>
      </c>
      <c r="E46" s="30">
        <v>898.39999999999986</v>
      </c>
      <c r="F46" s="30">
        <v>2867</v>
      </c>
      <c r="G46" s="30">
        <v>1174</v>
      </c>
      <c r="H46" s="30">
        <v>2077</v>
      </c>
      <c r="I46" s="31">
        <v>1653.5389815720309</v>
      </c>
      <c r="J46" s="30">
        <v>1933</v>
      </c>
      <c r="K46" s="31">
        <v>1608.9336515404202</v>
      </c>
      <c r="L46" s="30">
        <v>1165</v>
      </c>
      <c r="M46" s="30">
        <v>1216</v>
      </c>
      <c r="N46" s="31">
        <v>1389.7093769637352</v>
      </c>
      <c r="O46" s="30">
        <v>1361.2</v>
      </c>
      <c r="P46" s="31">
        <v>1026.7522068472938</v>
      </c>
      <c r="Q46" s="34">
        <v>1314.702407766461</v>
      </c>
      <c r="R46" s="30">
        <v>1742</v>
      </c>
      <c r="S46" s="30">
        <v>1243</v>
      </c>
      <c r="T46" s="30">
        <v>1624</v>
      </c>
      <c r="U46" s="30">
        <v>920</v>
      </c>
      <c r="V46" s="30">
        <v>1518</v>
      </c>
      <c r="W46" s="34">
        <v>1020.1045163280181</v>
      </c>
      <c r="X46" s="34">
        <v>1259.6433621630069</v>
      </c>
      <c r="Y46" s="34">
        <v>1259.6433621630069</v>
      </c>
      <c r="Z46" s="34">
        <v>1270.1866325952085</v>
      </c>
      <c r="AA46" s="30">
        <v>1684.6</v>
      </c>
    </row>
    <row r="47" spans="1:27" x14ac:dyDescent="0.3">
      <c r="A47" s="12">
        <f t="shared" si="0"/>
        <v>46</v>
      </c>
      <c r="B47" s="33">
        <v>2015</v>
      </c>
      <c r="C47" s="29">
        <v>1591.5</v>
      </c>
      <c r="D47" s="30">
        <v>945</v>
      </c>
      <c r="E47" s="30">
        <v>1699.5</v>
      </c>
      <c r="F47" s="30">
        <v>1877</v>
      </c>
      <c r="G47" s="30">
        <v>1252</v>
      </c>
      <c r="H47" s="30">
        <v>984</v>
      </c>
      <c r="I47" s="31">
        <v>1274.6811505434728</v>
      </c>
      <c r="J47" s="30">
        <v>1148</v>
      </c>
      <c r="K47" s="30">
        <v>673</v>
      </c>
      <c r="L47" s="31">
        <v>1303.5096024306692</v>
      </c>
      <c r="M47" s="30">
        <v>1157</v>
      </c>
      <c r="N47" s="31">
        <v>1071.3000221289431</v>
      </c>
      <c r="O47" s="30">
        <v>929</v>
      </c>
      <c r="P47" s="31">
        <v>791.50337484205556</v>
      </c>
      <c r="Q47" s="34">
        <v>1013.4786034259722</v>
      </c>
      <c r="R47" s="30">
        <v>1138</v>
      </c>
      <c r="S47" s="30">
        <v>926</v>
      </c>
      <c r="T47" s="30">
        <v>1195</v>
      </c>
      <c r="U47" s="30">
        <v>851</v>
      </c>
      <c r="V47" s="30">
        <v>1295.4000000000001</v>
      </c>
      <c r="W47" s="34">
        <v>786.37879907214472</v>
      </c>
      <c r="X47" s="30">
        <v>755.50000000000011</v>
      </c>
      <c r="Y47" s="34">
        <v>985.4036291981173</v>
      </c>
      <c r="Z47" s="34">
        <v>979.16225519045588</v>
      </c>
      <c r="AA47" s="30">
        <v>1397</v>
      </c>
    </row>
    <row r="48" spans="1:27" x14ac:dyDescent="0.3">
      <c r="A48" s="12">
        <f t="shared" si="0"/>
        <v>47</v>
      </c>
      <c r="B48" s="33">
        <v>2016</v>
      </c>
      <c r="C48" s="29">
        <v>2197.5300000000002</v>
      </c>
      <c r="D48" s="30">
        <v>1741</v>
      </c>
      <c r="E48" s="30">
        <v>1548.1000000000004</v>
      </c>
      <c r="F48" s="31">
        <v>2632.1334957072518</v>
      </c>
      <c r="G48" s="30">
        <v>1503</v>
      </c>
      <c r="H48" s="30">
        <v>1683</v>
      </c>
      <c r="I48" s="31">
        <v>1760.0688673956286</v>
      </c>
      <c r="J48" s="30">
        <v>1293</v>
      </c>
      <c r="K48" s="30">
        <v>1424</v>
      </c>
      <c r="L48" s="31">
        <v>1799.8749480301731</v>
      </c>
      <c r="M48" s="30">
        <v>1743</v>
      </c>
      <c r="N48" s="31">
        <v>1479.2419388844598</v>
      </c>
      <c r="O48" s="30">
        <v>1348</v>
      </c>
      <c r="P48" s="31">
        <v>1092.901113273788</v>
      </c>
      <c r="Q48" s="34">
        <v>1399.4026168043022</v>
      </c>
      <c r="R48" s="30">
        <v>1865</v>
      </c>
      <c r="S48" s="30">
        <v>1276</v>
      </c>
      <c r="T48" s="30">
        <v>1352</v>
      </c>
      <c r="U48" s="30">
        <v>1247</v>
      </c>
      <c r="V48" s="30">
        <v>1328.5</v>
      </c>
      <c r="W48" s="34">
        <v>1085.8251427321477</v>
      </c>
      <c r="X48" s="34">
        <v>1340.7963709793476</v>
      </c>
      <c r="Y48" s="34">
        <v>1340.7963709793476</v>
      </c>
      <c r="Z48" s="34">
        <v>1352.0188956703641</v>
      </c>
      <c r="AA48" s="30">
        <v>1716</v>
      </c>
    </row>
    <row r="49" spans="1:28" x14ac:dyDescent="0.3">
      <c r="A49" s="12">
        <f t="shared" si="0"/>
        <v>48</v>
      </c>
      <c r="B49" s="33">
        <v>2017</v>
      </c>
      <c r="C49" s="30">
        <v>2008.5999999999997</v>
      </c>
      <c r="D49" s="30">
        <v>1990</v>
      </c>
      <c r="E49" s="30">
        <v>1658.2999999999997</v>
      </c>
      <c r="F49" s="30">
        <v>3205</v>
      </c>
      <c r="G49" s="30">
        <v>1922</v>
      </c>
      <c r="H49" s="30">
        <v>2221</v>
      </c>
      <c r="I49" s="31">
        <v>2109.2475277136923</v>
      </c>
      <c r="J49" s="30">
        <v>2094.4</v>
      </c>
      <c r="K49" s="30">
        <v>2206</v>
      </c>
      <c r="L49" s="31">
        <v>2156.9507049709673</v>
      </c>
      <c r="M49" s="30">
        <v>2290</v>
      </c>
      <c r="N49" s="30">
        <v>1716</v>
      </c>
      <c r="O49" s="30">
        <v>1660</v>
      </c>
      <c r="P49" s="31">
        <v>1309.7208943984558</v>
      </c>
      <c r="Q49" s="34">
        <v>1677.0289870180775</v>
      </c>
      <c r="R49" s="30">
        <v>1683</v>
      </c>
      <c r="S49" s="30">
        <v>1389.2</v>
      </c>
      <c r="T49" s="30">
        <v>1900</v>
      </c>
      <c r="U49" s="30">
        <v>1319</v>
      </c>
      <c r="V49" s="30">
        <v>2078.6</v>
      </c>
      <c r="W49" s="34">
        <v>1301.2411276986363</v>
      </c>
      <c r="X49" s="30">
        <v>1550.7000000000003</v>
      </c>
      <c r="Y49" s="34">
        <v>1610.0956532930416</v>
      </c>
      <c r="Z49" s="34">
        <v>1620.2448472000031</v>
      </c>
      <c r="AA49" s="30">
        <v>1703</v>
      </c>
    </row>
    <row r="50" spans="1:28" x14ac:dyDescent="0.3">
      <c r="A50" s="12">
        <f t="shared" si="0"/>
        <v>49</v>
      </c>
      <c r="B50" s="33">
        <v>2018</v>
      </c>
      <c r="C50" s="30">
        <v>2858.1</v>
      </c>
      <c r="D50" s="30">
        <v>1306</v>
      </c>
      <c r="E50" s="31">
        <v>1785.4176601681045</v>
      </c>
      <c r="F50" s="30">
        <v>2971.8</v>
      </c>
      <c r="G50" s="31">
        <v>1564.449024489574</v>
      </c>
      <c r="H50" s="30">
        <v>1859.5</v>
      </c>
      <c r="I50" s="31">
        <v>1700.4807127275437</v>
      </c>
      <c r="J50" s="30">
        <v>1774.6</v>
      </c>
      <c r="K50" s="31">
        <v>1654.6090978161803</v>
      </c>
      <c r="L50" s="31">
        <v>1738.9391353621536</v>
      </c>
      <c r="M50" s="30">
        <v>1097</v>
      </c>
      <c r="N50" s="31">
        <v>1429.1613431312987</v>
      </c>
      <c r="O50" s="30">
        <v>1192</v>
      </c>
      <c r="P50" s="31">
        <v>1055.9003107591432</v>
      </c>
      <c r="Q50" s="34">
        <v>1352.0250277123218</v>
      </c>
      <c r="R50" s="30">
        <v>1311</v>
      </c>
      <c r="S50" s="30">
        <v>1255</v>
      </c>
      <c r="T50" s="30">
        <v>1353</v>
      </c>
      <c r="U50" s="30">
        <v>1101</v>
      </c>
      <c r="V50" s="34">
        <v>1190.8060105130453</v>
      </c>
      <c r="W50" s="34">
        <v>1049.0639013135899</v>
      </c>
      <c r="X50" s="30">
        <v>1288.3</v>
      </c>
      <c r="Y50" s="34">
        <v>1295.9948412761203</v>
      </c>
      <c r="Z50" s="34">
        <v>1306.2455100024558</v>
      </c>
      <c r="AA50" s="30">
        <v>1680.3</v>
      </c>
    </row>
    <row r="51" spans="1:28" x14ac:dyDescent="0.3">
      <c r="A51" s="12">
        <f t="shared" si="0"/>
        <v>50</v>
      </c>
      <c r="B51" s="33">
        <v>2019</v>
      </c>
      <c r="C51" s="30">
        <v>1830</v>
      </c>
      <c r="D51" s="31">
        <v>1685.8483598140685</v>
      </c>
      <c r="E51" s="30">
        <v>1979</v>
      </c>
      <c r="F51" s="30">
        <v>2222</v>
      </c>
      <c r="G51" s="31">
        <v>1571.5378776520593</v>
      </c>
      <c r="H51" s="30">
        <v>2236</v>
      </c>
      <c r="I51" s="31">
        <v>1708.1859545663417</v>
      </c>
      <c r="J51" s="30">
        <v>1481</v>
      </c>
      <c r="K51" s="31">
        <v>1662.106485555968</v>
      </c>
      <c r="L51" s="31">
        <v>1746.8186405400888</v>
      </c>
      <c r="M51" s="30">
        <v>1632</v>
      </c>
      <c r="N51" s="30">
        <v>1305.5</v>
      </c>
      <c r="O51" s="30">
        <v>1288</v>
      </c>
      <c r="P51" s="31">
        <v>1060.6848209221612</v>
      </c>
      <c r="Q51" s="34">
        <v>1358.1513423083404</v>
      </c>
      <c r="R51" s="30">
        <v>1677</v>
      </c>
      <c r="S51" s="30">
        <v>1230</v>
      </c>
      <c r="T51" s="30">
        <v>1054</v>
      </c>
      <c r="U51" s="34">
        <v>1034.2570710577165</v>
      </c>
      <c r="V51" s="30">
        <v>1408.3</v>
      </c>
      <c r="W51" s="34">
        <v>1053.8174342431157</v>
      </c>
      <c r="X51" s="30">
        <v>1197.2</v>
      </c>
      <c r="Y51" s="34">
        <v>1309.2782687990098</v>
      </c>
      <c r="Z51" s="34">
        <v>1312.1643878115838</v>
      </c>
      <c r="AA51" s="30">
        <v>1580</v>
      </c>
    </row>
    <row r="52" spans="1:28" x14ac:dyDescent="0.3">
      <c r="A52" s="12">
        <f t="shared" si="0"/>
        <v>51</v>
      </c>
      <c r="B52" s="33">
        <v>2020</v>
      </c>
      <c r="C52" s="29">
        <v>2211.58</v>
      </c>
      <c r="D52" s="31">
        <v>1748.1538681637519</v>
      </c>
      <c r="E52" s="31">
        <v>1859.7921494850757</v>
      </c>
      <c r="F52" s="31">
        <v>2648.9547837549221</v>
      </c>
      <c r="G52" s="31">
        <v>1629.6187043099756</v>
      </c>
      <c r="H52" s="30">
        <v>1910.3</v>
      </c>
      <c r="I52" s="31">
        <v>1771.3170147447215</v>
      </c>
      <c r="J52" s="31">
        <v>2184.6875760833655</v>
      </c>
      <c r="K52" s="31">
        <v>1723.5345427777286</v>
      </c>
      <c r="L52" s="31">
        <v>1811.3774858003803</v>
      </c>
      <c r="M52" s="31">
        <v>1455.8303787289187</v>
      </c>
      <c r="N52" s="31">
        <v>1488.6953935769177</v>
      </c>
      <c r="O52" s="30">
        <v>1437</v>
      </c>
      <c r="P52" s="31">
        <v>1099.8855631369809</v>
      </c>
      <c r="Q52" s="34">
        <v>1408.3458389282255</v>
      </c>
      <c r="R52" s="34">
        <v>1151.017889294347</v>
      </c>
      <c r="S52" s="34">
        <v>1465.5845205135522</v>
      </c>
      <c r="T52" s="34">
        <v>1503.2771461698158</v>
      </c>
      <c r="U52" s="34">
        <v>1072.4810976739732</v>
      </c>
      <c r="V52" s="34">
        <v>1240.410980197925</v>
      </c>
      <c r="W52" s="34">
        <v>1092.764371887921</v>
      </c>
      <c r="X52" s="30">
        <v>1171.1000000000001</v>
      </c>
      <c r="Y52" s="34">
        <v>1408.7867408837565</v>
      </c>
      <c r="Z52" s="34">
        <v>1360.6593006221096</v>
      </c>
      <c r="AA52" s="30">
        <v>1764</v>
      </c>
    </row>
    <row r="53" spans="1:28" x14ac:dyDescent="0.3">
      <c r="A53" s="12">
        <f t="shared" si="0"/>
        <v>52</v>
      </c>
      <c r="B53" s="33">
        <v>2021</v>
      </c>
      <c r="C53" s="32">
        <v>2127</v>
      </c>
      <c r="D53" s="30">
        <v>1921</v>
      </c>
      <c r="E53" s="30">
        <v>1640</v>
      </c>
      <c r="F53" s="30">
        <v>3248</v>
      </c>
      <c r="G53" s="56">
        <v>1687.9205872064508</v>
      </c>
      <c r="H53" s="30">
        <v>2499</v>
      </c>
      <c r="I53" s="56">
        <v>1834.6883524036793</v>
      </c>
      <c r="J53" s="30">
        <v>3312.9</v>
      </c>
      <c r="K53" s="30">
        <v>1744</v>
      </c>
      <c r="L53" s="56">
        <v>1876.1820427063237</v>
      </c>
      <c r="M53" s="30">
        <v>1459</v>
      </c>
      <c r="N53" s="30">
        <v>1621</v>
      </c>
      <c r="O53" s="30">
        <v>1428</v>
      </c>
      <c r="P53" s="56">
        <v>1735.9779105370385</v>
      </c>
      <c r="Q53" s="57">
        <v>2254.4030361485352</v>
      </c>
      <c r="R53" s="24">
        <v>1093</v>
      </c>
      <c r="S53" s="24">
        <v>1634</v>
      </c>
      <c r="T53" s="57">
        <v>1671.2995906292697</v>
      </c>
      <c r="U53" s="24">
        <v>1508</v>
      </c>
      <c r="V53" s="24">
        <v>1855.9</v>
      </c>
      <c r="W53" s="57">
        <v>1712.9</v>
      </c>
      <c r="X53" s="30">
        <v>1050.9000000000001</v>
      </c>
      <c r="Y53" s="57">
        <v>1722.3949551991127</v>
      </c>
      <c r="Z53" s="57">
        <v>1510.0058416950371</v>
      </c>
      <c r="AA53" s="30">
        <v>1388</v>
      </c>
    </row>
    <row r="54" spans="1:28" x14ac:dyDescent="0.3">
      <c r="B54" s="33"/>
      <c r="C54" s="32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24"/>
      <c r="R54" s="24"/>
      <c r="S54" s="24"/>
      <c r="T54" s="24"/>
      <c r="U54" s="24"/>
      <c r="V54" s="24"/>
      <c r="W54" s="24"/>
      <c r="X54" s="30"/>
      <c r="Y54" s="24"/>
      <c r="Z54" s="24"/>
      <c r="AA54" s="30"/>
    </row>
    <row r="55" spans="1:28" s="61" customFormat="1" x14ac:dyDescent="0.3">
      <c r="A55" s="65" t="s">
        <v>66</v>
      </c>
      <c r="B55" s="59" t="s">
        <v>16</v>
      </c>
      <c r="C55" s="60">
        <f>+AVERAGE(C2:C53)</f>
        <v>2160.7275000000004</v>
      </c>
      <c r="D55" s="60">
        <f t="shared" ref="D55:AA55" si="1">+AVERAGE(D2:D53)</f>
        <v>1665.0098465131705</v>
      </c>
      <c r="E55" s="60">
        <f t="shared" si="1"/>
        <v>1784.465061641735</v>
      </c>
      <c r="F55" s="60">
        <f t="shared" si="1"/>
        <v>2531.8679555692406</v>
      </c>
      <c r="G55" s="60">
        <f t="shared" si="1"/>
        <v>1569.3004462951462</v>
      </c>
      <c r="H55" s="60">
        <f t="shared" si="1"/>
        <v>1879.3725423003982</v>
      </c>
      <c r="I55" s="60">
        <f t="shared" si="1"/>
        <v>1704.9314945989186</v>
      </c>
      <c r="J55" s="60">
        <f t="shared" si="1"/>
        <v>2096.3883503016095</v>
      </c>
      <c r="K55" s="60">
        <f t="shared" si="1"/>
        <v>1684.5511331720891</v>
      </c>
      <c r="L55" s="60">
        <f t="shared" si="1"/>
        <v>1758.8678499717337</v>
      </c>
      <c r="M55" s="60">
        <f t="shared" si="1"/>
        <v>1423.8657935416616</v>
      </c>
      <c r="N55" s="60">
        <f t="shared" si="1"/>
        <v>1440.728185462827</v>
      </c>
      <c r="O55" s="60">
        <f t="shared" si="1"/>
        <v>1350.5119074081927</v>
      </c>
      <c r="P55" s="60">
        <f t="shared" si="1"/>
        <v>1341.4576608898897</v>
      </c>
      <c r="Q55" s="60">
        <f t="shared" si="1"/>
        <v>1757.8665201188896</v>
      </c>
      <c r="R55" s="60">
        <f t="shared" si="1"/>
        <v>1344.4448857600826</v>
      </c>
      <c r="S55" s="60">
        <f t="shared" si="1"/>
        <v>1524.1496868723318</v>
      </c>
      <c r="T55" s="60">
        <f t="shared" si="1"/>
        <v>1556.9625139480938</v>
      </c>
      <c r="U55" s="60">
        <f t="shared" si="1"/>
        <v>1293.9116943434785</v>
      </c>
      <c r="V55" s="60">
        <f t="shared" si="1"/>
        <v>1487.9545399105093</v>
      </c>
      <c r="W55" s="60">
        <f t="shared" si="1"/>
        <v>1322.3199125659687</v>
      </c>
      <c r="X55" s="60">
        <f t="shared" si="1"/>
        <v>1469.6272845039703</v>
      </c>
      <c r="Y55" s="60">
        <f t="shared" si="1"/>
        <v>1349.7136105895286</v>
      </c>
      <c r="Z55" s="60">
        <f t="shared" si="1"/>
        <v>1429.7787812063341</v>
      </c>
      <c r="AA55" s="60">
        <f t="shared" si="1"/>
        <v>1668.0440264012173</v>
      </c>
    </row>
    <row r="56" spans="1:28" s="61" customFormat="1" x14ac:dyDescent="0.3">
      <c r="A56" s="65"/>
      <c r="B56" s="59" t="s">
        <v>17</v>
      </c>
      <c r="C56" s="60">
        <f>+MAX(C2:C53)</f>
        <v>3500</v>
      </c>
      <c r="D56" s="60">
        <f t="shared" ref="D56:AA56" si="2">+MAX(D2:D53)</f>
        <v>3886</v>
      </c>
      <c r="E56" s="60">
        <f t="shared" si="2"/>
        <v>2832.7</v>
      </c>
      <c r="F56" s="60">
        <f t="shared" si="2"/>
        <v>5455</v>
      </c>
      <c r="G56" s="60">
        <f t="shared" si="2"/>
        <v>3267</v>
      </c>
      <c r="H56" s="60">
        <f t="shared" si="2"/>
        <v>3660</v>
      </c>
      <c r="I56" s="60">
        <f t="shared" si="2"/>
        <v>4173</v>
      </c>
      <c r="J56" s="60">
        <f t="shared" si="2"/>
        <v>3398.1</v>
      </c>
      <c r="K56" s="60">
        <f t="shared" si="2"/>
        <v>3276</v>
      </c>
      <c r="L56" s="60">
        <f t="shared" si="2"/>
        <v>3196</v>
      </c>
      <c r="M56" s="60">
        <f t="shared" si="2"/>
        <v>2290</v>
      </c>
      <c r="N56" s="60">
        <f t="shared" si="2"/>
        <v>2818</v>
      </c>
      <c r="O56" s="60">
        <f t="shared" si="2"/>
        <v>2778</v>
      </c>
      <c r="P56" s="60">
        <f t="shared" si="2"/>
        <v>2535.1999999999998</v>
      </c>
      <c r="Q56" s="60">
        <f t="shared" si="2"/>
        <v>3663</v>
      </c>
      <c r="R56" s="60">
        <f t="shared" si="2"/>
        <v>3171</v>
      </c>
      <c r="S56" s="60">
        <f t="shared" si="2"/>
        <v>2705</v>
      </c>
      <c r="T56" s="60">
        <f t="shared" si="2"/>
        <v>2454</v>
      </c>
      <c r="U56" s="60">
        <f t="shared" si="2"/>
        <v>2596</v>
      </c>
      <c r="V56" s="60">
        <f t="shared" si="2"/>
        <v>2178.1000000000004</v>
      </c>
      <c r="W56" s="60">
        <f t="shared" si="2"/>
        <v>2385.6999999999998</v>
      </c>
      <c r="X56" s="60">
        <f t="shared" si="2"/>
        <v>2777.2</v>
      </c>
      <c r="Y56" s="60">
        <f t="shared" si="2"/>
        <v>2303.1</v>
      </c>
      <c r="Z56" s="60">
        <f t="shared" si="2"/>
        <v>2435.4569700735865</v>
      </c>
      <c r="AA56" s="60">
        <f t="shared" si="2"/>
        <v>2820</v>
      </c>
    </row>
    <row r="57" spans="1:28" s="61" customFormat="1" x14ac:dyDescent="0.3">
      <c r="A57" s="65"/>
      <c r="B57" s="59" t="s">
        <v>18</v>
      </c>
      <c r="C57" s="60">
        <f>+MIN(C2:C53)</f>
        <v>877</v>
      </c>
      <c r="D57" s="60">
        <f t="shared" ref="D57:AA57" si="3">+MIN(D2:D53)</f>
        <v>526</v>
      </c>
      <c r="E57" s="60">
        <f t="shared" si="3"/>
        <v>898.39999999999986</v>
      </c>
      <c r="F57" s="60">
        <f t="shared" si="3"/>
        <v>1078</v>
      </c>
      <c r="G57" s="60">
        <f t="shared" si="3"/>
        <v>515</v>
      </c>
      <c r="H57" s="60">
        <f t="shared" si="3"/>
        <v>350.1</v>
      </c>
      <c r="I57" s="60">
        <f t="shared" si="3"/>
        <v>620</v>
      </c>
      <c r="J57" s="60">
        <f t="shared" si="3"/>
        <v>840.5</v>
      </c>
      <c r="K57" s="60">
        <f t="shared" si="3"/>
        <v>673</v>
      </c>
      <c r="L57" s="60">
        <f t="shared" si="3"/>
        <v>771.4</v>
      </c>
      <c r="M57" s="60">
        <f t="shared" si="3"/>
        <v>572</v>
      </c>
      <c r="N57" s="60">
        <f t="shared" si="3"/>
        <v>598</v>
      </c>
      <c r="O57" s="60">
        <f t="shared" si="3"/>
        <v>710</v>
      </c>
      <c r="P57" s="60">
        <f t="shared" si="3"/>
        <v>757.10492694324125</v>
      </c>
      <c r="Q57" s="60">
        <f t="shared" si="3"/>
        <v>936.55644412397442</v>
      </c>
      <c r="R57" s="60">
        <f t="shared" si="3"/>
        <v>765.43217704322308</v>
      </c>
      <c r="S57" s="60">
        <f t="shared" si="3"/>
        <v>866.4</v>
      </c>
      <c r="T57" s="60">
        <f t="shared" si="3"/>
        <v>883</v>
      </c>
      <c r="U57" s="60">
        <f t="shared" si="3"/>
        <v>777.97445407015971</v>
      </c>
      <c r="V57" s="60">
        <f t="shared" si="3"/>
        <v>853.83543162788567</v>
      </c>
      <c r="W57" s="60">
        <f t="shared" si="3"/>
        <v>786.37879907214472</v>
      </c>
      <c r="X57" s="60">
        <f t="shared" si="3"/>
        <v>755.50000000000011</v>
      </c>
      <c r="Y57" s="60">
        <f t="shared" si="3"/>
        <v>753.40000000000009</v>
      </c>
      <c r="Z57" s="60">
        <f t="shared" si="3"/>
        <v>946</v>
      </c>
      <c r="AA57" s="60">
        <f t="shared" si="3"/>
        <v>1145.2199393155665</v>
      </c>
    </row>
    <row r="58" spans="1:28" s="61" customFormat="1" x14ac:dyDescent="0.3">
      <c r="A58" s="65"/>
      <c r="B58" s="59" t="s">
        <v>19</v>
      </c>
      <c r="C58" s="60">
        <f>+_xlfn.STDEV.S(C2:C53)</f>
        <v>511.95807188110109</v>
      </c>
      <c r="D58" s="60">
        <f t="shared" ref="D58:AA58" si="4">+_xlfn.STDEV.S(D2:D53)</f>
        <v>583.02873138094776</v>
      </c>
      <c r="E58" s="60">
        <f t="shared" si="4"/>
        <v>442.08858033957108</v>
      </c>
      <c r="F58" s="60">
        <f t="shared" si="4"/>
        <v>826.33029814741326</v>
      </c>
      <c r="G58" s="60">
        <f t="shared" si="4"/>
        <v>442.71811151304405</v>
      </c>
      <c r="H58" s="60">
        <f t="shared" si="4"/>
        <v>791.00562788757463</v>
      </c>
      <c r="I58" s="60">
        <f t="shared" si="4"/>
        <v>732.50720019550715</v>
      </c>
      <c r="J58" s="60">
        <f t="shared" si="4"/>
        <v>591.72269790884286</v>
      </c>
      <c r="K58" s="60">
        <f t="shared" si="4"/>
        <v>487.2989529013409</v>
      </c>
      <c r="L58" s="60">
        <f t="shared" si="4"/>
        <v>489.25440450292598</v>
      </c>
      <c r="M58" s="60">
        <f t="shared" si="4"/>
        <v>374.17702905737792</v>
      </c>
      <c r="N58" s="60">
        <f t="shared" si="4"/>
        <v>370.97644117324955</v>
      </c>
      <c r="O58" s="60">
        <f t="shared" si="4"/>
        <v>384.61264311566629</v>
      </c>
      <c r="P58" s="60">
        <f t="shared" si="4"/>
        <v>427.83668215976513</v>
      </c>
      <c r="Q58" s="60">
        <f t="shared" si="4"/>
        <v>563.44857944081684</v>
      </c>
      <c r="R58" s="60">
        <f t="shared" si="4"/>
        <v>465.04738339455236</v>
      </c>
      <c r="S58" s="60">
        <f t="shared" si="4"/>
        <v>368.00690758184675</v>
      </c>
      <c r="T58" s="60">
        <f t="shared" si="4"/>
        <v>366.79845657343213</v>
      </c>
      <c r="U58" s="60">
        <f t="shared" si="4"/>
        <v>361.40392310031456</v>
      </c>
      <c r="V58" s="60">
        <f t="shared" si="4"/>
        <v>326.83142791620668</v>
      </c>
      <c r="W58" s="60">
        <f t="shared" si="4"/>
        <v>398.08305656990331</v>
      </c>
      <c r="X58" s="60">
        <f t="shared" si="4"/>
        <v>377.88628082280724</v>
      </c>
      <c r="Y58" s="60">
        <f t="shared" si="4"/>
        <v>347.86323094175339</v>
      </c>
      <c r="Z58" s="60">
        <f t="shared" si="4"/>
        <v>335.73703205347277</v>
      </c>
      <c r="AA58" s="60">
        <f t="shared" si="4"/>
        <v>350.65363760123722</v>
      </c>
    </row>
    <row r="59" spans="1:28" s="61" customFormat="1" x14ac:dyDescent="0.3">
      <c r="A59" s="65"/>
      <c r="B59" s="59" t="s">
        <v>20</v>
      </c>
      <c r="C59" s="60">
        <f>+COUNT(C2:C53)</f>
        <v>52</v>
      </c>
      <c r="D59" s="60">
        <f t="shared" ref="D59:AA59" si="5">+COUNT(D2:D53)</f>
        <v>52</v>
      </c>
      <c r="E59" s="60">
        <f t="shared" si="5"/>
        <v>52</v>
      </c>
      <c r="F59" s="60">
        <f t="shared" si="5"/>
        <v>52</v>
      </c>
      <c r="G59" s="60">
        <f t="shared" si="5"/>
        <v>52</v>
      </c>
      <c r="H59" s="60">
        <f t="shared" si="5"/>
        <v>52</v>
      </c>
      <c r="I59" s="60">
        <f t="shared" si="5"/>
        <v>52</v>
      </c>
      <c r="J59" s="60">
        <f t="shared" si="5"/>
        <v>52</v>
      </c>
      <c r="K59" s="60">
        <f t="shared" si="5"/>
        <v>52</v>
      </c>
      <c r="L59" s="60">
        <f t="shared" si="5"/>
        <v>52</v>
      </c>
      <c r="M59" s="60">
        <f t="shared" si="5"/>
        <v>52</v>
      </c>
      <c r="N59" s="60">
        <f t="shared" si="5"/>
        <v>52</v>
      </c>
      <c r="O59" s="60">
        <f t="shared" si="5"/>
        <v>52</v>
      </c>
      <c r="P59" s="60">
        <f t="shared" si="5"/>
        <v>52</v>
      </c>
      <c r="Q59" s="60">
        <f t="shared" si="5"/>
        <v>52</v>
      </c>
      <c r="R59" s="60">
        <f t="shared" si="5"/>
        <v>52</v>
      </c>
      <c r="S59" s="60">
        <f t="shared" si="5"/>
        <v>52</v>
      </c>
      <c r="T59" s="60">
        <f t="shared" si="5"/>
        <v>52</v>
      </c>
      <c r="U59" s="60">
        <f t="shared" si="5"/>
        <v>52</v>
      </c>
      <c r="V59" s="60">
        <f t="shared" si="5"/>
        <v>52</v>
      </c>
      <c r="W59" s="60">
        <f t="shared" si="5"/>
        <v>52</v>
      </c>
      <c r="X59" s="60">
        <f t="shared" si="5"/>
        <v>52</v>
      </c>
      <c r="Y59" s="60">
        <f t="shared" si="5"/>
        <v>52</v>
      </c>
      <c r="Z59" s="60">
        <f t="shared" si="5"/>
        <v>52</v>
      </c>
      <c r="AA59" s="60">
        <f t="shared" si="5"/>
        <v>52</v>
      </c>
    </row>
    <row r="60" spans="1:28" s="61" customFormat="1" x14ac:dyDescent="0.3"/>
    <row r="61" spans="1:28" s="61" customFormat="1" x14ac:dyDescent="0.3">
      <c r="A61" s="65" t="s">
        <v>67</v>
      </c>
      <c r="B61" s="59" t="s">
        <v>16</v>
      </c>
      <c r="C61" s="60">
        <f>+AVERAGE(C8:C52)</f>
        <v>2145.7684444444449</v>
      </c>
      <c r="D61" s="60">
        <f t="shared" ref="D61:AA61" si="6">+AVERAGE(D8:D53)</f>
        <v>1646.0705119853246</v>
      </c>
      <c r="E61" s="60">
        <f t="shared" si="6"/>
        <v>1773.7757218558747</v>
      </c>
      <c r="F61" s="60">
        <f t="shared" si="6"/>
        <v>2596.8072541217507</v>
      </c>
      <c r="G61" s="60">
        <f t="shared" si="6"/>
        <v>1547.9001676278945</v>
      </c>
      <c r="H61" s="60">
        <f t="shared" si="6"/>
        <v>1844.647097434033</v>
      </c>
      <c r="I61" s="60">
        <f t="shared" si="6"/>
        <v>1699.1128827739642</v>
      </c>
      <c r="J61" s="60">
        <f t="shared" si="6"/>
        <v>2057.7294163458459</v>
      </c>
      <c r="K61" s="60">
        <f t="shared" si="6"/>
        <v>1664.4140952714281</v>
      </c>
      <c r="L61" s="60">
        <f t="shared" si="6"/>
        <v>1728.9506130115246</v>
      </c>
      <c r="M61" s="60">
        <f t="shared" si="6"/>
        <v>1420.5574670744766</v>
      </c>
      <c r="N61" s="60">
        <f t="shared" si="6"/>
        <v>1428.0523198511737</v>
      </c>
      <c r="O61" s="60">
        <f t="shared" si="6"/>
        <v>1333.7440423979058</v>
      </c>
      <c r="P61" s="60">
        <f t="shared" si="6"/>
        <v>1344.8012273905922</v>
      </c>
      <c r="Q61" s="60">
        <f t="shared" si="6"/>
        <v>1779.294367909732</v>
      </c>
      <c r="R61" s="60">
        <f t="shared" si="6"/>
        <v>1351.6059331441443</v>
      </c>
      <c r="S61" s="60">
        <f t="shared" si="6"/>
        <v>1517.1474721165489</v>
      </c>
      <c r="T61" s="60">
        <f t="shared" si="6"/>
        <v>1550.8362947245671</v>
      </c>
      <c r="U61" s="60">
        <f t="shared" si="6"/>
        <v>1298.8697207198677</v>
      </c>
      <c r="V61" s="60">
        <f t="shared" si="6"/>
        <v>1506.2722418288888</v>
      </c>
      <c r="W61" s="60">
        <f t="shared" si="6"/>
        <v>1342.7184364086813</v>
      </c>
      <c r="X61" s="60">
        <f t="shared" si="6"/>
        <v>1473.5291731701025</v>
      </c>
      <c r="Y61" s="60">
        <f t="shared" si="6"/>
        <v>1348.7429293403516</v>
      </c>
      <c r="Z61" s="60">
        <f t="shared" si="6"/>
        <v>1426.9112399294188</v>
      </c>
      <c r="AA61" s="60">
        <f t="shared" si="6"/>
        <v>1665.9033605586772</v>
      </c>
    </row>
    <row r="62" spans="1:28" s="61" customFormat="1" ht="49.2" customHeight="1" x14ac:dyDescent="0.3">
      <c r="A62" s="65"/>
      <c r="B62" s="59" t="s">
        <v>65</v>
      </c>
      <c r="C62" s="60">
        <f>+(C61-C55)/C55*100</f>
        <v>-0.69231569254131065</v>
      </c>
      <c r="D62" s="60">
        <f t="shared" ref="D62:AA62" si="7">+(D61-D55)/D55*100</f>
        <v>-1.1374908423219372</v>
      </c>
      <c r="E62" s="60">
        <f t="shared" si="7"/>
        <v>-0.59902208317970251</v>
      </c>
      <c r="F62" s="60">
        <f t="shared" si="7"/>
        <v>2.5648769877459805</v>
      </c>
      <c r="G62" s="60">
        <f t="shared" si="7"/>
        <v>-1.3636826980948242</v>
      </c>
      <c r="H62" s="60">
        <f t="shared" si="7"/>
        <v>-1.8477148135760488</v>
      </c>
      <c r="I62" s="60">
        <f t="shared" si="7"/>
        <v>-0.34128126809711939</v>
      </c>
      <c r="J62" s="60">
        <f t="shared" si="7"/>
        <v>-1.8440731150887042</v>
      </c>
      <c r="K62" s="60">
        <f t="shared" si="7"/>
        <v>-1.1953948742857083</v>
      </c>
      <c r="L62" s="60">
        <f t="shared" si="7"/>
        <v>-1.7009371659553518</v>
      </c>
      <c r="M62" s="60">
        <f t="shared" si="7"/>
        <v>-0.23234819476602572</v>
      </c>
      <c r="N62" s="60">
        <f t="shared" si="7"/>
        <v>-0.87982353226339127</v>
      </c>
      <c r="O62" s="60">
        <f t="shared" si="7"/>
        <v>-1.2415932742471389</v>
      </c>
      <c r="P62" s="60">
        <f t="shared" si="7"/>
        <v>0.24924875366431598</v>
      </c>
      <c r="Q62" s="60">
        <f t="shared" si="7"/>
        <v>1.2189689914222372</v>
      </c>
      <c r="R62" s="60">
        <f t="shared" si="7"/>
        <v>0.53263971323102632</v>
      </c>
      <c r="S62" s="60">
        <f t="shared" si="7"/>
        <v>-0.45941778659233784</v>
      </c>
      <c r="T62" s="60">
        <f t="shared" si="7"/>
        <v>-0.39347249330955752</v>
      </c>
      <c r="U62" s="60">
        <f t="shared" si="7"/>
        <v>0.38318120147332296</v>
      </c>
      <c r="V62" s="60">
        <f t="shared" si="7"/>
        <v>1.2310659651928066</v>
      </c>
      <c r="W62" s="60">
        <f t="shared" si="7"/>
        <v>1.5426315257651364</v>
      </c>
      <c r="X62" s="60">
        <f t="shared" si="7"/>
        <v>0.26550192060765782</v>
      </c>
      <c r="Y62" s="60">
        <f t="shared" si="7"/>
        <v>-7.1917571369309263E-2</v>
      </c>
      <c r="Z62" s="60">
        <f t="shared" si="7"/>
        <v>-0.20055838809524684</v>
      </c>
      <c r="AA62" s="60">
        <f t="shared" si="7"/>
        <v>-0.128333893390006</v>
      </c>
      <c r="AB62" s="62">
        <f>+SUM(C62:AA62)</f>
        <v>-6.3412626280712354</v>
      </c>
    </row>
  </sheetData>
  <mergeCells count="2">
    <mergeCell ref="A55:A59"/>
    <mergeCell ref="A61:A62"/>
  </mergeCells>
  <conditionalFormatting sqref="B2:B59">
    <cfRule type="cellIs" dxfId="8" priority="6" operator="equal">
      <formula>"SR"</formula>
    </cfRule>
  </conditionalFormatting>
  <conditionalFormatting sqref="B61:B62">
    <cfRule type="cellIs" dxfId="7" priority="1" operator="equal">
      <formula>"SR"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2A21-FB63-483C-B4BA-BA988F79892E}">
  <dimension ref="A1:BC62"/>
  <sheetViews>
    <sheetView tabSelected="1" zoomScale="55" zoomScaleNormal="55" workbookViewId="0">
      <pane ySplit="1" topLeftCell="A2" activePane="bottomLeft" state="frozen"/>
      <selection pane="bottomLeft" activeCell="O68" sqref="O68"/>
    </sheetView>
  </sheetViews>
  <sheetFormatPr baseColWidth="10" defaultColWidth="11.44140625" defaultRowHeight="14.4" x14ac:dyDescent="0.3"/>
  <cols>
    <col min="1" max="1" width="17.44140625" customWidth="1"/>
    <col min="2" max="2" width="14.33203125" bestFit="1" customWidth="1"/>
    <col min="3" max="26" width="11.5546875" customWidth="1"/>
    <col min="30" max="30" width="14.33203125" bestFit="1" customWidth="1"/>
  </cols>
  <sheetData>
    <row r="1" spans="1:55" ht="15" thickBot="1" x14ac:dyDescent="0.35">
      <c r="B1" s="1"/>
      <c r="C1" s="49" t="s">
        <v>23</v>
      </c>
      <c r="D1" s="49" t="s">
        <v>24</v>
      </c>
      <c r="E1" s="49" t="s">
        <v>25</v>
      </c>
      <c r="F1" s="49" t="s">
        <v>26</v>
      </c>
      <c r="G1" s="49" t="s">
        <v>27</v>
      </c>
      <c r="H1" s="49" t="s">
        <v>28</v>
      </c>
      <c r="I1" s="49" t="s">
        <v>29</v>
      </c>
      <c r="J1" s="49" t="s">
        <v>30</v>
      </c>
      <c r="K1" s="49" t="s">
        <v>31</v>
      </c>
      <c r="L1" s="49" t="s">
        <v>32</v>
      </c>
      <c r="M1" s="49" t="s">
        <v>33</v>
      </c>
      <c r="N1" s="49" t="s">
        <v>34</v>
      </c>
      <c r="O1" s="49" t="s">
        <v>35</v>
      </c>
      <c r="P1" s="49" t="s">
        <v>36</v>
      </c>
      <c r="Q1" s="49" t="s">
        <v>37</v>
      </c>
      <c r="R1" s="49" t="s">
        <v>38</v>
      </c>
      <c r="S1" s="49" t="s">
        <v>39</v>
      </c>
      <c r="T1" s="49" t="s">
        <v>40</v>
      </c>
      <c r="U1" s="49" t="s">
        <v>41</v>
      </c>
      <c r="V1" s="49" t="s">
        <v>42</v>
      </c>
      <c r="W1" s="49" t="s">
        <v>43</v>
      </c>
      <c r="X1" s="49" t="s">
        <v>44</v>
      </c>
      <c r="Y1" s="49" t="s">
        <v>45</v>
      </c>
      <c r="Z1" s="49" t="s">
        <v>46</v>
      </c>
      <c r="AA1" s="50" t="s">
        <v>47</v>
      </c>
      <c r="AD1" s="1"/>
      <c r="AE1" s="47" t="s">
        <v>23</v>
      </c>
      <c r="AF1" s="47" t="s">
        <v>24</v>
      </c>
      <c r="AG1" s="47" t="s">
        <v>25</v>
      </c>
      <c r="AH1" s="47" t="s">
        <v>26</v>
      </c>
      <c r="AI1" s="47" t="s">
        <v>27</v>
      </c>
      <c r="AJ1" s="47" t="s">
        <v>28</v>
      </c>
      <c r="AK1" s="47" t="s">
        <v>29</v>
      </c>
      <c r="AL1" s="47" t="s">
        <v>30</v>
      </c>
      <c r="AM1" s="47" t="s">
        <v>31</v>
      </c>
      <c r="AN1" s="47" t="s">
        <v>32</v>
      </c>
      <c r="AO1" s="47" t="s">
        <v>33</v>
      </c>
      <c r="AP1" s="47" t="s">
        <v>34</v>
      </c>
      <c r="AQ1" s="47" t="s">
        <v>35</v>
      </c>
      <c r="AR1" s="47" t="s">
        <v>36</v>
      </c>
      <c r="AS1" s="47" t="s">
        <v>37</v>
      </c>
      <c r="AT1" s="47" t="s">
        <v>38</v>
      </c>
      <c r="AU1" s="47" t="s">
        <v>39</v>
      </c>
      <c r="AV1" s="47" t="s">
        <v>40</v>
      </c>
      <c r="AW1" s="47" t="s">
        <v>41</v>
      </c>
      <c r="AX1" s="47" t="s">
        <v>42</v>
      </c>
      <c r="AY1" s="47" t="s">
        <v>43</v>
      </c>
      <c r="AZ1" s="47" t="s">
        <v>44</v>
      </c>
      <c r="BA1" s="47" t="s">
        <v>45</v>
      </c>
      <c r="BB1" s="47" t="s">
        <v>46</v>
      </c>
      <c r="BC1" s="48" t="s">
        <v>47</v>
      </c>
    </row>
    <row r="2" spans="1:55" x14ac:dyDescent="0.3">
      <c r="A2">
        <v>1</v>
      </c>
      <c r="B2" s="10">
        <v>1970</v>
      </c>
      <c r="C2" s="24">
        <v>121.10128063703047</v>
      </c>
      <c r="D2" s="24">
        <f>+'25020240'!AD3</f>
        <v>137</v>
      </c>
      <c r="E2" s="24">
        <f>+'25020250'!AD3</f>
        <v>140</v>
      </c>
      <c r="F2" s="24">
        <f>+'25020260'!AD3</f>
        <v>100</v>
      </c>
      <c r="G2" s="24">
        <v>117.8327802887742</v>
      </c>
      <c r="H2" s="24">
        <v>104.16654840264174</v>
      </c>
      <c r="I2" s="24">
        <v>116.4847111884305</v>
      </c>
      <c r="J2" s="24">
        <v>117.43010258072266</v>
      </c>
      <c r="K2" s="24">
        <v>111.0110937579822</v>
      </c>
      <c r="L2" s="24">
        <f>+'25025250'!AD3</f>
        <v>152</v>
      </c>
      <c r="M2" s="24">
        <v>120.38920040992119</v>
      </c>
      <c r="N2" s="24">
        <v>335.43666366229286</v>
      </c>
      <c r="O2" s="24">
        <v>93.540474589416192</v>
      </c>
      <c r="P2" s="24">
        <v>86</v>
      </c>
      <c r="Q2" s="24">
        <v>120</v>
      </c>
      <c r="R2" s="24">
        <v>104.35833951592625</v>
      </c>
      <c r="S2" s="24">
        <v>133</v>
      </c>
      <c r="T2" s="24">
        <v>118.48656170854815</v>
      </c>
      <c r="U2" s="24">
        <v>71.2</v>
      </c>
      <c r="V2" s="24">
        <v>110.67137864774955</v>
      </c>
      <c r="W2" s="24">
        <v>106.87447410173084</v>
      </c>
      <c r="X2" s="24">
        <v>105.38804729182255</v>
      </c>
      <c r="Y2" s="24">
        <v>63.1</v>
      </c>
      <c r="Z2" s="24">
        <v>102.16472865773483</v>
      </c>
      <c r="AA2" s="24">
        <v>123.48436580409169</v>
      </c>
      <c r="AD2" s="5">
        <v>1970</v>
      </c>
      <c r="AE2" s="24">
        <f>+IF(OR(C2=" ",C2=0),"SR",C2)</f>
        <v>121.10128063703047</v>
      </c>
      <c r="AF2" s="24">
        <f t="shared" ref="AF2:AU17" si="0">+IF(OR(D2=" ",D2=0),"SR",D2)</f>
        <v>137</v>
      </c>
      <c r="AG2" s="24">
        <f t="shared" si="0"/>
        <v>140</v>
      </c>
      <c r="AH2" s="24">
        <f t="shared" si="0"/>
        <v>100</v>
      </c>
      <c r="AI2" s="24">
        <f t="shared" si="0"/>
        <v>117.8327802887742</v>
      </c>
      <c r="AJ2" s="24">
        <f t="shared" si="0"/>
        <v>104.16654840264174</v>
      </c>
      <c r="AK2" s="24">
        <f t="shared" si="0"/>
        <v>116.4847111884305</v>
      </c>
      <c r="AL2" s="24">
        <f t="shared" si="0"/>
        <v>117.43010258072266</v>
      </c>
      <c r="AM2" s="24">
        <f t="shared" si="0"/>
        <v>111.0110937579822</v>
      </c>
      <c r="AN2" s="24">
        <f t="shared" si="0"/>
        <v>152</v>
      </c>
      <c r="AO2" s="24">
        <f t="shared" si="0"/>
        <v>120.38920040992119</v>
      </c>
      <c r="AP2" s="24">
        <f t="shared" si="0"/>
        <v>335.43666366229286</v>
      </c>
      <c r="AQ2" s="24">
        <f t="shared" si="0"/>
        <v>93.540474589416192</v>
      </c>
      <c r="AR2" s="24">
        <f t="shared" si="0"/>
        <v>86</v>
      </c>
      <c r="AS2" s="24">
        <f t="shared" si="0"/>
        <v>120</v>
      </c>
      <c r="AT2" s="24">
        <f t="shared" si="0"/>
        <v>104.35833951592625</v>
      </c>
      <c r="AU2" s="24">
        <f t="shared" si="0"/>
        <v>133</v>
      </c>
      <c r="AV2" s="24">
        <f t="shared" ref="AV2:BC17" si="1">+IF(OR(T2=" ",T2=0),"SR",T2)</f>
        <v>118.48656170854815</v>
      </c>
      <c r="AW2" s="24">
        <f t="shared" si="1"/>
        <v>71.2</v>
      </c>
      <c r="AX2" s="24">
        <f t="shared" si="1"/>
        <v>110.67137864774955</v>
      </c>
      <c r="AY2" s="24">
        <f t="shared" si="1"/>
        <v>106.87447410173084</v>
      </c>
      <c r="AZ2" s="24">
        <f t="shared" si="1"/>
        <v>105.38804729182255</v>
      </c>
      <c r="BA2" s="24">
        <f t="shared" si="1"/>
        <v>63.1</v>
      </c>
      <c r="BB2" s="24">
        <f t="shared" si="1"/>
        <v>102.16472865773483</v>
      </c>
      <c r="BC2" s="24">
        <f t="shared" si="1"/>
        <v>123.48436580409169</v>
      </c>
    </row>
    <row r="3" spans="1:55" x14ac:dyDescent="0.3">
      <c r="A3">
        <f>+A2+1</f>
        <v>2</v>
      </c>
      <c r="B3" s="10">
        <v>1971</v>
      </c>
      <c r="C3" s="24">
        <f>+'25020230'!AD4</f>
        <v>125</v>
      </c>
      <c r="D3" s="24">
        <f>+'25020240'!AD4</f>
        <v>55</v>
      </c>
      <c r="E3" s="24">
        <f>+'25020250'!AD4</f>
        <v>128</v>
      </c>
      <c r="F3" s="24">
        <f>+'25020260'!AD4</f>
        <v>85</v>
      </c>
      <c r="G3" s="24">
        <v>105.34939704047136</v>
      </c>
      <c r="H3" s="24">
        <v>93.130986463287698</v>
      </c>
      <c r="I3" s="24">
        <v>104.14414442280373</v>
      </c>
      <c r="J3" s="24">
        <v>104.98937961882601</v>
      </c>
      <c r="K3" s="24">
        <v>99.25041031490305</v>
      </c>
      <c r="L3" s="24">
        <f>+'25025250'!AD4</f>
        <v>75</v>
      </c>
      <c r="M3" s="24">
        <v>115.24709735823065</v>
      </c>
      <c r="N3" s="24">
        <v>299.89999536195756</v>
      </c>
      <c r="O3" s="24">
        <v>83.630655007241231</v>
      </c>
      <c r="P3" s="24">
        <v>114</v>
      </c>
      <c r="Q3" s="24">
        <v>90.997627775963394</v>
      </c>
      <c r="R3" s="24">
        <v>93.302458935487081</v>
      </c>
      <c r="S3" s="24">
        <v>103</v>
      </c>
      <c r="T3" s="24">
        <v>105.93391586622305</v>
      </c>
      <c r="U3" s="24">
        <v>59.7</v>
      </c>
      <c r="V3" s="24">
        <v>98.94668513808179</v>
      </c>
      <c r="W3" s="24">
        <v>95.552030411587126</v>
      </c>
      <c r="X3" s="24">
        <v>94.223077909703846</v>
      </c>
      <c r="Y3" s="24">
        <v>146.9</v>
      </c>
      <c r="Z3" s="24">
        <v>91.34124253470668</v>
      </c>
      <c r="AA3" s="24">
        <v>110.40224502472691</v>
      </c>
      <c r="AD3" s="5">
        <v>1971</v>
      </c>
      <c r="AE3" s="24">
        <f t="shared" ref="AE3:AT32" si="2">+IF(OR(C3=" ",C3=0),"SR",C3)</f>
        <v>125</v>
      </c>
      <c r="AF3" s="24">
        <f t="shared" si="0"/>
        <v>55</v>
      </c>
      <c r="AG3" s="24">
        <f t="shared" si="0"/>
        <v>128</v>
      </c>
      <c r="AH3" s="24">
        <f t="shared" si="0"/>
        <v>85</v>
      </c>
      <c r="AI3" s="24">
        <f t="shared" si="0"/>
        <v>105.34939704047136</v>
      </c>
      <c r="AJ3" s="24">
        <f t="shared" si="0"/>
        <v>93.130986463287698</v>
      </c>
      <c r="AK3" s="24">
        <f t="shared" si="0"/>
        <v>104.14414442280373</v>
      </c>
      <c r="AL3" s="24">
        <f t="shared" si="0"/>
        <v>104.98937961882601</v>
      </c>
      <c r="AM3" s="24">
        <f t="shared" si="0"/>
        <v>99.25041031490305</v>
      </c>
      <c r="AN3" s="24">
        <f t="shared" si="0"/>
        <v>75</v>
      </c>
      <c r="AO3" s="24">
        <f t="shared" si="0"/>
        <v>115.24709735823065</v>
      </c>
      <c r="AP3" s="24">
        <f t="shared" si="0"/>
        <v>299.89999536195756</v>
      </c>
      <c r="AQ3" s="24">
        <f t="shared" si="0"/>
        <v>83.630655007241231</v>
      </c>
      <c r="AR3" s="24">
        <f t="shared" si="0"/>
        <v>114</v>
      </c>
      <c r="AS3" s="24">
        <f t="shared" si="0"/>
        <v>90.997627775963394</v>
      </c>
      <c r="AT3" s="24">
        <f t="shared" si="0"/>
        <v>93.302458935487081</v>
      </c>
      <c r="AU3" s="24">
        <f t="shared" si="0"/>
        <v>103</v>
      </c>
      <c r="AV3" s="24">
        <f t="shared" si="1"/>
        <v>105.93391586622305</v>
      </c>
      <c r="AW3" s="24">
        <f t="shared" si="1"/>
        <v>59.7</v>
      </c>
      <c r="AX3" s="24">
        <f t="shared" si="1"/>
        <v>98.94668513808179</v>
      </c>
      <c r="AY3" s="24">
        <f t="shared" si="1"/>
        <v>95.552030411587126</v>
      </c>
      <c r="AZ3" s="24">
        <f t="shared" si="1"/>
        <v>94.223077909703846</v>
      </c>
      <c r="BA3" s="24">
        <f t="shared" si="1"/>
        <v>146.9</v>
      </c>
      <c r="BB3" s="24">
        <f t="shared" si="1"/>
        <v>91.34124253470668</v>
      </c>
      <c r="BC3" s="24">
        <f t="shared" si="1"/>
        <v>110.40224502472691</v>
      </c>
    </row>
    <row r="4" spans="1:55" x14ac:dyDescent="0.3">
      <c r="A4">
        <f t="shared" ref="A4:A53" si="3">+A3+1</f>
        <v>3</v>
      </c>
      <c r="B4" s="10">
        <v>1972</v>
      </c>
      <c r="C4" s="24">
        <f>+'25020230'!AD5</f>
        <v>80</v>
      </c>
      <c r="D4" s="24">
        <f>+'25020240'!AD5</f>
        <v>90</v>
      </c>
      <c r="E4" s="24">
        <f>+'25020250'!AD5</f>
        <v>89</v>
      </c>
      <c r="F4" s="24">
        <f>+'25020260'!AD5</f>
        <v>72</v>
      </c>
      <c r="G4" s="24">
        <f>+'25020280'!AD5</f>
        <v>97</v>
      </c>
      <c r="H4" s="24">
        <v>80.611660878622914</v>
      </c>
      <c r="I4" s="24">
        <v>90.14435228832015</v>
      </c>
      <c r="J4" s="24">
        <v>90.875964993950447</v>
      </c>
      <c r="K4" s="24">
        <v>85.908468515181454</v>
      </c>
      <c r="L4" s="24">
        <f>+'25025250'!AD5</f>
        <v>84</v>
      </c>
      <c r="M4" s="24">
        <f>+'28010070'!AD5</f>
        <v>99</v>
      </c>
      <c r="N4" s="24">
        <f>+'28020080'!AD5</f>
        <v>100</v>
      </c>
      <c r="O4" s="24">
        <v>72.388431138956989</v>
      </c>
      <c r="P4" s="24">
        <v>53</v>
      </c>
      <c r="Q4" s="24">
        <v>85</v>
      </c>
      <c r="R4" s="24">
        <v>80.760082808894254</v>
      </c>
      <c r="S4" s="24">
        <v>136</v>
      </c>
      <c r="T4" s="24">
        <v>91.693530001626513</v>
      </c>
      <c r="U4" s="24">
        <v>92.6</v>
      </c>
      <c r="V4" s="24">
        <v>85.645572223796577</v>
      </c>
      <c r="W4" s="24">
        <v>82.707250983957934</v>
      </c>
      <c r="X4" s="24">
        <v>81.556945672332759</v>
      </c>
      <c r="Y4" s="24">
        <v>64.7</v>
      </c>
      <c r="Z4" s="24">
        <v>79.06250698141578</v>
      </c>
      <c r="AA4" s="24">
        <v>95.561194766042675</v>
      </c>
      <c r="AD4" s="5">
        <v>1972</v>
      </c>
      <c r="AE4" s="24">
        <f t="shared" si="2"/>
        <v>80</v>
      </c>
      <c r="AF4" s="24">
        <f t="shared" si="0"/>
        <v>90</v>
      </c>
      <c r="AG4" s="24">
        <f t="shared" si="0"/>
        <v>89</v>
      </c>
      <c r="AH4" s="24">
        <f t="shared" si="0"/>
        <v>72</v>
      </c>
      <c r="AI4" s="24">
        <f t="shared" si="0"/>
        <v>97</v>
      </c>
      <c r="AJ4" s="24">
        <f t="shared" si="0"/>
        <v>80.611660878622914</v>
      </c>
      <c r="AK4" s="24">
        <f t="shared" si="0"/>
        <v>90.14435228832015</v>
      </c>
      <c r="AL4" s="24">
        <f t="shared" si="0"/>
        <v>90.875964993950447</v>
      </c>
      <c r="AM4" s="24">
        <f t="shared" si="0"/>
        <v>85.908468515181454</v>
      </c>
      <c r="AN4" s="24">
        <f t="shared" si="0"/>
        <v>84</v>
      </c>
      <c r="AO4" s="24">
        <f t="shared" si="0"/>
        <v>99</v>
      </c>
      <c r="AP4" s="24">
        <f t="shared" si="0"/>
        <v>100</v>
      </c>
      <c r="AQ4" s="24">
        <f t="shared" si="0"/>
        <v>72.388431138956989</v>
      </c>
      <c r="AR4" s="24">
        <f t="shared" si="0"/>
        <v>53</v>
      </c>
      <c r="AS4" s="24">
        <f t="shared" si="0"/>
        <v>85</v>
      </c>
      <c r="AT4" s="24">
        <f t="shared" si="0"/>
        <v>80.760082808894254</v>
      </c>
      <c r="AU4" s="24">
        <f t="shared" si="0"/>
        <v>136</v>
      </c>
      <c r="AV4" s="24">
        <f t="shared" si="1"/>
        <v>91.693530001626513</v>
      </c>
      <c r="AW4" s="24">
        <f t="shared" si="1"/>
        <v>92.6</v>
      </c>
      <c r="AX4" s="24">
        <f t="shared" si="1"/>
        <v>85.645572223796577</v>
      </c>
      <c r="AY4" s="24">
        <f t="shared" si="1"/>
        <v>82.707250983957934</v>
      </c>
      <c r="AZ4" s="24">
        <f t="shared" si="1"/>
        <v>81.556945672332759</v>
      </c>
      <c r="BA4" s="24">
        <f t="shared" si="1"/>
        <v>64.7</v>
      </c>
      <c r="BB4" s="24">
        <f t="shared" si="1"/>
        <v>79.06250698141578</v>
      </c>
      <c r="BC4" s="24">
        <f t="shared" si="1"/>
        <v>95.561194766042675</v>
      </c>
    </row>
    <row r="5" spans="1:55" x14ac:dyDescent="0.3">
      <c r="A5">
        <f t="shared" si="3"/>
        <v>4</v>
      </c>
      <c r="B5" s="10">
        <v>1973</v>
      </c>
      <c r="C5" s="24">
        <f>+'25020230'!AD6</f>
        <v>130</v>
      </c>
      <c r="D5" s="24">
        <f>+'25020240'!AD6</f>
        <v>70</v>
      </c>
      <c r="E5" s="24">
        <f>+'25020250'!AD6</f>
        <v>133</v>
      </c>
      <c r="F5" s="24">
        <f>+'25020260'!AD6</f>
        <v>128</v>
      </c>
      <c r="G5" s="24">
        <f>+'25020280'!AD6</f>
        <v>116</v>
      </c>
      <c r="H5" s="24">
        <f>+'25020690'!AD6</f>
        <v>113</v>
      </c>
      <c r="I5" s="24">
        <f>+'25020920'!AD6</f>
        <v>173</v>
      </c>
      <c r="J5" s="24">
        <f>+'25021240'!AD6</f>
        <v>110</v>
      </c>
      <c r="K5" s="24">
        <v>115.7343011566322</v>
      </c>
      <c r="L5" s="24">
        <f>+'25025250'!AD6</f>
        <v>103.2</v>
      </c>
      <c r="M5" s="24">
        <v>130.7964927132505</v>
      </c>
      <c r="N5" s="24">
        <f>+'28020080'!AD6</f>
        <v>96</v>
      </c>
      <c r="O5" s="24">
        <v>97.52035665973581</v>
      </c>
      <c r="P5" s="24">
        <v>130</v>
      </c>
      <c r="Q5" s="24">
        <v>120</v>
      </c>
      <c r="R5" s="24">
        <v>147</v>
      </c>
      <c r="S5" s="24">
        <v>134</v>
      </c>
      <c r="T5" s="24">
        <v>123.52782908064063</v>
      </c>
      <c r="U5" s="24">
        <v>102</v>
      </c>
      <c r="V5" s="24">
        <v>85.9</v>
      </c>
      <c r="W5" s="24">
        <v>111.42168005850331</v>
      </c>
      <c r="X5" s="24">
        <v>109.87201000083982</v>
      </c>
      <c r="Y5" s="24">
        <v>82.9</v>
      </c>
      <c r="Z5" s="24">
        <v>106.51154829478202</v>
      </c>
      <c r="AA5" s="24">
        <v>128.73827557508298</v>
      </c>
      <c r="AD5" s="5">
        <v>1973</v>
      </c>
      <c r="AE5" s="24">
        <f t="shared" si="2"/>
        <v>130</v>
      </c>
      <c r="AF5" s="24">
        <f t="shared" si="0"/>
        <v>70</v>
      </c>
      <c r="AG5" s="24">
        <f t="shared" si="0"/>
        <v>133</v>
      </c>
      <c r="AH5" s="24">
        <f t="shared" si="0"/>
        <v>128</v>
      </c>
      <c r="AI5" s="24">
        <f t="shared" si="0"/>
        <v>116</v>
      </c>
      <c r="AJ5" s="24">
        <f t="shared" si="0"/>
        <v>113</v>
      </c>
      <c r="AK5" s="24">
        <f t="shared" si="0"/>
        <v>173</v>
      </c>
      <c r="AL5" s="24">
        <f t="shared" si="0"/>
        <v>110</v>
      </c>
      <c r="AM5" s="24">
        <f t="shared" si="0"/>
        <v>115.7343011566322</v>
      </c>
      <c r="AN5" s="24">
        <f t="shared" si="0"/>
        <v>103.2</v>
      </c>
      <c r="AO5" s="24">
        <f t="shared" si="0"/>
        <v>130.7964927132505</v>
      </c>
      <c r="AP5" s="24">
        <f t="shared" si="0"/>
        <v>96</v>
      </c>
      <c r="AQ5" s="24">
        <f t="shared" si="0"/>
        <v>97.52035665973581</v>
      </c>
      <c r="AR5" s="24">
        <f t="shared" si="0"/>
        <v>130</v>
      </c>
      <c r="AS5" s="24">
        <f t="shared" si="0"/>
        <v>120</v>
      </c>
      <c r="AT5" s="24">
        <f t="shared" si="0"/>
        <v>147</v>
      </c>
      <c r="AU5" s="24">
        <f t="shared" si="0"/>
        <v>134</v>
      </c>
      <c r="AV5" s="24">
        <f t="shared" si="1"/>
        <v>123.52782908064063</v>
      </c>
      <c r="AW5" s="24">
        <f t="shared" si="1"/>
        <v>102</v>
      </c>
      <c r="AX5" s="24">
        <f t="shared" si="1"/>
        <v>85.9</v>
      </c>
      <c r="AY5" s="24">
        <f t="shared" si="1"/>
        <v>111.42168005850331</v>
      </c>
      <c r="AZ5" s="24">
        <f t="shared" si="1"/>
        <v>109.87201000083982</v>
      </c>
      <c r="BA5" s="24">
        <f t="shared" si="1"/>
        <v>82.9</v>
      </c>
      <c r="BB5" s="24">
        <f t="shared" si="1"/>
        <v>106.51154829478202</v>
      </c>
      <c r="BC5" s="24">
        <f t="shared" si="1"/>
        <v>128.73827557508298</v>
      </c>
    </row>
    <row r="6" spans="1:55" x14ac:dyDescent="0.3">
      <c r="A6">
        <f t="shared" si="3"/>
        <v>5</v>
      </c>
      <c r="B6" s="10">
        <v>1974</v>
      </c>
      <c r="C6" s="24">
        <v>110.05899294960241</v>
      </c>
      <c r="D6" s="24">
        <f>+'25020240'!AD7</f>
        <v>100</v>
      </c>
      <c r="E6" s="24">
        <f>+'25020250'!AD7</f>
        <v>77</v>
      </c>
      <c r="F6" s="24">
        <f>+'25020260'!AD7</f>
        <v>155</v>
      </c>
      <c r="G6" s="24">
        <v>107.08852182913012</v>
      </c>
      <c r="H6" s="24">
        <v>94.668407765170656</v>
      </c>
      <c r="I6" s="24">
        <f>+'25020920'!AD7</f>
        <v>86</v>
      </c>
      <c r="J6" s="24">
        <f>+'25021240'!AD7</f>
        <v>117</v>
      </c>
      <c r="K6" s="24">
        <v>100.88885204985564</v>
      </c>
      <c r="L6" s="24">
        <f>+'25025250'!AD7</f>
        <v>84.7</v>
      </c>
      <c r="M6" s="24">
        <f>+'28010070'!AD7</f>
        <v>45</v>
      </c>
      <c r="N6" s="24">
        <f>+'28020080'!AD7</f>
        <v>55</v>
      </c>
      <c r="O6" s="24">
        <v>85.01124330960225</v>
      </c>
      <c r="P6" s="24">
        <v>109</v>
      </c>
      <c r="Q6" s="24">
        <v>80</v>
      </c>
      <c r="R6" s="24">
        <v>142</v>
      </c>
      <c r="S6" s="24">
        <v>76</v>
      </c>
      <c r="T6" s="24">
        <v>107.68268998565975</v>
      </c>
      <c r="U6" s="24">
        <v>115</v>
      </c>
      <c r="V6" s="24">
        <v>91.5</v>
      </c>
      <c r="W6" s="24">
        <v>97.12941869632148</v>
      </c>
      <c r="X6" s="24">
        <v>95.778527632814644</v>
      </c>
      <c r="Y6" s="24">
        <v>94</v>
      </c>
      <c r="Z6" s="24">
        <v>92.849118455989597</v>
      </c>
      <c r="AA6" s="24">
        <v>112.22478304050995</v>
      </c>
      <c r="AD6" s="5">
        <v>1974</v>
      </c>
      <c r="AE6" s="24">
        <f t="shared" si="2"/>
        <v>110.05899294960241</v>
      </c>
      <c r="AF6" s="24">
        <f t="shared" si="0"/>
        <v>100</v>
      </c>
      <c r="AG6" s="24">
        <f t="shared" si="0"/>
        <v>77</v>
      </c>
      <c r="AH6" s="24">
        <f t="shared" si="0"/>
        <v>155</v>
      </c>
      <c r="AI6" s="24">
        <f t="shared" si="0"/>
        <v>107.08852182913012</v>
      </c>
      <c r="AJ6" s="24">
        <f t="shared" si="0"/>
        <v>94.668407765170656</v>
      </c>
      <c r="AK6" s="24">
        <f t="shared" si="0"/>
        <v>86</v>
      </c>
      <c r="AL6" s="24">
        <f t="shared" si="0"/>
        <v>117</v>
      </c>
      <c r="AM6" s="24">
        <f t="shared" si="0"/>
        <v>100.88885204985564</v>
      </c>
      <c r="AN6" s="24">
        <f t="shared" si="0"/>
        <v>84.7</v>
      </c>
      <c r="AO6" s="24">
        <f t="shared" si="0"/>
        <v>45</v>
      </c>
      <c r="AP6" s="24">
        <f t="shared" si="0"/>
        <v>55</v>
      </c>
      <c r="AQ6" s="24">
        <f t="shared" si="0"/>
        <v>85.01124330960225</v>
      </c>
      <c r="AR6" s="24">
        <f t="shared" si="0"/>
        <v>109</v>
      </c>
      <c r="AS6" s="24">
        <f t="shared" si="0"/>
        <v>80</v>
      </c>
      <c r="AT6" s="24">
        <f t="shared" si="0"/>
        <v>142</v>
      </c>
      <c r="AU6" s="24">
        <f t="shared" si="0"/>
        <v>76</v>
      </c>
      <c r="AV6" s="24">
        <f t="shared" si="1"/>
        <v>107.68268998565975</v>
      </c>
      <c r="AW6" s="24">
        <f t="shared" si="1"/>
        <v>115</v>
      </c>
      <c r="AX6" s="24">
        <f t="shared" si="1"/>
        <v>91.5</v>
      </c>
      <c r="AY6" s="24">
        <f t="shared" si="1"/>
        <v>97.12941869632148</v>
      </c>
      <c r="AZ6" s="24">
        <f t="shared" si="1"/>
        <v>95.778527632814644</v>
      </c>
      <c r="BA6" s="24">
        <f t="shared" si="1"/>
        <v>94</v>
      </c>
      <c r="BB6" s="24">
        <f t="shared" si="1"/>
        <v>92.849118455989597</v>
      </c>
      <c r="BC6" s="24">
        <f t="shared" si="1"/>
        <v>112.22478304050995</v>
      </c>
    </row>
    <row r="7" spans="1:55" x14ac:dyDescent="0.3">
      <c r="A7">
        <f t="shared" si="3"/>
        <v>6</v>
      </c>
      <c r="B7" s="10">
        <v>1975</v>
      </c>
      <c r="C7" s="24">
        <f>+'25020230'!AD8</f>
        <v>139</v>
      </c>
      <c r="D7" s="24">
        <v>112.57226310760652</v>
      </c>
      <c r="E7" s="24">
        <f>+'25020250'!AD8</f>
        <v>70</v>
      </c>
      <c r="F7" s="24">
        <f>+'25020260'!AD8</f>
        <v>172</v>
      </c>
      <c r="G7" s="24">
        <v>116.6412493677167</v>
      </c>
      <c r="H7" s="24">
        <f>+'25020690'!AD8</f>
        <v>80</v>
      </c>
      <c r="I7" s="24">
        <f>+'25020920'!AD8</f>
        <v>101</v>
      </c>
      <c r="J7" s="24">
        <f>+'25021240'!AD8</f>
        <v>140</v>
      </c>
      <c r="K7" s="24">
        <v>109.88854406961121</v>
      </c>
      <c r="L7" s="24">
        <f>+'25025250'!AD8</f>
        <v>148.4</v>
      </c>
      <c r="M7" s="24">
        <v>120.66773733919899</v>
      </c>
      <c r="N7" s="24">
        <v>332.04471147521491</v>
      </c>
      <c r="O7" s="24">
        <v>92.594588668957243</v>
      </c>
      <c r="P7" s="24">
        <v>115</v>
      </c>
      <c r="Q7" s="24">
        <v>73</v>
      </c>
      <c r="R7" s="24">
        <v>94</v>
      </c>
      <c r="S7" s="24">
        <v>100</v>
      </c>
      <c r="T7" s="24">
        <v>117.28841971733372</v>
      </c>
      <c r="U7" s="24">
        <v>90</v>
      </c>
      <c r="V7" s="24">
        <v>136.5</v>
      </c>
      <c r="W7" s="24">
        <v>105.79375411657995</v>
      </c>
      <c r="X7" s="24">
        <v>104.32235812832887</v>
      </c>
      <c r="Y7" s="24">
        <v>90</v>
      </c>
      <c r="Z7" s="24">
        <v>101.1316338522078</v>
      </c>
      <c r="AA7" s="24">
        <v>122.23568576987572</v>
      </c>
      <c r="AD7" s="5">
        <v>1975</v>
      </c>
      <c r="AE7" s="24">
        <f t="shared" si="2"/>
        <v>139</v>
      </c>
      <c r="AF7" s="24">
        <f t="shared" si="0"/>
        <v>112.57226310760652</v>
      </c>
      <c r="AG7" s="24">
        <f t="shared" si="0"/>
        <v>70</v>
      </c>
      <c r="AH7" s="24">
        <f t="shared" si="0"/>
        <v>172</v>
      </c>
      <c r="AI7" s="24">
        <f t="shared" si="0"/>
        <v>116.6412493677167</v>
      </c>
      <c r="AJ7" s="24">
        <f t="shared" si="0"/>
        <v>80</v>
      </c>
      <c r="AK7" s="24">
        <f t="shared" si="0"/>
        <v>101</v>
      </c>
      <c r="AL7" s="24">
        <f t="shared" si="0"/>
        <v>140</v>
      </c>
      <c r="AM7" s="24">
        <f t="shared" si="0"/>
        <v>109.88854406961121</v>
      </c>
      <c r="AN7" s="24">
        <f t="shared" si="0"/>
        <v>148.4</v>
      </c>
      <c r="AO7" s="24">
        <f t="shared" si="0"/>
        <v>120.66773733919899</v>
      </c>
      <c r="AP7" s="24">
        <f t="shared" si="0"/>
        <v>332.04471147521491</v>
      </c>
      <c r="AQ7" s="24">
        <f t="shared" si="0"/>
        <v>92.594588668957243</v>
      </c>
      <c r="AR7" s="24">
        <f t="shared" si="0"/>
        <v>115</v>
      </c>
      <c r="AS7" s="24">
        <f t="shared" si="0"/>
        <v>73</v>
      </c>
      <c r="AT7" s="24">
        <f t="shared" si="0"/>
        <v>94</v>
      </c>
      <c r="AU7" s="24">
        <f t="shared" si="0"/>
        <v>100</v>
      </c>
      <c r="AV7" s="24">
        <f t="shared" si="1"/>
        <v>117.28841971733372</v>
      </c>
      <c r="AW7" s="24">
        <f t="shared" si="1"/>
        <v>90</v>
      </c>
      <c r="AX7" s="24">
        <f t="shared" si="1"/>
        <v>136.5</v>
      </c>
      <c r="AY7" s="24">
        <f t="shared" si="1"/>
        <v>105.79375411657995</v>
      </c>
      <c r="AZ7" s="24">
        <f t="shared" si="1"/>
        <v>104.32235812832887</v>
      </c>
      <c r="BA7" s="24">
        <f t="shared" si="1"/>
        <v>90</v>
      </c>
      <c r="BB7" s="24">
        <f t="shared" si="1"/>
        <v>101.1316338522078</v>
      </c>
      <c r="BC7" s="24">
        <f t="shared" si="1"/>
        <v>122.23568576987572</v>
      </c>
    </row>
    <row r="8" spans="1:55" x14ac:dyDescent="0.3">
      <c r="A8">
        <f t="shared" si="3"/>
        <v>7</v>
      </c>
      <c r="B8" s="10">
        <v>1976</v>
      </c>
      <c r="C8" s="24">
        <v>103.12814364922474</v>
      </c>
      <c r="D8" s="24">
        <f>+'25020240'!AD9</f>
        <v>140</v>
      </c>
      <c r="E8" s="24">
        <f>+'25020250'!AD9</f>
        <v>75</v>
      </c>
      <c r="F8" s="24">
        <f>+'25020260'!AD9</f>
        <v>123</v>
      </c>
      <c r="G8" s="24">
        <f>+'25020280'!AD9</f>
        <v>82</v>
      </c>
      <c r="H8" s="24">
        <f>+'25020690'!AD9</f>
        <v>92</v>
      </c>
      <c r="I8" s="24">
        <f>+'25020920'!AD9</f>
        <v>99</v>
      </c>
      <c r="J8" s="24">
        <v>100.0018201622952</v>
      </c>
      <c r="K8" s="24">
        <v>94.535482725771033</v>
      </c>
      <c r="L8" s="24">
        <f>+'25025250'!AD9</f>
        <v>76.5</v>
      </c>
      <c r="M8" s="24">
        <v>107.58512224453557</v>
      </c>
      <c r="N8" s="24">
        <v>285.65313474318248</v>
      </c>
      <c r="O8" s="24">
        <v>79.657749692898008</v>
      </c>
      <c r="P8" s="24">
        <v>100</v>
      </c>
      <c r="Q8" s="24">
        <v>85</v>
      </c>
      <c r="R8" s="24">
        <v>75</v>
      </c>
      <c r="S8" s="24">
        <v>84</v>
      </c>
      <c r="T8" s="24">
        <v>100.90148586459667</v>
      </c>
      <c r="U8" s="24">
        <v>75</v>
      </c>
      <c r="V8" s="24">
        <v>103.1</v>
      </c>
      <c r="W8" s="24">
        <v>91.012795732800882</v>
      </c>
      <c r="X8" s="24">
        <v>89.746975612898623</v>
      </c>
      <c r="Y8" s="24">
        <v>67</v>
      </c>
      <c r="Z8" s="24">
        <v>87.002042897283928</v>
      </c>
      <c r="AA8" s="24">
        <v>151</v>
      </c>
      <c r="AD8" s="5">
        <v>1976</v>
      </c>
      <c r="AE8" s="24">
        <f t="shared" si="2"/>
        <v>103.12814364922474</v>
      </c>
      <c r="AF8" s="24">
        <f t="shared" si="0"/>
        <v>140</v>
      </c>
      <c r="AG8" s="24">
        <f t="shared" si="0"/>
        <v>75</v>
      </c>
      <c r="AH8" s="24">
        <f t="shared" si="0"/>
        <v>123</v>
      </c>
      <c r="AI8" s="24">
        <f t="shared" si="0"/>
        <v>82</v>
      </c>
      <c r="AJ8" s="24">
        <f t="shared" si="0"/>
        <v>92</v>
      </c>
      <c r="AK8" s="24">
        <f t="shared" si="0"/>
        <v>99</v>
      </c>
      <c r="AL8" s="24">
        <f t="shared" si="0"/>
        <v>100.0018201622952</v>
      </c>
      <c r="AM8" s="24">
        <f t="shared" si="0"/>
        <v>94.535482725771033</v>
      </c>
      <c r="AN8" s="24">
        <f t="shared" si="0"/>
        <v>76.5</v>
      </c>
      <c r="AO8" s="24">
        <f t="shared" si="0"/>
        <v>107.58512224453557</v>
      </c>
      <c r="AP8" s="24">
        <f t="shared" si="0"/>
        <v>285.65313474318248</v>
      </c>
      <c r="AQ8" s="24">
        <f t="shared" si="0"/>
        <v>79.657749692898008</v>
      </c>
      <c r="AR8" s="24">
        <f t="shared" si="0"/>
        <v>100</v>
      </c>
      <c r="AS8" s="24">
        <f t="shared" si="0"/>
        <v>85</v>
      </c>
      <c r="AT8" s="24">
        <f t="shared" si="0"/>
        <v>75</v>
      </c>
      <c r="AU8" s="24">
        <f t="shared" si="0"/>
        <v>84</v>
      </c>
      <c r="AV8" s="24">
        <f t="shared" si="1"/>
        <v>100.90148586459667</v>
      </c>
      <c r="AW8" s="24">
        <f t="shared" si="1"/>
        <v>75</v>
      </c>
      <c r="AX8" s="24">
        <f t="shared" si="1"/>
        <v>103.1</v>
      </c>
      <c r="AY8" s="24">
        <f t="shared" si="1"/>
        <v>91.012795732800882</v>
      </c>
      <c r="AZ8" s="24">
        <f t="shared" si="1"/>
        <v>89.746975612898623</v>
      </c>
      <c r="BA8" s="24">
        <f t="shared" si="1"/>
        <v>67</v>
      </c>
      <c r="BB8" s="24">
        <f t="shared" si="1"/>
        <v>87.002042897283928</v>
      </c>
      <c r="BC8" s="24">
        <f t="shared" si="1"/>
        <v>151</v>
      </c>
    </row>
    <row r="9" spans="1:55" x14ac:dyDescent="0.3">
      <c r="A9">
        <f t="shared" si="3"/>
        <v>8</v>
      </c>
      <c r="B9" s="10">
        <v>1977</v>
      </c>
      <c r="C9" s="24">
        <v>102.2393774845527</v>
      </c>
      <c r="D9" s="24">
        <f>+'25020240'!AD10</f>
        <v>115</v>
      </c>
      <c r="E9" s="24">
        <v>100.8715187063266</v>
      </c>
      <c r="F9" s="24">
        <f>+'25020260'!AD10</f>
        <v>115</v>
      </c>
      <c r="G9" s="24">
        <v>99.479956286395847</v>
      </c>
      <c r="H9" s="24">
        <v>87.942282751913979</v>
      </c>
      <c r="I9" s="24">
        <v>98.341853163949125</v>
      </c>
      <c r="J9" s="24">
        <f>+'25021240'!AD10</f>
        <v>120</v>
      </c>
      <c r="K9" s="24">
        <v>93.720768764726742</v>
      </c>
      <c r="L9" s="24">
        <v>104.60346361337557</v>
      </c>
      <c r="M9" s="24">
        <v>104.60346361337557</v>
      </c>
      <c r="N9" s="24">
        <v>283.19135435997521</v>
      </c>
      <c r="O9" s="24">
        <v>78.971253163669587</v>
      </c>
      <c r="P9" s="24">
        <v>90</v>
      </c>
      <c r="Q9" s="24">
        <v>80</v>
      </c>
      <c r="R9" s="24">
        <v>77</v>
      </c>
      <c r="S9" s="24">
        <v>86</v>
      </c>
      <c r="T9" s="24">
        <v>100.03190920561391</v>
      </c>
      <c r="U9" s="24">
        <v>60</v>
      </c>
      <c r="V9" s="24">
        <v>93.433965345228785</v>
      </c>
      <c r="W9" s="24">
        <v>97.7</v>
      </c>
      <c r="X9" s="24">
        <v>88.973529369381453</v>
      </c>
      <c r="Y9" s="24">
        <v>87</v>
      </c>
      <c r="Z9" s="24">
        <v>76</v>
      </c>
      <c r="AA9" s="24">
        <v>102</v>
      </c>
      <c r="AD9" s="5">
        <v>1977</v>
      </c>
      <c r="AE9" s="24">
        <f t="shared" si="2"/>
        <v>102.2393774845527</v>
      </c>
      <c r="AF9" s="24">
        <f t="shared" si="0"/>
        <v>115</v>
      </c>
      <c r="AG9" s="24">
        <f t="shared" si="0"/>
        <v>100.8715187063266</v>
      </c>
      <c r="AH9" s="24">
        <f t="shared" si="0"/>
        <v>115</v>
      </c>
      <c r="AI9" s="24">
        <f t="shared" si="0"/>
        <v>99.479956286395847</v>
      </c>
      <c r="AJ9" s="24">
        <f t="shared" si="0"/>
        <v>87.942282751913979</v>
      </c>
      <c r="AK9" s="24">
        <f t="shared" si="0"/>
        <v>98.341853163949125</v>
      </c>
      <c r="AL9" s="24">
        <f t="shared" si="0"/>
        <v>120</v>
      </c>
      <c r="AM9" s="24">
        <f t="shared" si="0"/>
        <v>93.720768764726742</v>
      </c>
      <c r="AN9" s="24">
        <f t="shared" si="0"/>
        <v>104.60346361337557</v>
      </c>
      <c r="AO9" s="24">
        <f t="shared" si="0"/>
        <v>104.60346361337557</v>
      </c>
      <c r="AP9" s="24">
        <f t="shared" si="0"/>
        <v>283.19135435997521</v>
      </c>
      <c r="AQ9" s="24">
        <f t="shared" si="0"/>
        <v>78.971253163669587</v>
      </c>
      <c r="AR9" s="24">
        <f t="shared" si="0"/>
        <v>90</v>
      </c>
      <c r="AS9" s="24">
        <f t="shared" si="0"/>
        <v>80</v>
      </c>
      <c r="AT9" s="24">
        <f t="shared" si="0"/>
        <v>77</v>
      </c>
      <c r="AU9" s="24">
        <f t="shared" si="0"/>
        <v>86</v>
      </c>
      <c r="AV9" s="24">
        <f t="shared" si="1"/>
        <v>100.03190920561391</v>
      </c>
      <c r="AW9" s="24">
        <f t="shared" si="1"/>
        <v>60</v>
      </c>
      <c r="AX9" s="24">
        <f t="shared" si="1"/>
        <v>93.433965345228785</v>
      </c>
      <c r="AY9" s="24">
        <f t="shared" si="1"/>
        <v>97.7</v>
      </c>
      <c r="AZ9" s="24">
        <f t="shared" si="1"/>
        <v>88.973529369381453</v>
      </c>
      <c r="BA9" s="24">
        <f t="shared" si="1"/>
        <v>87</v>
      </c>
      <c r="BB9" s="24">
        <f t="shared" si="1"/>
        <v>76</v>
      </c>
      <c r="BC9" s="24">
        <f t="shared" si="1"/>
        <v>102</v>
      </c>
    </row>
    <row r="10" spans="1:55" x14ac:dyDescent="0.3">
      <c r="A10">
        <f t="shared" si="3"/>
        <v>9</v>
      </c>
      <c r="B10" s="10">
        <v>1978</v>
      </c>
      <c r="C10" s="24">
        <f>+'25020230'!AD11</f>
        <v>142</v>
      </c>
      <c r="D10" s="24">
        <f>+'25020240'!AD11</f>
        <v>138</v>
      </c>
      <c r="E10" s="24">
        <f>+'25020250'!AD11</f>
        <v>167</v>
      </c>
      <c r="F10" s="24">
        <f>+'25020260'!AD11</f>
        <v>170</v>
      </c>
      <c r="G10" s="24">
        <f>+'25020280'!AD11</f>
        <v>130</v>
      </c>
      <c r="H10" s="24">
        <v>110.11317163357438</v>
      </c>
      <c r="I10" s="24">
        <f>+'25020920'!AD11</f>
        <v>160</v>
      </c>
      <c r="J10" s="24">
        <f>+'25021240'!AD11</f>
        <v>130</v>
      </c>
      <c r="K10" s="24">
        <v>117.34845598372064</v>
      </c>
      <c r="L10" s="24">
        <v>130.97475732826928</v>
      </c>
      <c r="M10" s="24">
        <v>130.97475732826928</v>
      </c>
      <c r="N10" s="24">
        <v>354.58595378689631</v>
      </c>
      <c r="O10" s="24">
        <v>98.880480260678112</v>
      </c>
      <c r="P10" s="24">
        <v>100</v>
      </c>
      <c r="Q10" s="24">
        <v>85</v>
      </c>
      <c r="R10" s="24">
        <v>110</v>
      </c>
      <c r="S10" s="24">
        <v>93</v>
      </c>
      <c r="T10" s="24">
        <v>125.25068081601698</v>
      </c>
      <c r="U10" s="24">
        <v>104.71656669126051</v>
      </c>
      <c r="V10" s="24">
        <v>98.8</v>
      </c>
      <c r="W10" s="24">
        <v>71.5</v>
      </c>
      <c r="X10" s="24">
        <v>111.40440302116613</v>
      </c>
      <c r="Y10" s="24">
        <v>76.5</v>
      </c>
      <c r="Z10" s="24">
        <v>107.99707270805</v>
      </c>
      <c r="AA10" s="24">
        <v>130.53379779169296</v>
      </c>
      <c r="AD10" s="5">
        <v>1978</v>
      </c>
      <c r="AE10" s="24">
        <f t="shared" si="2"/>
        <v>142</v>
      </c>
      <c r="AF10" s="24">
        <f t="shared" si="0"/>
        <v>138</v>
      </c>
      <c r="AG10" s="24">
        <f t="shared" si="0"/>
        <v>167</v>
      </c>
      <c r="AH10" s="24">
        <f t="shared" si="0"/>
        <v>170</v>
      </c>
      <c r="AI10" s="24">
        <f t="shared" si="0"/>
        <v>130</v>
      </c>
      <c r="AJ10" s="24">
        <f t="shared" si="0"/>
        <v>110.11317163357438</v>
      </c>
      <c r="AK10" s="24">
        <f t="shared" si="0"/>
        <v>160</v>
      </c>
      <c r="AL10" s="24">
        <f t="shared" si="0"/>
        <v>130</v>
      </c>
      <c r="AM10" s="24">
        <f t="shared" si="0"/>
        <v>117.34845598372064</v>
      </c>
      <c r="AN10" s="24">
        <f t="shared" si="0"/>
        <v>130.97475732826928</v>
      </c>
      <c r="AO10" s="24">
        <f t="shared" si="0"/>
        <v>130.97475732826928</v>
      </c>
      <c r="AP10" s="24">
        <f t="shared" si="0"/>
        <v>354.58595378689631</v>
      </c>
      <c r="AQ10" s="24">
        <f t="shared" si="0"/>
        <v>98.880480260678112</v>
      </c>
      <c r="AR10" s="24">
        <f t="shared" si="0"/>
        <v>100</v>
      </c>
      <c r="AS10" s="24">
        <f t="shared" si="0"/>
        <v>85</v>
      </c>
      <c r="AT10" s="24">
        <f t="shared" si="0"/>
        <v>110</v>
      </c>
      <c r="AU10" s="24">
        <f t="shared" si="0"/>
        <v>93</v>
      </c>
      <c r="AV10" s="24">
        <f t="shared" si="1"/>
        <v>125.25068081601698</v>
      </c>
      <c r="AW10" s="24">
        <f t="shared" si="1"/>
        <v>104.71656669126051</v>
      </c>
      <c r="AX10" s="24">
        <f t="shared" si="1"/>
        <v>98.8</v>
      </c>
      <c r="AY10" s="24">
        <f t="shared" si="1"/>
        <v>71.5</v>
      </c>
      <c r="AZ10" s="24">
        <f t="shared" si="1"/>
        <v>111.40440302116613</v>
      </c>
      <c r="BA10" s="24">
        <f t="shared" si="1"/>
        <v>76.5</v>
      </c>
      <c r="BB10" s="24">
        <f t="shared" si="1"/>
        <v>107.99707270805</v>
      </c>
      <c r="BC10" s="24">
        <f t="shared" si="1"/>
        <v>130.53379779169296</v>
      </c>
    </row>
    <row r="11" spans="1:55" x14ac:dyDescent="0.3">
      <c r="A11">
        <f t="shared" si="3"/>
        <v>10</v>
      </c>
      <c r="B11" s="10">
        <v>1979</v>
      </c>
      <c r="C11" s="24">
        <f>+'25020230'!AD12</f>
        <v>151</v>
      </c>
      <c r="D11" s="24">
        <f>+'25020240'!AD12</f>
        <v>110</v>
      </c>
      <c r="E11" s="24">
        <f>+'25020250'!AD12</f>
        <v>125</v>
      </c>
      <c r="F11" s="24">
        <f>+'25020260'!AD12</f>
        <v>136</v>
      </c>
      <c r="G11" s="24">
        <f>+'25020280'!AD12</f>
        <v>116</v>
      </c>
      <c r="H11" s="24">
        <f>+'25020690'!AD12</f>
        <v>66</v>
      </c>
      <c r="I11" s="24">
        <f>+'25020920'!AD12</f>
        <v>122</v>
      </c>
      <c r="J11" s="24">
        <f>+'25021240'!AD12</f>
        <v>130</v>
      </c>
      <c r="K11" s="24">
        <v>107.0311157749662</v>
      </c>
      <c r="L11" s="24">
        <f>+'25025250'!AD12</f>
        <v>147.80000000000001</v>
      </c>
      <c r="M11" s="24">
        <v>117.68809685843986</v>
      </c>
      <c r="N11" s="24">
        <v>323.41056346925456</v>
      </c>
      <c r="O11" s="24">
        <v>90.186854543131631</v>
      </c>
      <c r="P11" s="24">
        <v>93</v>
      </c>
      <c r="Q11" s="24">
        <v>59</v>
      </c>
      <c r="R11" s="24">
        <v>110</v>
      </c>
      <c r="S11" s="24">
        <v>105</v>
      </c>
      <c r="T11" s="24">
        <v>114.23857269304149</v>
      </c>
      <c r="U11" s="24">
        <v>93</v>
      </c>
      <c r="V11" s="24">
        <v>78.400000000000006</v>
      </c>
      <c r="W11" s="24">
        <v>110.5</v>
      </c>
      <c r="X11" s="24">
        <v>101.60966718857865</v>
      </c>
      <c r="Y11" s="24">
        <v>86</v>
      </c>
      <c r="Z11" s="24">
        <v>98.501911213695806</v>
      </c>
      <c r="AA11" s="24">
        <v>119.05719514474812</v>
      </c>
      <c r="AD11" s="5">
        <v>1979</v>
      </c>
      <c r="AE11" s="24">
        <f t="shared" si="2"/>
        <v>151</v>
      </c>
      <c r="AF11" s="24">
        <f t="shared" si="0"/>
        <v>110</v>
      </c>
      <c r="AG11" s="24">
        <f t="shared" si="0"/>
        <v>125</v>
      </c>
      <c r="AH11" s="24">
        <f t="shared" si="0"/>
        <v>136</v>
      </c>
      <c r="AI11" s="24">
        <f t="shared" si="0"/>
        <v>116</v>
      </c>
      <c r="AJ11" s="24">
        <f t="shared" si="0"/>
        <v>66</v>
      </c>
      <c r="AK11" s="24">
        <f t="shared" si="0"/>
        <v>122</v>
      </c>
      <c r="AL11" s="24">
        <f t="shared" si="0"/>
        <v>130</v>
      </c>
      <c r="AM11" s="24">
        <f t="shared" si="0"/>
        <v>107.0311157749662</v>
      </c>
      <c r="AN11" s="24">
        <f t="shared" si="0"/>
        <v>147.80000000000001</v>
      </c>
      <c r="AO11" s="24">
        <f t="shared" si="0"/>
        <v>117.68809685843986</v>
      </c>
      <c r="AP11" s="24">
        <f t="shared" si="0"/>
        <v>323.41056346925456</v>
      </c>
      <c r="AQ11" s="24">
        <f t="shared" si="0"/>
        <v>90.186854543131631</v>
      </c>
      <c r="AR11" s="24">
        <f t="shared" si="0"/>
        <v>93</v>
      </c>
      <c r="AS11" s="24">
        <f t="shared" si="0"/>
        <v>59</v>
      </c>
      <c r="AT11" s="24">
        <f t="shared" si="0"/>
        <v>110</v>
      </c>
      <c r="AU11" s="24">
        <f t="shared" si="0"/>
        <v>105</v>
      </c>
      <c r="AV11" s="24">
        <f t="shared" si="1"/>
        <v>114.23857269304149</v>
      </c>
      <c r="AW11" s="24">
        <f t="shared" si="1"/>
        <v>93</v>
      </c>
      <c r="AX11" s="24">
        <f t="shared" si="1"/>
        <v>78.400000000000006</v>
      </c>
      <c r="AY11" s="24">
        <f t="shared" si="1"/>
        <v>110.5</v>
      </c>
      <c r="AZ11" s="24">
        <f t="shared" si="1"/>
        <v>101.60966718857865</v>
      </c>
      <c r="BA11" s="24">
        <f t="shared" si="1"/>
        <v>86</v>
      </c>
      <c r="BB11" s="24">
        <f t="shared" si="1"/>
        <v>98.501911213695806</v>
      </c>
      <c r="BC11" s="24">
        <f t="shared" si="1"/>
        <v>119.05719514474812</v>
      </c>
    </row>
    <row r="12" spans="1:55" x14ac:dyDescent="0.3">
      <c r="A12">
        <f t="shared" si="3"/>
        <v>11</v>
      </c>
      <c r="B12" s="10">
        <v>1980</v>
      </c>
      <c r="C12" s="24">
        <f>+'25020230'!AD13</f>
        <v>108</v>
      </c>
      <c r="D12" s="24">
        <f>+'25020240'!AD13</f>
        <v>65</v>
      </c>
      <c r="E12" s="24">
        <f>+'25020250'!AD13</f>
        <v>129</v>
      </c>
      <c r="F12" s="24">
        <f>+'25020260'!AD13</f>
        <v>105</v>
      </c>
      <c r="G12" s="24">
        <f>+'25020280'!AD13</f>
        <v>130</v>
      </c>
      <c r="H12" s="24">
        <f>+'25020690'!AD13</f>
        <v>135</v>
      </c>
      <c r="I12" s="24">
        <f>+'25020920'!AD13</f>
        <v>248</v>
      </c>
      <c r="J12" s="24">
        <f>+'25021240'!AD13</f>
        <v>92</v>
      </c>
      <c r="K12" s="24">
        <v>111.5013351658525</v>
      </c>
      <c r="L12" s="24">
        <f>+'25025250'!AD13</f>
        <v>100.8</v>
      </c>
      <c r="M12" s="24">
        <v>125.76249436742974</v>
      </c>
      <c r="N12" s="24">
        <f>+'28020080'!AD13</f>
        <v>90</v>
      </c>
      <c r="O12" s="24">
        <v>93.953563159244595</v>
      </c>
      <c r="P12" s="24">
        <v>127</v>
      </c>
      <c r="Q12" s="24">
        <v>71</v>
      </c>
      <c r="R12" s="24">
        <v>118</v>
      </c>
      <c r="S12" s="24">
        <v>126</v>
      </c>
      <c r="T12" s="24">
        <v>90</v>
      </c>
      <c r="U12" s="24">
        <v>99.498854945985485</v>
      </c>
      <c r="V12" s="24">
        <v>134.19999999999999</v>
      </c>
      <c r="W12" s="24">
        <v>120.7</v>
      </c>
      <c r="X12" s="24">
        <v>103.6</v>
      </c>
      <c r="Y12" s="24">
        <v>71</v>
      </c>
      <c r="Z12" s="24">
        <v>102.61590320900127</v>
      </c>
      <c r="AA12" s="24">
        <v>124.02969102603527</v>
      </c>
      <c r="AD12" s="5">
        <v>1980</v>
      </c>
      <c r="AE12" s="24">
        <f t="shared" si="2"/>
        <v>108</v>
      </c>
      <c r="AF12" s="24">
        <f t="shared" si="0"/>
        <v>65</v>
      </c>
      <c r="AG12" s="24">
        <f t="shared" si="0"/>
        <v>129</v>
      </c>
      <c r="AH12" s="24">
        <f t="shared" si="0"/>
        <v>105</v>
      </c>
      <c r="AI12" s="24">
        <f t="shared" si="0"/>
        <v>130</v>
      </c>
      <c r="AJ12" s="24">
        <f t="shared" si="0"/>
        <v>135</v>
      </c>
      <c r="AK12" s="24">
        <f t="shared" si="0"/>
        <v>248</v>
      </c>
      <c r="AL12" s="24">
        <f t="shared" si="0"/>
        <v>92</v>
      </c>
      <c r="AM12" s="24">
        <f t="shared" si="0"/>
        <v>111.5013351658525</v>
      </c>
      <c r="AN12" s="24">
        <f t="shared" si="0"/>
        <v>100.8</v>
      </c>
      <c r="AO12" s="24">
        <f t="shared" si="0"/>
        <v>125.76249436742974</v>
      </c>
      <c r="AP12" s="24">
        <f t="shared" si="0"/>
        <v>90</v>
      </c>
      <c r="AQ12" s="24">
        <f t="shared" si="0"/>
        <v>93.953563159244595</v>
      </c>
      <c r="AR12" s="24">
        <f t="shared" si="0"/>
        <v>127</v>
      </c>
      <c r="AS12" s="24">
        <f t="shared" si="0"/>
        <v>71</v>
      </c>
      <c r="AT12" s="24">
        <f t="shared" si="0"/>
        <v>118</v>
      </c>
      <c r="AU12" s="24">
        <f t="shared" si="0"/>
        <v>126</v>
      </c>
      <c r="AV12" s="24">
        <f t="shared" si="1"/>
        <v>90</v>
      </c>
      <c r="AW12" s="24">
        <f t="shared" si="1"/>
        <v>99.498854945985485</v>
      </c>
      <c r="AX12" s="24">
        <f t="shared" si="1"/>
        <v>134.19999999999999</v>
      </c>
      <c r="AY12" s="24">
        <f t="shared" si="1"/>
        <v>120.7</v>
      </c>
      <c r="AZ12" s="24">
        <f t="shared" si="1"/>
        <v>103.6</v>
      </c>
      <c r="BA12" s="24">
        <f t="shared" si="1"/>
        <v>71</v>
      </c>
      <c r="BB12" s="24">
        <f t="shared" si="1"/>
        <v>102.61590320900127</v>
      </c>
      <c r="BC12" s="24">
        <f t="shared" si="1"/>
        <v>124.02969102603527</v>
      </c>
    </row>
    <row r="13" spans="1:55" x14ac:dyDescent="0.3">
      <c r="A13">
        <f t="shared" si="3"/>
        <v>12</v>
      </c>
      <c r="B13" s="10">
        <v>1981</v>
      </c>
      <c r="C13" s="24">
        <v>124.0756503940423</v>
      </c>
      <c r="D13" s="24">
        <f>+'25020240'!AD14</f>
        <v>110</v>
      </c>
      <c r="E13" s="24">
        <f>+'25020250'!AD14</f>
        <v>122</v>
      </c>
      <c r="F13" s="24">
        <f>+'25020260'!AD14</f>
        <v>100</v>
      </c>
      <c r="G13" s="24">
        <f>+'25020280'!AD14</f>
        <v>78</v>
      </c>
      <c r="H13" s="24">
        <f>+'25020690'!AD14</f>
        <v>117</v>
      </c>
      <c r="I13" s="24">
        <f>+'25020920'!AD14</f>
        <v>126</v>
      </c>
      <c r="J13" s="24">
        <f>+'25021240'!AD14</f>
        <v>142</v>
      </c>
      <c r="K13" s="24">
        <v>113.73763833479967</v>
      </c>
      <c r="L13" s="24">
        <v>126.94465772994424</v>
      </c>
      <c r="M13" s="24">
        <v>126.94465772994424</v>
      </c>
      <c r="N13" s="24">
        <f>+'28020080'!AD14</f>
        <v>90</v>
      </c>
      <c r="O13" s="24">
        <v>95.837923115243072</v>
      </c>
      <c r="P13" s="24">
        <v>137</v>
      </c>
      <c r="Q13" s="24">
        <v>111</v>
      </c>
      <c r="R13" s="24">
        <v>110</v>
      </c>
      <c r="S13" s="24">
        <v>106</v>
      </c>
      <c r="T13" s="24">
        <v>110</v>
      </c>
      <c r="U13" s="24">
        <v>0</v>
      </c>
      <c r="V13" s="24">
        <v>96</v>
      </c>
      <c r="W13" s="24">
        <v>111.5</v>
      </c>
      <c r="X13" s="24">
        <v>87.7</v>
      </c>
      <c r="Y13" s="24">
        <v>110.7</v>
      </c>
      <c r="Z13" s="24">
        <v>136</v>
      </c>
      <c r="AA13" s="24">
        <v>99</v>
      </c>
      <c r="AD13" s="5">
        <v>1981</v>
      </c>
      <c r="AE13" s="24">
        <f t="shared" si="2"/>
        <v>124.0756503940423</v>
      </c>
      <c r="AF13" s="24">
        <f t="shared" si="0"/>
        <v>110</v>
      </c>
      <c r="AG13" s="24">
        <f t="shared" si="0"/>
        <v>122</v>
      </c>
      <c r="AH13" s="24">
        <f t="shared" si="0"/>
        <v>100</v>
      </c>
      <c r="AI13" s="24">
        <f t="shared" si="0"/>
        <v>78</v>
      </c>
      <c r="AJ13" s="24">
        <f t="shared" si="0"/>
        <v>117</v>
      </c>
      <c r="AK13" s="24">
        <f t="shared" si="0"/>
        <v>126</v>
      </c>
      <c r="AL13" s="24">
        <f t="shared" si="0"/>
        <v>142</v>
      </c>
      <c r="AM13" s="24">
        <f t="shared" si="0"/>
        <v>113.73763833479967</v>
      </c>
      <c r="AN13" s="24">
        <f t="shared" si="0"/>
        <v>126.94465772994424</v>
      </c>
      <c r="AO13" s="24">
        <f t="shared" si="0"/>
        <v>126.94465772994424</v>
      </c>
      <c r="AP13" s="24">
        <f t="shared" si="0"/>
        <v>90</v>
      </c>
      <c r="AQ13" s="24">
        <f t="shared" si="0"/>
        <v>95.837923115243072</v>
      </c>
      <c r="AR13" s="24">
        <f t="shared" si="0"/>
        <v>137</v>
      </c>
      <c r="AS13" s="24">
        <f t="shared" si="0"/>
        <v>111</v>
      </c>
      <c r="AT13" s="24">
        <f t="shared" si="0"/>
        <v>110</v>
      </c>
      <c r="AU13" s="24">
        <f t="shared" si="0"/>
        <v>106</v>
      </c>
      <c r="AV13" s="24">
        <f t="shared" si="1"/>
        <v>110</v>
      </c>
      <c r="AW13" s="24" t="str">
        <f t="shared" si="1"/>
        <v>SR</v>
      </c>
      <c r="AX13" s="24">
        <f t="shared" si="1"/>
        <v>96</v>
      </c>
      <c r="AY13" s="24">
        <f t="shared" si="1"/>
        <v>111.5</v>
      </c>
      <c r="AZ13" s="24">
        <f t="shared" si="1"/>
        <v>87.7</v>
      </c>
      <c r="BA13" s="24">
        <f t="shared" si="1"/>
        <v>110.7</v>
      </c>
      <c r="BB13" s="24">
        <f t="shared" si="1"/>
        <v>136</v>
      </c>
      <c r="BC13" s="24">
        <f t="shared" si="1"/>
        <v>99</v>
      </c>
    </row>
    <row r="14" spans="1:55" x14ac:dyDescent="0.3">
      <c r="A14">
        <f t="shared" si="3"/>
        <v>13</v>
      </c>
      <c r="B14" s="10">
        <v>1982</v>
      </c>
      <c r="C14" s="24">
        <f>+'25020230'!AD15</f>
        <v>148</v>
      </c>
      <c r="D14" s="24">
        <f>+'25020240'!AD15</f>
        <v>67</v>
      </c>
      <c r="E14" s="24">
        <f>+'25020250'!AD15</f>
        <v>134</v>
      </c>
      <c r="F14" s="24">
        <f>+'25020260'!AD15</f>
        <v>80</v>
      </c>
      <c r="G14" s="24">
        <f>+'25020280'!AD15</f>
        <v>150</v>
      </c>
      <c r="H14" s="24">
        <f>+'25020690'!AD15</f>
        <v>72</v>
      </c>
      <c r="I14" s="24">
        <f>+'25020920'!AD15</f>
        <v>125</v>
      </c>
      <c r="J14" s="24">
        <f>+'25021240'!AD15</f>
        <v>100</v>
      </c>
      <c r="K14" s="24">
        <v>100.60455905316577</v>
      </c>
      <c r="L14" s="24">
        <v>112.28658781785656</v>
      </c>
      <c r="M14" s="24">
        <v>112.28658781785656</v>
      </c>
      <c r="N14" s="24">
        <f>+'28020080'!AD15</f>
        <v>60</v>
      </c>
      <c r="O14" s="24">
        <v>84.771691559118693</v>
      </c>
      <c r="P14" s="24">
        <v>110</v>
      </c>
      <c r="Q14" s="24">
        <v>62</v>
      </c>
      <c r="R14" s="24">
        <v>70</v>
      </c>
      <c r="S14" s="24">
        <v>84</v>
      </c>
      <c r="T14" s="24">
        <v>120</v>
      </c>
      <c r="U14" s="24">
        <v>118</v>
      </c>
      <c r="V14" s="24">
        <v>87.3</v>
      </c>
      <c r="W14" s="24">
        <v>104.9</v>
      </c>
      <c r="X14" s="24">
        <v>64</v>
      </c>
      <c r="Y14" s="24">
        <v>90</v>
      </c>
      <c r="Z14" s="24">
        <v>94</v>
      </c>
      <c r="AA14" s="24">
        <v>112</v>
      </c>
      <c r="AD14" s="5">
        <v>1982</v>
      </c>
      <c r="AE14" s="24">
        <f t="shared" si="2"/>
        <v>148</v>
      </c>
      <c r="AF14" s="24">
        <f t="shared" si="0"/>
        <v>67</v>
      </c>
      <c r="AG14" s="24">
        <f t="shared" si="0"/>
        <v>134</v>
      </c>
      <c r="AH14" s="24">
        <f t="shared" si="0"/>
        <v>80</v>
      </c>
      <c r="AI14" s="24">
        <f t="shared" si="0"/>
        <v>150</v>
      </c>
      <c r="AJ14" s="24">
        <f t="shared" si="0"/>
        <v>72</v>
      </c>
      <c r="AK14" s="24">
        <f t="shared" si="0"/>
        <v>125</v>
      </c>
      <c r="AL14" s="24">
        <f t="shared" si="0"/>
        <v>100</v>
      </c>
      <c r="AM14" s="24">
        <f t="shared" si="0"/>
        <v>100.60455905316577</v>
      </c>
      <c r="AN14" s="24">
        <f t="shared" si="0"/>
        <v>112.28658781785656</v>
      </c>
      <c r="AO14" s="24">
        <f t="shared" si="0"/>
        <v>112.28658781785656</v>
      </c>
      <c r="AP14" s="24">
        <f t="shared" si="0"/>
        <v>60</v>
      </c>
      <c r="AQ14" s="24">
        <f t="shared" si="0"/>
        <v>84.771691559118693</v>
      </c>
      <c r="AR14" s="24">
        <f t="shared" si="0"/>
        <v>110</v>
      </c>
      <c r="AS14" s="24">
        <f t="shared" si="0"/>
        <v>62</v>
      </c>
      <c r="AT14" s="24">
        <f t="shared" si="0"/>
        <v>70</v>
      </c>
      <c r="AU14" s="24">
        <f t="shared" si="0"/>
        <v>84</v>
      </c>
      <c r="AV14" s="24">
        <f t="shared" si="1"/>
        <v>120</v>
      </c>
      <c r="AW14" s="24">
        <f t="shared" si="1"/>
        <v>118</v>
      </c>
      <c r="AX14" s="24">
        <f t="shared" si="1"/>
        <v>87.3</v>
      </c>
      <c r="AY14" s="24">
        <f t="shared" si="1"/>
        <v>104.9</v>
      </c>
      <c r="AZ14" s="24">
        <f t="shared" si="1"/>
        <v>64</v>
      </c>
      <c r="BA14" s="24">
        <f t="shared" si="1"/>
        <v>90</v>
      </c>
      <c r="BB14" s="24">
        <f t="shared" si="1"/>
        <v>94</v>
      </c>
      <c r="BC14" s="24">
        <f t="shared" si="1"/>
        <v>112</v>
      </c>
    </row>
    <row r="15" spans="1:55" x14ac:dyDescent="0.3">
      <c r="A15">
        <f t="shared" si="3"/>
        <v>14</v>
      </c>
      <c r="B15" s="10">
        <v>1983</v>
      </c>
      <c r="C15" s="24">
        <f>+'25020230'!AD16</f>
        <v>120</v>
      </c>
      <c r="D15" s="24">
        <f>+'25020240'!AD16</f>
        <v>78</v>
      </c>
      <c r="E15" s="24">
        <f>+'25020250'!AD16</f>
        <v>106</v>
      </c>
      <c r="F15" s="24">
        <f>+'25020260'!AD16</f>
        <v>149</v>
      </c>
      <c r="G15" s="24">
        <f>+'25020280'!AD16</f>
        <v>103</v>
      </c>
      <c r="H15" s="24">
        <f>+'25020690'!AD16</f>
        <v>96</v>
      </c>
      <c r="I15" s="24">
        <f>+'25020920'!AD16</f>
        <v>75</v>
      </c>
      <c r="J15" s="24">
        <f>+'25021240'!AD16</f>
        <v>153</v>
      </c>
      <c r="K15" s="24">
        <v>107.28708028869835</v>
      </c>
      <c r="L15" s="24">
        <v>119.7450719523756</v>
      </c>
      <c r="M15" s="24">
        <v>119.7450719523756</v>
      </c>
      <c r="N15" s="24">
        <f>+'28020080'!AD16</f>
        <v>106</v>
      </c>
      <c r="O15" s="24">
        <v>90.402536069022659</v>
      </c>
      <c r="P15" s="24">
        <v>114.7</v>
      </c>
      <c r="Q15" s="24">
        <v>77</v>
      </c>
      <c r="R15" s="24">
        <v>110</v>
      </c>
      <c r="S15" s="24">
        <v>100.5</v>
      </c>
      <c r="T15" s="24">
        <v>100</v>
      </c>
      <c r="U15" s="24">
        <v>80</v>
      </c>
      <c r="V15" s="24">
        <v>140.80000000000001</v>
      </c>
      <c r="W15" s="24">
        <v>90.4</v>
      </c>
      <c r="X15" s="24">
        <v>133.4</v>
      </c>
      <c r="Y15" s="24">
        <v>98.2</v>
      </c>
      <c r="Z15" s="24">
        <v>109</v>
      </c>
      <c r="AA15" s="24">
        <v>115.5</v>
      </c>
      <c r="AD15" s="5">
        <v>1983</v>
      </c>
      <c r="AE15" s="24">
        <f t="shared" si="2"/>
        <v>120</v>
      </c>
      <c r="AF15" s="24">
        <f t="shared" si="0"/>
        <v>78</v>
      </c>
      <c r="AG15" s="24">
        <f t="shared" si="0"/>
        <v>106</v>
      </c>
      <c r="AH15" s="24">
        <f t="shared" si="0"/>
        <v>149</v>
      </c>
      <c r="AI15" s="24">
        <f t="shared" si="0"/>
        <v>103</v>
      </c>
      <c r="AJ15" s="24">
        <f t="shared" si="0"/>
        <v>96</v>
      </c>
      <c r="AK15" s="24">
        <f t="shared" si="0"/>
        <v>75</v>
      </c>
      <c r="AL15" s="24">
        <f t="shared" si="0"/>
        <v>153</v>
      </c>
      <c r="AM15" s="24">
        <f t="shared" si="0"/>
        <v>107.28708028869835</v>
      </c>
      <c r="AN15" s="24">
        <f t="shared" si="0"/>
        <v>119.7450719523756</v>
      </c>
      <c r="AO15" s="24">
        <f t="shared" si="0"/>
        <v>119.7450719523756</v>
      </c>
      <c r="AP15" s="24">
        <f t="shared" si="0"/>
        <v>106</v>
      </c>
      <c r="AQ15" s="24">
        <f t="shared" si="0"/>
        <v>90.402536069022659</v>
      </c>
      <c r="AR15" s="24">
        <f t="shared" si="0"/>
        <v>114.7</v>
      </c>
      <c r="AS15" s="24">
        <f t="shared" si="0"/>
        <v>77</v>
      </c>
      <c r="AT15" s="24">
        <f t="shared" si="0"/>
        <v>110</v>
      </c>
      <c r="AU15" s="24">
        <f t="shared" si="0"/>
        <v>100.5</v>
      </c>
      <c r="AV15" s="24">
        <f t="shared" si="1"/>
        <v>100</v>
      </c>
      <c r="AW15" s="24">
        <f t="shared" si="1"/>
        <v>80</v>
      </c>
      <c r="AX15" s="24">
        <f t="shared" si="1"/>
        <v>140.80000000000001</v>
      </c>
      <c r="AY15" s="24">
        <f t="shared" si="1"/>
        <v>90.4</v>
      </c>
      <c r="AZ15" s="24">
        <f t="shared" si="1"/>
        <v>133.4</v>
      </c>
      <c r="BA15" s="24">
        <f t="shared" si="1"/>
        <v>98.2</v>
      </c>
      <c r="BB15" s="24">
        <f t="shared" si="1"/>
        <v>109</v>
      </c>
      <c r="BC15" s="24">
        <f t="shared" si="1"/>
        <v>115.5</v>
      </c>
    </row>
    <row r="16" spans="1:55" x14ac:dyDescent="0.3">
      <c r="A16">
        <f t="shared" si="3"/>
        <v>15</v>
      </c>
      <c r="B16" s="10">
        <v>1984</v>
      </c>
      <c r="C16" s="24">
        <f>+'25020230'!AD17</f>
        <v>155</v>
      </c>
      <c r="D16" s="24">
        <f>+'25020240'!AD17</f>
        <v>61</v>
      </c>
      <c r="E16" s="24">
        <f>+'25020250'!AD17</f>
        <v>77</v>
      </c>
      <c r="F16" s="24">
        <f>+'25020260'!AD17</f>
        <v>145</v>
      </c>
      <c r="G16" s="24">
        <f>+'25020280'!AD17</f>
        <v>150</v>
      </c>
      <c r="H16" s="24">
        <f>+'25020690'!AD17</f>
        <v>116</v>
      </c>
      <c r="I16" s="24">
        <f>+'25020920'!AD17</f>
        <v>65</v>
      </c>
      <c r="J16" s="24">
        <f>+'25021240'!AD17</f>
        <v>120</v>
      </c>
      <c r="K16" s="24">
        <v>102.18982551732444</v>
      </c>
      <c r="L16" s="24">
        <f>+'25025250'!AD17</f>
        <v>111.6</v>
      </c>
      <c r="M16" s="24">
        <v>114.17872933877233</v>
      </c>
      <c r="N16" s="24">
        <f>+'28020080'!AD17</f>
        <v>230.2</v>
      </c>
      <c r="O16" s="24">
        <v>86.107473167859254</v>
      </c>
      <c r="P16" s="24">
        <v>80.2</v>
      </c>
      <c r="Q16" s="24">
        <v>89</v>
      </c>
      <c r="R16" s="24">
        <v>60</v>
      </c>
      <c r="S16" s="24">
        <v>97.6</v>
      </c>
      <c r="T16" s="24">
        <v>130</v>
      </c>
      <c r="U16" s="24">
        <v>67</v>
      </c>
      <c r="V16" s="24">
        <v>100.4</v>
      </c>
      <c r="W16" s="24">
        <v>118.5</v>
      </c>
      <c r="X16" s="24">
        <v>116.8</v>
      </c>
      <c r="Y16" s="24">
        <v>96.024283016920791</v>
      </c>
      <c r="Z16" s="24">
        <v>95</v>
      </c>
      <c r="AA16" s="24">
        <v>84</v>
      </c>
      <c r="AD16" s="5">
        <v>1984</v>
      </c>
      <c r="AE16" s="24">
        <f t="shared" si="2"/>
        <v>155</v>
      </c>
      <c r="AF16" s="24">
        <f t="shared" si="0"/>
        <v>61</v>
      </c>
      <c r="AG16" s="24">
        <f t="shared" si="0"/>
        <v>77</v>
      </c>
      <c r="AH16" s="24">
        <f t="shared" si="0"/>
        <v>145</v>
      </c>
      <c r="AI16" s="24">
        <f t="shared" si="0"/>
        <v>150</v>
      </c>
      <c r="AJ16" s="24">
        <f t="shared" si="0"/>
        <v>116</v>
      </c>
      <c r="AK16" s="24">
        <f t="shared" si="0"/>
        <v>65</v>
      </c>
      <c r="AL16" s="24">
        <f t="shared" si="0"/>
        <v>120</v>
      </c>
      <c r="AM16" s="24">
        <f t="shared" si="0"/>
        <v>102.18982551732444</v>
      </c>
      <c r="AN16" s="24">
        <f t="shared" si="0"/>
        <v>111.6</v>
      </c>
      <c r="AO16" s="24">
        <f t="shared" si="0"/>
        <v>114.17872933877233</v>
      </c>
      <c r="AP16" s="24">
        <f t="shared" si="0"/>
        <v>230.2</v>
      </c>
      <c r="AQ16" s="24">
        <f t="shared" si="0"/>
        <v>86.107473167859254</v>
      </c>
      <c r="AR16" s="24">
        <f t="shared" si="0"/>
        <v>80.2</v>
      </c>
      <c r="AS16" s="24">
        <f t="shared" si="0"/>
        <v>89</v>
      </c>
      <c r="AT16" s="24">
        <f t="shared" si="0"/>
        <v>60</v>
      </c>
      <c r="AU16" s="24">
        <f t="shared" si="0"/>
        <v>97.6</v>
      </c>
      <c r="AV16" s="24">
        <f t="shared" si="1"/>
        <v>130</v>
      </c>
      <c r="AW16" s="24">
        <f t="shared" si="1"/>
        <v>67</v>
      </c>
      <c r="AX16" s="24">
        <f t="shared" si="1"/>
        <v>100.4</v>
      </c>
      <c r="AY16" s="24">
        <f t="shared" si="1"/>
        <v>118.5</v>
      </c>
      <c r="AZ16" s="24">
        <f t="shared" si="1"/>
        <v>116.8</v>
      </c>
      <c r="BA16" s="24">
        <f t="shared" si="1"/>
        <v>96.024283016920791</v>
      </c>
      <c r="BB16" s="24">
        <f t="shared" si="1"/>
        <v>95</v>
      </c>
      <c r="BC16" s="24">
        <f t="shared" si="1"/>
        <v>84</v>
      </c>
    </row>
    <row r="17" spans="1:55" x14ac:dyDescent="0.3">
      <c r="A17">
        <f t="shared" si="3"/>
        <v>16</v>
      </c>
      <c r="B17" s="10">
        <v>1985</v>
      </c>
      <c r="C17" s="24">
        <v>110.04541374420801</v>
      </c>
      <c r="D17" s="24">
        <f>+'25020240'!AD18</f>
        <v>36</v>
      </c>
      <c r="E17" s="24">
        <f>+'25020250'!AD18</f>
        <v>91</v>
      </c>
      <c r="F17" s="24">
        <f>+'25020260'!AD18</f>
        <v>110</v>
      </c>
      <c r="G17" s="24">
        <f>+'25020280'!AD18</f>
        <v>98</v>
      </c>
      <c r="H17" s="24">
        <f>+'25020690'!AD18</f>
        <v>70</v>
      </c>
      <c r="I17" s="24">
        <f>+'25020920'!AD18</f>
        <v>115</v>
      </c>
      <c r="J17" s="24">
        <f>+'25021240'!AD18</f>
        <v>98</v>
      </c>
      <c r="K17" s="24">
        <f>+'25021650'!AD18</f>
        <v>126.5</v>
      </c>
      <c r="L17" s="24">
        <v>112.58999923146375</v>
      </c>
      <c r="M17" s="24">
        <v>112.58999923146375</v>
      </c>
      <c r="N17" s="24">
        <f>+'28020080'!AD18</f>
        <v>162</v>
      </c>
      <c r="O17" s="24">
        <v>85.000754524426242</v>
      </c>
      <c r="P17" s="24">
        <v>127</v>
      </c>
      <c r="Q17" s="24">
        <v>72</v>
      </c>
      <c r="R17" s="24">
        <v>130</v>
      </c>
      <c r="S17" s="24">
        <v>118.6</v>
      </c>
      <c r="T17" s="24">
        <v>91</v>
      </c>
      <c r="U17" s="24">
        <v>97</v>
      </c>
      <c r="V17" s="24">
        <v>100.2</v>
      </c>
      <c r="W17" s="24">
        <v>130.30000000000001</v>
      </c>
      <c r="X17" s="24">
        <v>123.4</v>
      </c>
      <c r="Y17" s="24">
        <v>78</v>
      </c>
      <c r="Z17" s="24">
        <v>92</v>
      </c>
      <c r="AA17" s="24">
        <v>99.8</v>
      </c>
      <c r="AD17" s="5">
        <v>1985</v>
      </c>
      <c r="AE17" s="24">
        <f t="shared" si="2"/>
        <v>110.04541374420801</v>
      </c>
      <c r="AF17" s="24">
        <f t="shared" si="0"/>
        <v>36</v>
      </c>
      <c r="AG17" s="24">
        <f t="shared" si="0"/>
        <v>91</v>
      </c>
      <c r="AH17" s="24">
        <f t="shared" si="0"/>
        <v>110</v>
      </c>
      <c r="AI17" s="24">
        <f t="shared" si="0"/>
        <v>98</v>
      </c>
      <c r="AJ17" s="24">
        <f t="shared" si="0"/>
        <v>70</v>
      </c>
      <c r="AK17" s="24">
        <f t="shared" si="0"/>
        <v>115</v>
      </c>
      <c r="AL17" s="24">
        <f t="shared" si="0"/>
        <v>98</v>
      </c>
      <c r="AM17" s="24">
        <f t="shared" si="0"/>
        <v>126.5</v>
      </c>
      <c r="AN17" s="24">
        <f t="shared" si="0"/>
        <v>112.58999923146375</v>
      </c>
      <c r="AO17" s="24">
        <f t="shared" si="0"/>
        <v>112.58999923146375</v>
      </c>
      <c r="AP17" s="24">
        <f t="shared" si="0"/>
        <v>162</v>
      </c>
      <c r="AQ17" s="24">
        <f t="shared" si="0"/>
        <v>85.000754524426242</v>
      </c>
      <c r="AR17" s="24">
        <f t="shared" si="0"/>
        <v>127</v>
      </c>
      <c r="AS17" s="24">
        <f t="shared" si="0"/>
        <v>72</v>
      </c>
      <c r="AT17" s="24">
        <f t="shared" si="0"/>
        <v>130</v>
      </c>
      <c r="AU17" s="24">
        <f t="shared" ref="AU17:BB49" si="4">+IF(OR(S17=" ",S17=0),"SR",S17)</f>
        <v>118.6</v>
      </c>
      <c r="AV17" s="24">
        <f t="shared" si="1"/>
        <v>91</v>
      </c>
      <c r="AW17" s="24">
        <f t="shared" si="1"/>
        <v>97</v>
      </c>
      <c r="AX17" s="24">
        <f t="shared" si="1"/>
        <v>100.2</v>
      </c>
      <c r="AY17" s="24">
        <f t="shared" si="1"/>
        <v>130.30000000000001</v>
      </c>
      <c r="AZ17" s="24">
        <f t="shared" si="1"/>
        <v>123.4</v>
      </c>
      <c r="BA17" s="24">
        <f t="shared" si="1"/>
        <v>78</v>
      </c>
      <c r="BB17" s="24">
        <f t="shared" si="1"/>
        <v>92</v>
      </c>
      <c r="BC17" s="24">
        <f t="shared" si="1"/>
        <v>99.8</v>
      </c>
    </row>
    <row r="18" spans="1:55" x14ac:dyDescent="0.3">
      <c r="A18">
        <f t="shared" si="3"/>
        <v>17</v>
      </c>
      <c r="B18" s="10">
        <v>1986</v>
      </c>
      <c r="C18" s="24">
        <f>+'25020230'!AD19</f>
        <v>136</v>
      </c>
      <c r="D18" s="24">
        <f>+'25020240'!AD19</f>
        <v>85</v>
      </c>
      <c r="E18" s="24">
        <f>+'25020250'!AD19</f>
        <v>134</v>
      </c>
      <c r="F18" s="24">
        <f>+'25020260'!AD19</f>
        <v>52</v>
      </c>
      <c r="G18" s="24">
        <f>+'25020280'!AD19</f>
        <v>55</v>
      </c>
      <c r="H18" s="24">
        <f>+'25020690'!AD19</f>
        <v>53</v>
      </c>
      <c r="I18" s="24">
        <f>+'25020920'!AD19</f>
        <v>120</v>
      </c>
      <c r="J18" s="24">
        <f>+'25021240'!AD19</f>
        <v>58</v>
      </c>
      <c r="K18" s="24">
        <f>+'25021650'!AD19</f>
        <v>86.9</v>
      </c>
      <c r="L18" s="24">
        <f>+'25025250'!AD19</f>
        <v>72.5</v>
      </c>
      <c r="M18" s="24">
        <f>+'28010070'!AD19</f>
        <v>43</v>
      </c>
      <c r="N18" s="24">
        <f>+'28020080'!AD19</f>
        <v>80</v>
      </c>
      <c r="O18" s="24">
        <f>+'28020150'!AD19</f>
        <v>56</v>
      </c>
      <c r="P18" s="24">
        <v>135.6</v>
      </c>
      <c r="Q18" s="24">
        <v>90</v>
      </c>
      <c r="R18" s="24">
        <v>102</v>
      </c>
      <c r="S18" s="24">
        <v>114</v>
      </c>
      <c r="T18" s="24">
        <v>135</v>
      </c>
      <c r="U18" s="24">
        <v>98</v>
      </c>
      <c r="V18" s="24">
        <v>194.4</v>
      </c>
      <c r="W18" s="24">
        <v>81.3</v>
      </c>
      <c r="X18" s="24">
        <v>80.8</v>
      </c>
      <c r="Y18" s="24">
        <v>109</v>
      </c>
      <c r="Z18" s="24">
        <v>87</v>
      </c>
      <c r="AA18" s="24">
        <v>75.2</v>
      </c>
      <c r="AD18" s="5">
        <v>1986</v>
      </c>
      <c r="AE18" s="24">
        <f t="shared" si="2"/>
        <v>136</v>
      </c>
      <c r="AF18" s="24">
        <f t="shared" si="2"/>
        <v>85</v>
      </c>
      <c r="AG18" s="24">
        <f t="shared" si="2"/>
        <v>134</v>
      </c>
      <c r="AH18" s="24">
        <f t="shared" si="2"/>
        <v>52</v>
      </c>
      <c r="AI18" s="24">
        <f t="shared" si="2"/>
        <v>55</v>
      </c>
      <c r="AJ18" s="24">
        <f t="shared" si="2"/>
        <v>53</v>
      </c>
      <c r="AK18" s="24">
        <f t="shared" si="2"/>
        <v>120</v>
      </c>
      <c r="AL18" s="24">
        <f t="shared" si="2"/>
        <v>58</v>
      </c>
      <c r="AM18" s="24">
        <f t="shared" si="2"/>
        <v>86.9</v>
      </c>
      <c r="AN18" s="24">
        <f t="shared" si="2"/>
        <v>72.5</v>
      </c>
      <c r="AO18" s="24">
        <f t="shared" si="2"/>
        <v>43</v>
      </c>
      <c r="AP18" s="24">
        <f t="shared" si="2"/>
        <v>80</v>
      </c>
      <c r="AQ18" s="24">
        <f t="shared" si="2"/>
        <v>56</v>
      </c>
      <c r="AR18" s="24">
        <f t="shared" si="2"/>
        <v>135.6</v>
      </c>
      <c r="AS18" s="24">
        <f t="shared" si="2"/>
        <v>90</v>
      </c>
      <c r="AT18" s="24">
        <f t="shared" si="2"/>
        <v>102</v>
      </c>
      <c r="AU18" s="24">
        <f t="shared" si="4"/>
        <v>114</v>
      </c>
      <c r="AV18" s="24">
        <f t="shared" si="4"/>
        <v>135</v>
      </c>
      <c r="AW18" s="24">
        <f t="shared" si="4"/>
        <v>98</v>
      </c>
      <c r="AX18" s="24">
        <f t="shared" si="4"/>
        <v>194.4</v>
      </c>
      <c r="AY18" s="24">
        <f t="shared" si="4"/>
        <v>81.3</v>
      </c>
      <c r="AZ18" s="24">
        <f t="shared" si="4"/>
        <v>80.8</v>
      </c>
      <c r="BA18" s="24">
        <f t="shared" si="4"/>
        <v>109</v>
      </c>
      <c r="BB18" s="24">
        <f t="shared" si="4"/>
        <v>87</v>
      </c>
      <c r="BC18" s="24">
        <f t="shared" ref="BC18:BC53" si="5">+IF(OR(AA18=" ",AA18=0),"SR",AA18)</f>
        <v>75.2</v>
      </c>
    </row>
    <row r="19" spans="1:55" x14ac:dyDescent="0.3">
      <c r="A19">
        <f t="shared" si="3"/>
        <v>18</v>
      </c>
      <c r="B19" s="10">
        <v>1987</v>
      </c>
      <c r="C19" s="24">
        <v>116.65281442089778</v>
      </c>
      <c r="D19" s="24">
        <f>+'25020240'!AD20</f>
        <v>88</v>
      </c>
      <c r="E19" s="24">
        <f>+'25020250'!AD20</f>
        <v>128</v>
      </c>
      <c r="F19" s="24">
        <f>+'25020260'!AD20</f>
        <v>170</v>
      </c>
      <c r="G19" s="24">
        <f>+'25020280'!AD20</f>
        <v>90</v>
      </c>
      <c r="H19" s="24">
        <f>+'25020690'!AD20</f>
        <v>15</v>
      </c>
      <c r="I19" s="24">
        <f>+'25020920'!AD20</f>
        <v>115</v>
      </c>
      <c r="J19" s="24">
        <f>+'25021240'!AD20</f>
        <v>95</v>
      </c>
      <c r="K19" s="24">
        <f>+'25021650'!AD20</f>
        <v>158.9</v>
      </c>
      <c r="L19" s="24">
        <f>+'25025250'!AD20</f>
        <v>125.4</v>
      </c>
      <c r="M19" s="24">
        <f>+'28010070'!AD20</f>
        <v>111</v>
      </c>
      <c r="N19" s="24">
        <v>323.11492223970305</v>
      </c>
      <c r="O19" s="24">
        <f>+'28020150'!AD20</f>
        <v>70</v>
      </c>
      <c r="P19" s="24">
        <v>141.69999999999999</v>
      </c>
      <c r="Q19" s="24">
        <v>90</v>
      </c>
      <c r="R19" s="24">
        <v>100.52489906619454</v>
      </c>
      <c r="S19" s="24">
        <v>123.2</v>
      </c>
      <c r="T19" s="24">
        <v>120</v>
      </c>
      <c r="U19" s="24">
        <v>93</v>
      </c>
      <c r="V19" s="24">
        <v>106.5</v>
      </c>
      <c r="W19" s="24">
        <v>102.94860738167965</v>
      </c>
      <c r="X19" s="24">
        <v>124.6</v>
      </c>
      <c r="Y19" s="24">
        <v>76</v>
      </c>
      <c r="Z19" s="24">
        <v>72</v>
      </c>
      <c r="AA19" s="24">
        <v>122.6</v>
      </c>
      <c r="AD19" s="5">
        <v>1987</v>
      </c>
      <c r="AE19" s="24">
        <f t="shared" si="2"/>
        <v>116.65281442089778</v>
      </c>
      <c r="AF19" s="24">
        <f t="shared" si="2"/>
        <v>88</v>
      </c>
      <c r="AG19" s="24">
        <f t="shared" si="2"/>
        <v>128</v>
      </c>
      <c r="AH19" s="24">
        <f t="shared" si="2"/>
        <v>170</v>
      </c>
      <c r="AI19" s="24">
        <f t="shared" si="2"/>
        <v>90</v>
      </c>
      <c r="AJ19" s="24">
        <f t="shared" si="2"/>
        <v>15</v>
      </c>
      <c r="AK19" s="24">
        <f t="shared" si="2"/>
        <v>115</v>
      </c>
      <c r="AL19" s="24">
        <f t="shared" si="2"/>
        <v>95</v>
      </c>
      <c r="AM19" s="24">
        <f t="shared" si="2"/>
        <v>158.9</v>
      </c>
      <c r="AN19" s="24">
        <f t="shared" si="2"/>
        <v>125.4</v>
      </c>
      <c r="AO19" s="24">
        <f t="shared" si="2"/>
        <v>111</v>
      </c>
      <c r="AP19" s="24">
        <f t="shared" si="2"/>
        <v>323.11492223970305</v>
      </c>
      <c r="AQ19" s="24">
        <f t="shared" si="2"/>
        <v>70</v>
      </c>
      <c r="AR19" s="24">
        <f t="shared" si="2"/>
        <v>141.69999999999999</v>
      </c>
      <c r="AS19" s="24">
        <f t="shared" si="2"/>
        <v>90</v>
      </c>
      <c r="AT19" s="24">
        <f t="shared" si="2"/>
        <v>100.52489906619454</v>
      </c>
      <c r="AU19" s="24">
        <f t="shared" si="4"/>
        <v>123.2</v>
      </c>
      <c r="AV19" s="24">
        <f t="shared" si="4"/>
        <v>120</v>
      </c>
      <c r="AW19" s="24">
        <f t="shared" si="4"/>
        <v>93</v>
      </c>
      <c r="AX19" s="24">
        <f t="shared" si="4"/>
        <v>106.5</v>
      </c>
      <c r="AY19" s="24">
        <f t="shared" si="4"/>
        <v>102.94860738167965</v>
      </c>
      <c r="AZ19" s="24">
        <f t="shared" si="4"/>
        <v>124.6</v>
      </c>
      <c r="BA19" s="24">
        <f t="shared" si="4"/>
        <v>76</v>
      </c>
      <c r="BB19" s="24">
        <f t="shared" si="4"/>
        <v>72</v>
      </c>
      <c r="BC19" s="24">
        <f t="shared" si="5"/>
        <v>122.6</v>
      </c>
    </row>
    <row r="20" spans="1:55" x14ac:dyDescent="0.3">
      <c r="A20">
        <f t="shared" si="3"/>
        <v>19</v>
      </c>
      <c r="B20" s="10">
        <v>1988</v>
      </c>
      <c r="C20" s="24">
        <f>+'25020230'!AD21</f>
        <v>95</v>
      </c>
      <c r="D20" s="24">
        <f>+'25020240'!AD21</f>
        <v>150</v>
      </c>
      <c r="E20" s="24">
        <f>+'25020250'!AD21</f>
        <v>65</v>
      </c>
      <c r="F20" s="24">
        <f>+'25020260'!AD21</f>
        <v>105</v>
      </c>
      <c r="G20" s="24">
        <f>+'25020280'!AD21</f>
        <v>88</v>
      </c>
      <c r="H20" s="24">
        <f>+'25020690'!AD21</f>
        <v>125</v>
      </c>
      <c r="I20" s="24">
        <f>+'25020920'!AD21</f>
        <v>60</v>
      </c>
      <c r="J20" s="24">
        <f>+'25021240'!AD21</f>
        <v>123</v>
      </c>
      <c r="K20" s="24">
        <f>+'25021650'!AD21</f>
        <v>167.1</v>
      </c>
      <c r="L20" s="24">
        <f>+'25025250'!AD21</f>
        <v>100.3</v>
      </c>
      <c r="M20" s="24">
        <f>+'28010070'!AD21</f>
        <v>110</v>
      </c>
      <c r="N20" s="24">
        <f>+'28020080'!AD21</f>
        <v>75</v>
      </c>
      <c r="O20" s="24">
        <f>+'28020150'!AD21</f>
        <v>90</v>
      </c>
      <c r="P20" s="24">
        <v>86.5</v>
      </c>
      <c r="Q20" s="24">
        <v>85</v>
      </c>
      <c r="R20" s="24">
        <v>100</v>
      </c>
      <c r="S20" s="24">
        <v>134</v>
      </c>
      <c r="T20" s="24">
        <v>135</v>
      </c>
      <c r="U20" s="24">
        <v>82</v>
      </c>
      <c r="V20" s="24">
        <v>85.6</v>
      </c>
      <c r="W20" s="24">
        <v>146.69999999999999</v>
      </c>
      <c r="X20" s="24">
        <v>91.8</v>
      </c>
      <c r="Y20" s="24">
        <v>94</v>
      </c>
      <c r="Z20" s="24">
        <v>160</v>
      </c>
      <c r="AA20" s="24">
        <v>89.5</v>
      </c>
      <c r="AD20" s="5">
        <v>1988</v>
      </c>
      <c r="AE20" s="24">
        <f t="shared" si="2"/>
        <v>95</v>
      </c>
      <c r="AF20" s="24">
        <f t="shared" si="2"/>
        <v>150</v>
      </c>
      <c r="AG20" s="24">
        <f t="shared" si="2"/>
        <v>65</v>
      </c>
      <c r="AH20" s="24">
        <f t="shared" si="2"/>
        <v>105</v>
      </c>
      <c r="AI20" s="24">
        <f t="shared" si="2"/>
        <v>88</v>
      </c>
      <c r="AJ20" s="24">
        <f t="shared" si="2"/>
        <v>125</v>
      </c>
      <c r="AK20" s="24">
        <f t="shared" si="2"/>
        <v>60</v>
      </c>
      <c r="AL20" s="24">
        <f t="shared" si="2"/>
        <v>123</v>
      </c>
      <c r="AM20" s="24">
        <f t="shared" si="2"/>
        <v>167.1</v>
      </c>
      <c r="AN20" s="24">
        <f t="shared" si="2"/>
        <v>100.3</v>
      </c>
      <c r="AO20" s="24">
        <f t="shared" si="2"/>
        <v>110</v>
      </c>
      <c r="AP20" s="24">
        <f t="shared" si="2"/>
        <v>75</v>
      </c>
      <c r="AQ20" s="24">
        <f t="shared" si="2"/>
        <v>90</v>
      </c>
      <c r="AR20" s="24">
        <f t="shared" si="2"/>
        <v>86.5</v>
      </c>
      <c r="AS20" s="24">
        <f t="shared" si="2"/>
        <v>85</v>
      </c>
      <c r="AT20" s="24">
        <f t="shared" si="2"/>
        <v>100</v>
      </c>
      <c r="AU20" s="24">
        <f t="shared" si="4"/>
        <v>134</v>
      </c>
      <c r="AV20" s="24">
        <f t="shared" si="4"/>
        <v>135</v>
      </c>
      <c r="AW20" s="24">
        <f t="shared" si="4"/>
        <v>82</v>
      </c>
      <c r="AX20" s="24">
        <f t="shared" si="4"/>
        <v>85.6</v>
      </c>
      <c r="AY20" s="24">
        <f t="shared" si="4"/>
        <v>146.69999999999999</v>
      </c>
      <c r="AZ20" s="24">
        <f t="shared" si="4"/>
        <v>91.8</v>
      </c>
      <c r="BA20" s="24">
        <f t="shared" si="4"/>
        <v>94</v>
      </c>
      <c r="BB20" s="24">
        <f t="shared" si="4"/>
        <v>160</v>
      </c>
      <c r="BC20" s="24">
        <f t="shared" si="5"/>
        <v>89.5</v>
      </c>
    </row>
    <row r="21" spans="1:55" x14ac:dyDescent="0.3">
      <c r="A21">
        <f t="shared" si="3"/>
        <v>20</v>
      </c>
      <c r="B21" s="10">
        <v>1989</v>
      </c>
      <c r="C21" s="24">
        <f>+'25020230'!AD22</f>
        <v>85</v>
      </c>
      <c r="D21" s="24">
        <v>91.835080616723687</v>
      </c>
      <c r="E21" s="24">
        <f>+'25020250'!AD22</f>
        <v>120</v>
      </c>
      <c r="F21" s="24">
        <f>+'25020260'!AD22</f>
        <v>115</v>
      </c>
      <c r="G21" s="24">
        <f>+'25020280'!AD22</f>
        <v>77</v>
      </c>
      <c r="H21" s="24">
        <f>+'25020690'!AD22</f>
        <v>145</v>
      </c>
      <c r="I21" s="24">
        <f>+'25020920'!AD22</f>
        <v>100</v>
      </c>
      <c r="J21" s="24">
        <f>+'25021240'!AD22</f>
        <v>100</v>
      </c>
      <c r="K21" s="24">
        <f>+'25021650'!AD22</f>
        <v>70</v>
      </c>
      <c r="L21" s="24">
        <v>100.05524428325151</v>
      </c>
      <c r="M21" s="24">
        <f>+'28010070'!AD22</f>
        <v>70.599999999999994</v>
      </c>
      <c r="N21" s="24">
        <f>+'28020080'!AD22</f>
        <v>70</v>
      </c>
      <c r="O21" s="24">
        <f>+'28020150'!AD22</f>
        <v>87</v>
      </c>
      <c r="P21" s="24">
        <v>67</v>
      </c>
      <c r="Q21" s="24">
        <v>90</v>
      </c>
      <c r="R21" s="24">
        <v>70</v>
      </c>
      <c r="S21" s="24">
        <v>83.7</v>
      </c>
      <c r="T21" s="24">
        <v>60</v>
      </c>
      <c r="U21" s="24">
        <v>93</v>
      </c>
      <c r="V21" s="24">
        <v>111.4</v>
      </c>
      <c r="W21" s="24">
        <v>70.3</v>
      </c>
      <c r="X21" s="24">
        <v>115.2</v>
      </c>
      <c r="Y21" s="24">
        <v>66</v>
      </c>
      <c r="Z21" s="24">
        <v>82</v>
      </c>
      <c r="AA21" s="24">
        <v>73.5</v>
      </c>
      <c r="AD21" s="5">
        <v>1989</v>
      </c>
      <c r="AE21" s="24">
        <f t="shared" si="2"/>
        <v>85</v>
      </c>
      <c r="AF21" s="24">
        <f t="shared" si="2"/>
        <v>91.835080616723687</v>
      </c>
      <c r="AG21" s="24">
        <f t="shared" si="2"/>
        <v>120</v>
      </c>
      <c r="AH21" s="24">
        <f t="shared" si="2"/>
        <v>115</v>
      </c>
      <c r="AI21" s="24">
        <f t="shared" si="2"/>
        <v>77</v>
      </c>
      <c r="AJ21" s="24">
        <f t="shared" si="2"/>
        <v>145</v>
      </c>
      <c r="AK21" s="24">
        <f t="shared" si="2"/>
        <v>100</v>
      </c>
      <c r="AL21" s="24">
        <f t="shared" si="2"/>
        <v>100</v>
      </c>
      <c r="AM21" s="24">
        <f t="shared" si="2"/>
        <v>70</v>
      </c>
      <c r="AN21" s="24">
        <f t="shared" si="2"/>
        <v>100.05524428325151</v>
      </c>
      <c r="AO21" s="24">
        <f t="shared" si="2"/>
        <v>70.599999999999994</v>
      </c>
      <c r="AP21" s="24">
        <f t="shared" si="2"/>
        <v>70</v>
      </c>
      <c r="AQ21" s="24">
        <f t="shared" si="2"/>
        <v>87</v>
      </c>
      <c r="AR21" s="24">
        <f t="shared" si="2"/>
        <v>67</v>
      </c>
      <c r="AS21" s="24">
        <f t="shared" si="2"/>
        <v>90</v>
      </c>
      <c r="AT21" s="24">
        <f t="shared" si="2"/>
        <v>70</v>
      </c>
      <c r="AU21" s="24">
        <f t="shared" si="4"/>
        <v>83.7</v>
      </c>
      <c r="AV21" s="24">
        <f t="shared" si="4"/>
        <v>60</v>
      </c>
      <c r="AW21" s="24">
        <f t="shared" si="4"/>
        <v>93</v>
      </c>
      <c r="AX21" s="24">
        <f t="shared" si="4"/>
        <v>111.4</v>
      </c>
      <c r="AY21" s="24">
        <f t="shared" si="4"/>
        <v>70.3</v>
      </c>
      <c r="AZ21" s="24">
        <f t="shared" si="4"/>
        <v>115.2</v>
      </c>
      <c r="BA21" s="24">
        <f t="shared" si="4"/>
        <v>66</v>
      </c>
      <c r="BB21" s="24">
        <f t="shared" si="4"/>
        <v>82</v>
      </c>
      <c r="BC21" s="24">
        <f t="shared" si="5"/>
        <v>73.5</v>
      </c>
    </row>
    <row r="22" spans="1:55" x14ac:dyDescent="0.3">
      <c r="A22">
        <f t="shared" si="3"/>
        <v>21</v>
      </c>
      <c r="B22" s="10">
        <v>1990</v>
      </c>
      <c r="C22" s="24">
        <f>+'25020230'!AD23</f>
        <v>89</v>
      </c>
      <c r="D22" s="24">
        <v>93.985551263841231</v>
      </c>
      <c r="E22" s="24">
        <f>+'25020250'!AD23</f>
        <v>100</v>
      </c>
      <c r="F22" s="24">
        <f>+'25020260'!AD23</f>
        <v>63</v>
      </c>
      <c r="G22" s="24">
        <f>+'25020280'!AD23</f>
        <v>92.6</v>
      </c>
      <c r="H22" s="24">
        <f>+'25020690'!AD23</f>
        <v>80</v>
      </c>
      <c r="I22" s="24">
        <f>+'25020920'!AD23</f>
        <v>60</v>
      </c>
      <c r="J22" s="24">
        <f>+'25021240'!AD23</f>
        <v>105</v>
      </c>
      <c r="K22" s="24">
        <f>+'25021650'!AD23</f>
        <v>90.6</v>
      </c>
      <c r="L22" s="24">
        <f>+'25025250'!AD23</f>
        <v>90.6</v>
      </c>
      <c r="M22" s="24">
        <f>+'28010070'!AD23</f>
        <v>69.900000000000006</v>
      </c>
      <c r="N22" s="24">
        <f>+'28020080'!AD23</f>
        <v>70</v>
      </c>
      <c r="O22" s="24">
        <f>+'28020150'!AD23</f>
        <v>65</v>
      </c>
      <c r="P22" s="24">
        <v>0</v>
      </c>
      <c r="Q22" s="24">
        <v>130</v>
      </c>
      <c r="R22" s="24">
        <v>60</v>
      </c>
      <c r="S22" s="24">
        <v>86.4</v>
      </c>
      <c r="T22" s="24">
        <v>96</v>
      </c>
      <c r="U22" s="24">
        <v>113</v>
      </c>
      <c r="V22" s="24">
        <v>88.2</v>
      </c>
      <c r="W22" s="24">
        <v>72.2</v>
      </c>
      <c r="X22" s="24">
        <v>122</v>
      </c>
      <c r="Y22" s="24">
        <v>123</v>
      </c>
      <c r="Z22" s="24">
        <v>95</v>
      </c>
      <c r="AA22" s="24">
        <v>85.3</v>
      </c>
      <c r="AD22" s="5">
        <v>1990</v>
      </c>
      <c r="AE22" s="24">
        <f t="shared" si="2"/>
        <v>89</v>
      </c>
      <c r="AF22" s="24">
        <f t="shared" si="2"/>
        <v>93.985551263841231</v>
      </c>
      <c r="AG22" s="24">
        <f t="shared" si="2"/>
        <v>100</v>
      </c>
      <c r="AH22" s="24">
        <f t="shared" si="2"/>
        <v>63</v>
      </c>
      <c r="AI22" s="24">
        <f t="shared" si="2"/>
        <v>92.6</v>
      </c>
      <c r="AJ22" s="24">
        <f t="shared" si="2"/>
        <v>80</v>
      </c>
      <c r="AK22" s="24">
        <f t="shared" si="2"/>
        <v>60</v>
      </c>
      <c r="AL22" s="24">
        <f t="shared" si="2"/>
        <v>105</v>
      </c>
      <c r="AM22" s="24">
        <f t="shared" si="2"/>
        <v>90.6</v>
      </c>
      <c r="AN22" s="24">
        <f t="shared" si="2"/>
        <v>90.6</v>
      </c>
      <c r="AO22" s="24">
        <f t="shared" si="2"/>
        <v>69.900000000000006</v>
      </c>
      <c r="AP22" s="24">
        <f t="shared" si="2"/>
        <v>70</v>
      </c>
      <c r="AQ22" s="24">
        <f t="shared" si="2"/>
        <v>65</v>
      </c>
      <c r="AR22" s="24" t="str">
        <f t="shared" si="2"/>
        <v>SR</v>
      </c>
      <c r="AS22" s="24">
        <f t="shared" si="2"/>
        <v>130</v>
      </c>
      <c r="AT22" s="24">
        <f t="shared" si="2"/>
        <v>60</v>
      </c>
      <c r="AU22" s="24">
        <f t="shared" si="4"/>
        <v>86.4</v>
      </c>
      <c r="AV22" s="24">
        <f t="shared" si="4"/>
        <v>96</v>
      </c>
      <c r="AW22" s="24">
        <f t="shared" si="4"/>
        <v>113</v>
      </c>
      <c r="AX22" s="24">
        <f t="shared" si="4"/>
        <v>88.2</v>
      </c>
      <c r="AY22" s="24">
        <f t="shared" si="4"/>
        <v>72.2</v>
      </c>
      <c r="AZ22" s="24">
        <f t="shared" si="4"/>
        <v>122</v>
      </c>
      <c r="BA22" s="24">
        <f t="shared" si="4"/>
        <v>123</v>
      </c>
      <c r="BB22" s="24">
        <f t="shared" si="4"/>
        <v>95</v>
      </c>
      <c r="BC22" s="24">
        <f t="shared" si="5"/>
        <v>85.3</v>
      </c>
    </row>
    <row r="23" spans="1:55" x14ac:dyDescent="0.3">
      <c r="A23">
        <f t="shared" si="3"/>
        <v>22</v>
      </c>
      <c r="B23" s="10">
        <v>1991</v>
      </c>
      <c r="C23" s="24">
        <f>+'25020230'!AD24</f>
        <v>65</v>
      </c>
      <c r="D23" s="24">
        <f>+'25020240'!AD24</f>
        <v>90</v>
      </c>
      <c r="E23" s="24">
        <f>+'25020250'!AD24</f>
        <v>122</v>
      </c>
      <c r="F23" s="24">
        <f>+'25020260'!AD24</f>
        <v>130</v>
      </c>
      <c r="G23" s="24">
        <f>+'25020280'!AD24</f>
        <v>120</v>
      </c>
      <c r="H23" s="24">
        <f>+'25020690'!AD24</f>
        <v>80</v>
      </c>
      <c r="I23" s="24">
        <f>+'25020920'!AD24</f>
        <v>50</v>
      </c>
      <c r="J23" s="24">
        <f>+'25021240'!AD24</f>
        <v>95</v>
      </c>
      <c r="K23" s="24">
        <f>+'25021650'!AD24</f>
        <v>150.6</v>
      </c>
      <c r="L23" s="24">
        <f>+'25025250'!AD24</f>
        <v>125.5</v>
      </c>
      <c r="M23" s="24">
        <f>+'28010070'!AD24</f>
        <v>60.5</v>
      </c>
      <c r="N23" s="24">
        <f>+'28020080'!AD24</f>
        <v>70</v>
      </c>
      <c r="O23" s="24">
        <f>+'28020150'!AD24</f>
        <v>65</v>
      </c>
      <c r="P23" s="24">
        <v>94</v>
      </c>
      <c r="Q23" s="24">
        <v>90</v>
      </c>
      <c r="R23" s="24">
        <v>58</v>
      </c>
      <c r="S23" s="24">
        <v>74.5</v>
      </c>
      <c r="T23" s="24">
        <v>70</v>
      </c>
      <c r="U23" s="24">
        <v>112.1</v>
      </c>
      <c r="V23" s="24">
        <v>64.900000000000006</v>
      </c>
      <c r="W23" s="24">
        <v>71.599999999999994</v>
      </c>
      <c r="X23" s="24">
        <v>75</v>
      </c>
      <c r="Y23" s="24">
        <v>56</v>
      </c>
      <c r="Z23" s="24">
        <v>90</v>
      </c>
      <c r="AA23" s="24">
        <v>107.5</v>
      </c>
      <c r="AD23" s="5">
        <v>1991</v>
      </c>
      <c r="AE23" s="24">
        <f t="shared" si="2"/>
        <v>65</v>
      </c>
      <c r="AF23" s="24">
        <f t="shared" si="2"/>
        <v>90</v>
      </c>
      <c r="AG23" s="24">
        <f t="shared" si="2"/>
        <v>122</v>
      </c>
      <c r="AH23" s="24">
        <f t="shared" si="2"/>
        <v>130</v>
      </c>
      <c r="AI23" s="24">
        <f t="shared" si="2"/>
        <v>120</v>
      </c>
      <c r="AJ23" s="24">
        <f t="shared" si="2"/>
        <v>80</v>
      </c>
      <c r="AK23" s="24">
        <f t="shared" si="2"/>
        <v>50</v>
      </c>
      <c r="AL23" s="24">
        <f t="shared" si="2"/>
        <v>95</v>
      </c>
      <c r="AM23" s="24">
        <f t="shared" si="2"/>
        <v>150.6</v>
      </c>
      <c r="AN23" s="24">
        <f t="shared" si="2"/>
        <v>125.5</v>
      </c>
      <c r="AO23" s="24">
        <f t="shared" si="2"/>
        <v>60.5</v>
      </c>
      <c r="AP23" s="24">
        <f t="shared" si="2"/>
        <v>70</v>
      </c>
      <c r="AQ23" s="24">
        <f t="shared" si="2"/>
        <v>65</v>
      </c>
      <c r="AR23" s="24">
        <f t="shared" si="2"/>
        <v>94</v>
      </c>
      <c r="AS23" s="24">
        <f t="shared" si="2"/>
        <v>90</v>
      </c>
      <c r="AT23" s="24">
        <f t="shared" si="2"/>
        <v>58</v>
      </c>
      <c r="AU23" s="24">
        <f t="shared" si="4"/>
        <v>74.5</v>
      </c>
      <c r="AV23" s="24">
        <f t="shared" si="4"/>
        <v>70</v>
      </c>
      <c r="AW23" s="24">
        <f t="shared" si="4"/>
        <v>112.1</v>
      </c>
      <c r="AX23" s="24">
        <f t="shared" si="4"/>
        <v>64.900000000000006</v>
      </c>
      <c r="AY23" s="24">
        <f t="shared" si="4"/>
        <v>71.599999999999994</v>
      </c>
      <c r="AZ23" s="24">
        <f t="shared" si="4"/>
        <v>75</v>
      </c>
      <c r="BA23" s="24">
        <f t="shared" si="4"/>
        <v>56</v>
      </c>
      <c r="BB23" s="24">
        <f t="shared" si="4"/>
        <v>90</v>
      </c>
      <c r="BC23" s="24">
        <f t="shared" si="5"/>
        <v>107.5</v>
      </c>
    </row>
    <row r="24" spans="1:55" x14ac:dyDescent="0.3">
      <c r="A24">
        <f t="shared" si="3"/>
        <v>23</v>
      </c>
      <c r="B24" s="10">
        <v>1992</v>
      </c>
      <c r="C24" s="24">
        <f>+'25020230'!AD25</f>
        <v>62</v>
      </c>
      <c r="D24" s="24">
        <f>+'25020240'!AD25</f>
        <v>100</v>
      </c>
      <c r="E24" s="24">
        <f>+'25020250'!AD25</f>
        <v>140</v>
      </c>
      <c r="F24" s="24">
        <f>+'25020260'!AD25</f>
        <v>147</v>
      </c>
      <c r="G24" s="24">
        <f>+'25020280'!AD25</f>
        <v>105</v>
      </c>
      <c r="H24" s="24">
        <f>+'25020690'!AD25</f>
        <v>90</v>
      </c>
      <c r="I24" s="24">
        <f>+'25020920'!AD25</f>
        <v>60</v>
      </c>
      <c r="J24" s="24">
        <f>+'25021240'!AD25</f>
        <v>100</v>
      </c>
      <c r="K24" s="24">
        <f>+'25021650'!AD25</f>
        <v>170</v>
      </c>
      <c r="L24" s="24">
        <f>+'25025250'!AD25</f>
        <v>98.1</v>
      </c>
      <c r="M24" s="24">
        <f>+'28010070'!AD25</f>
        <v>86.4</v>
      </c>
      <c r="N24" s="24">
        <f>+'28020080'!AD25</f>
        <v>77</v>
      </c>
      <c r="O24" s="24">
        <f>+'28020150'!AD25</f>
        <v>135</v>
      </c>
      <c r="P24" s="24">
        <v>91</v>
      </c>
      <c r="Q24" s="24">
        <v>90</v>
      </c>
      <c r="R24" s="24">
        <v>125</v>
      </c>
      <c r="S24" s="24">
        <v>80.5</v>
      </c>
      <c r="T24" s="24">
        <v>85</v>
      </c>
      <c r="U24" s="24">
        <v>75</v>
      </c>
      <c r="V24" s="24">
        <v>110.5</v>
      </c>
      <c r="W24" s="24">
        <v>117</v>
      </c>
      <c r="X24" s="24">
        <v>102</v>
      </c>
      <c r="Y24" s="24">
        <v>70</v>
      </c>
      <c r="Z24" s="24">
        <v>74</v>
      </c>
      <c r="AA24" s="24">
        <v>130</v>
      </c>
      <c r="AD24" s="5">
        <v>1992</v>
      </c>
      <c r="AE24" s="24">
        <f t="shared" si="2"/>
        <v>62</v>
      </c>
      <c r="AF24" s="24">
        <f t="shared" si="2"/>
        <v>100</v>
      </c>
      <c r="AG24" s="24">
        <f t="shared" si="2"/>
        <v>140</v>
      </c>
      <c r="AH24" s="24">
        <f t="shared" si="2"/>
        <v>147</v>
      </c>
      <c r="AI24" s="24">
        <f t="shared" si="2"/>
        <v>105</v>
      </c>
      <c r="AJ24" s="24">
        <f t="shared" si="2"/>
        <v>90</v>
      </c>
      <c r="AK24" s="24">
        <f t="shared" si="2"/>
        <v>60</v>
      </c>
      <c r="AL24" s="24">
        <f t="shared" si="2"/>
        <v>100</v>
      </c>
      <c r="AM24" s="24">
        <f t="shared" si="2"/>
        <v>170</v>
      </c>
      <c r="AN24" s="24">
        <f t="shared" si="2"/>
        <v>98.1</v>
      </c>
      <c r="AO24" s="24">
        <f t="shared" si="2"/>
        <v>86.4</v>
      </c>
      <c r="AP24" s="24">
        <f t="shared" si="2"/>
        <v>77</v>
      </c>
      <c r="AQ24" s="24">
        <f t="shared" si="2"/>
        <v>135</v>
      </c>
      <c r="AR24" s="24">
        <f t="shared" si="2"/>
        <v>91</v>
      </c>
      <c r="AS24" s="24">
        <f t="shared" si="2"/>
        <v>90</v>
      </c>
      <c r="AT24" s="24">
        <f t="shared" si="2"/>
        <v>125</v>
      </c>
      <c r="AU24" s="24">
        <f t="shared" si="4"/>
        <v>80.5</v>
      </c>
      <c r="AV24" s="24">
        <f t="shared" si="4"/>
        <v>85</v>
      </c>
      <c r="AW24" s="24">
        <f t="shared" si="4"/>
        <v>75</v>
      </c>
      <c r="AX24" s="24">
        <f t="shared" si="4"/>
        <v>110.5</v>
      </c>
      <c r="AY24" s="24">
        <f t="shared" si="4"/>
        <v>117</v>
      </c>
      <c r="AZ24" s="24">
        <f t="shared" si="4"/>
        <v>102</v>
      </c>
      <c r="BA24" s="24">
        <f t="shared" si="4"/>
        <v>70</v>
      </c>
      <c r="BB24" s="24">
        <f t="shared" si="4"/>
        <v>74</v>
      </c>
      <c r="BC24" s="24">
        <f t="shared" si="5"/>
        <v>130</v>
      </c>
    </row>
    <row r="25" spans="1:55" x14ac:dyDescent="0.3">
      <c r="A25">
        <f t="shared" si="3"/>
        <v>24</v>
      </c>
      <c r="B25" s="10">
        <v>1993</v>
      </c>
      <c r="C25" s="24">
        <f>+'25020230'!AD26</f>
        <v>90</v>
      </c>
      <c r="D25" s="24">
        <f>+'25020240'!AD26</f>
        <v>91</v>
      </c>
      <c r="E25" s="24">
        <f>+'25020250'!AD26</f>
        <v>98</v>
      </c>
      <c r="F25" s="24">
        <f>+'25020260'!AD26</f>
        <v>78</v>
      </c>
      <c r="G25" s="24">
        <f>+'25020280'!AD26</f>
        <v>120</v>
      </c>
      <c r="H25" s="24">
        <f>+'25020690'!AD26</f>
        <v>125</v>
      </c>
      <c r="I25" s="24">
        <f>+'25020920'!AD26</f>
        <v>120</v>
      </c>
      <c r="J25" s="24">
        <f>+'25021240'!AD26</f>
        <v>117</v>
      </c>
      <c r="K25" s="24">
        <f>+'25021650'!AD26</f>
        <v>99</v>
      </c>
      <c r="L25" s="24">
        <f>+'25025250'!AD26</f>
        <v>209.2</v>
      </c>
      <c r="M25" s="24">
        <f>+'28010070'!AD26</f>
        <v>70.099999999999994</v>
      </c>
      <c r="N25" s="24">
        <f>+'28020080'!AD26</f>
        <v>112</v>
      </c>
      <c r="O25" s="24">
        <f>+'28020150'!AD26</f>
        <v>108</v>
      </c>
      <c r="P25" s="24">
        <v>90</v>
      </c>
      <c r="Q25" s="24">
        <v>101</v>
      </c>
      <c r="R25" s="24">
        <v>130</v>
      </c>
      <c r="S25" s="24">
        <v>86.5</v>
      </c>
      <c r="T25" s="24">
        <v>96</v>
      </c>
      <c r="U25" s="24">
        <v>95</v>
      </c>
      <c r="V25" s="24">
        <v>93.9</v>
      </c>
      <c r="W25" s="24">
        <v>70</v>
      </c>
      <c r="X25" s="24">
        <v>90</v>
      </c>
      <c r="Y25" s="24">
        <v>74</v>
      </c>
      <c r="Z25" s="24">
        <v>105</v>
      </c>
      <c r="AA25" s="24">
        <v>117.3</v>
      </c>
      <c r="AD25" s="5">
        <v>1993</v>
      </c>
      <c r="AE25" s="24">
        <f t="shared" si="2"/>
        <v>90</v>
      </c>
      <c r="AF25" s="24">
        <f t="shared" si="2"/>
        <v>91</v>
      </c>
      <c r="AG25" s="24">
        <f t="shared" si="2"/>
        <v>98</v>
      </c>
      <c r="AH25" s="24">
        <f t="shared" si="2"/>
        <v>78</v>
      </c>
      <c r="AI25" s="24">
        <f t="shared" si="2"/>
        <v>120</v>
      </c>
      <c r="AJ25" s="24">
        <f t="shared" si="2"/>
        <v>125</v>
      </c>
      <c r="AK25" s="24">
        <f t="shared" si="2"/>
        <v>120</v>
      </c>
      <c r="AL25" s="24">
        <f t="shared" si="2"/>
        <v>117</v>
      </c>
      <c r="AM25" s="24">
        <f t="shared" si="2"/>
        <v>99</v>
      </c>
      <c r="AN25" s="24">
        <f t="shared" si="2"/>
        <v>209.2</v>
      </c>
      <c r="AO25" s="24">
        <f t="shared" si="2"/>
        <v>70.099999999999994</v>
      </c>
      <c r="AP25" s="24">
        <f t="shared" si="2"/>
        <v>112</v>
      </c>
      <c r="AQ25" s="24">
        <f t="shared" si="2"/>
        <v>108</v>
      </c>
      <c r="AR25" s="24">
        <f t="shared" si="2"/>
        <v>90</v>
      </c>
      <c r="AS25" s="24">
        <f t="shared" si="2"/>
        <v>101</v>
      </c>
      <c r="AT25" s="24">
        <f t="shared" si="2"/>
        <v>130</v>
      </c>
      <c r="AU25" s="24">
        <f t="shared" si="4"/>
        <v>86.5</v>
      </c>
      <c r="AV25" s="24">
        <f t="shared" si="4"/>
        <v>96</v>
      </c>
      <c r="AW25" s="24">
        <f t="shared" si="4"/>
        <v>95</v>
      </c>
      <c r="AX25" s="24">
        <f t="shared" si="4"/>
        <v>93.9</v>
      </c>
      <c r="AY25" s="24">
        <f t="shared" si="4"/>
        <v>70</v>
      </c>
      <c r="AZ25" s="24">
        <f t="shared" si="4"/>
        <v>90</v>
      </c>
      <c r="BA25" s="24">
        <f t="shared" si="4"/>
        <v>74</v>
      </c>
      <c r="BB25" s="24">
        <f t="shared" si="4"/>
        <v>105</v>
      </c>
      <c r="BC25" s="24">
        <f t="shared" si="5"/>
        <v>117.3</v>
      </c>
    </row>
    <row r="26" spans="1:55" x14ac:dyDescent="0.3">
      <c r="A26">
        <f t="shared" si="3"/>
        <v>25</v>
      </c>
      <c r="B26" s="10">
        <v>1994</v>
      </c>
      <c r="C26" s="24">
        <f>+'25020230'!AD27</f>
        <v>135</v>
      </c>
      <c r="D26" s="24">
        <f>+'25020240'!AD27</f>
        <v>120</v>
      </c>
      <c r="E26" s="24">
        <f>+'25020250'!AD27</f>
        <v>125</v>
      </c>
      <c r="F26" s="24">
        <f>+'25020260'!AD27</f>
        <v>84</v>
      </c>
      <c r="G26" s="24">
        <f>+'25020280'!AD27</f>
        <v>100</v>
      </c>
      <c r="H26" s="24">
        <f>+'25020690'!AD27</f>
        <v>80</v>
      </c>
      <c r="I26" s="24">
        <f>+'25020920'!AD27</f>
        <v>90</v>
      </c>
      <c r="J26" s="24">
        <f>+'25021240'!AD27</f>
        <v>63</v>
      </c>
      <c r="K26" s="24">
        <f>+'25021650'!AD27</f>
        <v>97</v>
      </c>
      <c r="L26" s="24">
        <f>+'25025250'!AD27</f>
        <v>93.1</v>
      </c>
      <c r="M26" s="24">
        <f>+'28010070'!AD27</f>
        <v>90.7</v>
      </c>
      <c r="N26" s="24">
        <f>+'28020080'!AD27</f>
        <v>80</v>
      </c>
      <c r="O26" s="24">
        <f>+'28020150'!AD27</f>
        <v>89</v>
      </c>
      <c r="P26" s="24">
        <v>90</v>
      </c>
      <c r="Q26" s="24">
        <v>180</v>
      </c>
      <c r="R26" s="24">
        <v>100</v>
      </c>
      <c r="S26" s="24">
        <v>65</v>
      </c>
      <c r="T26" s="24">
        <v>140</v>
      </c>
      <c r="U26" s="24">
        <v>100.3</v>
      </c>
      <c r="V26" s="24">
        <v>79.2</v>
      </c>
      <c r="W26" s="24">
        <v>112.5</v>
      </c>
      <c r="X26" s="24">
        <v>85</v>
      </c>
      <c r="Y26" s="24">
        <v>54</v>
      </c>
      <c r="Z26" s="24">
        <v>95</v>
      </c>
      <c r="AA26" s="24">
        <v>95</v>
      </c>
      <c r="AD26" s="5">
        <v>1994</v>
      </c>
      <c r="AE26" s="24">
        <f t="shared" si="2"/>
        <v>135</v>
      </c>
      <c r="AF26" s="24">
        <f t="shared" si="2"/>
        <v>120</v>
      </c>
      <c r="AG26" s="24">
        <f t="shared" si="2"/>
        <v>125</v>
      </c>
      <c r="AH26" s="24">
        <f t="shared" si="2"/>
        <v>84</v>
      </c>
      <c r="AI26" s="24">
        <f t="shared" si="2"/>
        <v>100</v>
      </c>
      <c r="AJ26" s="24">
        <f t="shared" si="2"/>
        <v>80</v>
      </c>
      <c r="AK26" s="24">
        <f t="shared" si="2"/>
        <v>90</v>
      </c>
      <c r="AL26" s="24">
        <f t="shared" si="2"/>
        <v>63</v>
      </c>
      <c r="AM26" s="24">
        <f t="shared" si="2"/>
        <v>97</v>
      </c>
      <c r="AN26" s="24">
        <f t="shared" si="2"/>
        <v>93.1</v>
      </c>
      <c r="AO26" s="24">
        <f t="shared" si="2"/>
        <v>90.7</v>
      </c>
      <c r="AP26" s="24">
        <f t="shared" si="2"/>
        <v>80</v>
      </c>
      <c r="AQ26" s="24">
        <f t="shared" si="2"/>
        <v>89</v>
      </c>
      <c r="AR26" s="24">
        <f t="shared" si="2"/>
        <v>90</v>
      </c>
      <c r="AS26" s="24">
        <f t="shared" si="2"/>
        <v>180</v>
      </c>
      <c r="AT26" s="24">
        <f t="shared" si="2"/>
        <v>100</v>
      </c>
      <c r="AU26" s="24">
        <f t="shared" si="4"/>
        <v>65</v>
      </c>
      <c r="AV26" s="24">
        <f t="shared" si="4"/>
        <v>140</v>
      </c>
      <c r="AW26" s="24">
        <f t="shared" si="4"/>
        <v>100.3</v>
      </c>
      <c r="AX26" s="24">
        <f t="shared" si="4"/>
        <v>79.2</v>
      </c>
      <c r="AY26" s="24">
        <f t="shared" si="4"/>
        <v>112.5</v>
      </c>
      <c r="AZ26" s="24">
        <f t="shared" si="4"/>
        <v>85</v>
      </c>
      <c r="BA26" s="24">
        <f t="shared" si="4"/>
        <v>54</v>
      </c>
      <c r="BB26" s="24">
        <f t="shared" si="4"/>
        <v>95</v>
      </c>
      <c r="BC26" s="24">
        <f t="shared" si="5"/>
        <v>95</v>
      </c>
    </row>
    <row r="27" spans="1:55" x14ac:dyDescent="0.3">
      <c r="A27">
        <f t="shared" si="3"/>
        <v>26</v>
      </c>
      <c r="B27" s="10">
        <v>1995</v>
      </c>
      <c r="C27" s="24">
        <v>114.5268722692643</v>
      </c>
      <c r="D27" s="24">
        <f>+'25020240'!AD28</f>
        <v>82</v>
      </c>
      <c r="E27" s="24">
        <f>+'25020250'!AD28</f>
        <v>100</v>
      </c>
      <c r="F27" s="24">
        <f>+'25020260'!AD28</f>
        <v>98</v>
      </c>
      <c r="G27" s="24">
        <f>+'25020280'!AD28</f>
        <v>70</v>
      </c>
      <c r="H27" s="24">
        <f>+'25020690'!AD28</f>
        <v>90</v>
      </c>
      <c r="I27" s="24">
        <f>+'25020920'!AD28</f>
        <v>80</v>
      </c>
      <c r="J27" s="24">
        <f>+'25021240'!AD28</f>
        <v>100</v>
      </c>
      <c r="K27" s="24">
        <f>+'25021650'!AD28</f>
        <v>85</v>
      </c>
      <c r="L27" s="24">
        <f>+'25025250'!AD28</f>
        <v>190</v>
      </c>
      <c r="M27" s="24">
        <f>+'28010070'!AD28</f>
        <v>100.1</v>
      </c>
      <c r="N27" s="24">
        <f>+'28020080'!AD28</f>
        <v>115</v>
      </c>
      <c r="O27" s="24">
        <f>+'28020150'!AD28</f>
        <v>96</v>
      </c>
      <c r="P27" s="24">
        <v>200</v>
      </c>
      <c r="Q27" s="24">
        <v>90</v>
      </c>
      <c r="R27" s="24">
        <v>83</v>
      </c>
      <c r="S27" s="24">
        <v>98</v>
      </c>
      <c r="T27" s="24">
        <v>115</v>
      </c>
      <c r="U27" s="24">
        <v>135.1</v>
      </c>
      <c r="V27" s="24">
        <v>145.80000000000001</v>
      </c>
      <c r="W27" s="24">
        <v>104</v>
      </c>
      <c r="X27" s="24">
        <v>81</v>
      </c>
      <c r="Y27" s="24">
        <v>90</v>
      </c>
      <c r="Z27" s="24">
        <v>85</v>
      </c>
      <c r="AA27" s="24">
        <v>80.5</v>
      </c>
      <c r="AD27" s="5">
        <v>1995</v>
      </c>
      <c r="AE27" s="24">
        <f t="shared" si="2"/>
        <v>114.5268722692643</v>
      </c>
      <c r="AF27" s="24">
        <f t="shared" si="2"/>
        <v>82</v>
      </c>
      <c r="AG27" s="24">
        <f t="shared" si="2"/>
        <v>100</v>
      </c>
      <c r="AH27" s="24">
        <f t="shared" si="2"/>
        <v>98</v>
      </c>
      <c r="AI27" s="24">
        <f t="shared" si="2"/>
        <v>70</v>
      </c>
      <c r="AJ27" s="24">
        <f t="shared" si="2"/>
        <v>90</v>
      </c>
      <c r="AK27" s="24">
        <f t="shared" si="2"/>
        <v>80</v>
      </c>
      <c r="AL27" s="24">
        <f t="shared" si="2"/>
        <v>100</v>
      </c>
      <c r="AM27" s="24">
        <f t="shared" si="2"/>
        <v>85</v>
      </c>
      <c r="AN27" s="24">
        <f t="shared" si="2"/>
        <v>190</v>
      </c>
      <c r="AO27" s="24">
        <f t="shared" si="2"/>
        <v>100.1</v>
      </c>
      <c r="AP27" s="24">
        <f t="shared" si="2"/>
        <v>115</v>
      </c>
      <c r="AQ27" s="24">
        <f t="shared" si="2"/>
        <v>96</v>
      </c>
      <c r="AR27" s="24">
        <f t="shared" si="2"/>
        <v>200</v>
      </c>
      <c r="AS27" s="24">
        <f t="shared" si="2"/>
        <v>90</v>
      </c>
      <c r="AT27" s="24">
        <f t="shared" si="2"/>
        <v>83</v>
      </c>
      <c r="AU27" s="24">
        <f t="shared" si="4"/>
        <v>98</v>
      </c>
      <c r="AV27" s="24">
        <f t="shared" si="4"/>
        <v>115</v>
      </c>
      <c r="AW27" s="24">
        <f t="shared" si="4"/>
        <v>135.1</v>
      </c>
      <c r="AX27" s="24">
        <f t="shared" si="4"/>
        <v>145.80000000000001</v>
      </c>
      <c r="AY27" s="24">
        <f t="shared" si="4"/>
        <v>104</v>
      </c>
      <c r="AZ27" s="24">
        <f t="shared" si="4"/>
        <v>81</v>
      </c>
      <c r="BA27" s="24">
        <f t="shared" si="4"/>
        <v>90</v>
      </c>
      <c r="BB27" s="24">
        <f t="shared" si="4"/>
        <v>85</v>
      </c>
      <c r="BC27" s="24">
        <f t="shared" si="5"/>
        <v>80.5</v>
      </c>
    </row>
    <row r="28" spans="1:55" x14ac:dyDescent="0.3">
      <c r="A28">
        <f t="shared" si="3"/>
        <v>27</v>
      </c>
      <c r="B28" s="10">
        <v>1996</v>
      </c>
      <c r="C28" s="24">
        <v>132.54336779553248</v>
      </c>
      <c r="D28" s="24">
        <f>+'25020240'!AD29</f>
        <v>101</v>
      </c>
      <c r="E28" s="24">
        <f>+'25020250'!AD29</f>
        <v>102.9</v>
      </c>
      <c r="F28" s="24">
        <f>+'25020260'!AD29</f>
        <v>106</v>
      </c>
      <c r="G28" s="24">
        <f>+'25020280'!AD29</f>
        <v>150</v>
      </c>
      <c r="H28" s="24">
        <f>+'25020690'!AD29</f>
        <v>90</v>
      </c>
      <c r="I28" s="24">
        <f>+'25020920'!AD29</f>
        <v>120</v>
      </c>
      <c r="J28" s="24">
        <f>+'25021240'!AD29</f>
        <v>130</v>
      </c>
      <c r="K28" s="24">
        <f>+'25021650'!AD29</f>
        <v>107</v>
      </c>
      <c r="L28" s="24">
        <f>+'25025250'!AD29</f>
        <v>110.2</v>
      </c>
      <c r="M28" s="24">
        <f>+'28010070'!AD29</f>
        <v>137.5</v>
      </c>
      <c r="N28" s="24">
        <f>+'28020080'!AD29</f>
        <v>123</v>
      </c>
      <c r="O28" s="24">
        <f>+'28020150'!AD29</f>
        <v>137</v>
      </c>
      <c r="P28" s="24">
        <v>89</v>
      </c>
      <c r="Q28" s="24">
        <v>80</v>
      </c>
      <c r="R28" s="24">
        <v>132</v>
      </c>
      <c r="S28" s="24">
        <v>118</v>
      </c>
      <c r="T28" s="24">
        <v>150</v>
      </c>
      <c r="U28" s="24">
        <v>85.4</v>
      </c>
      <c r="V28" s="24">
        <v>129.1</v>
      </c>
      <c r="W28" s="24">
        <v>111</v>
      </c>
      <c r="X28" s="24">
        <v>121.9</v>
      </c>
      <c r="Y28" s="24">
        <v>143</v>
      </c>
      <c r="Z28" s="24">
        <v>164</v>
      </c>
      <c r="AA28" s="24">
        <v>146.5</v>
      </c>
      <c r="AD28" s="5">
        <v>1996</v>
      </c>
      <c r="AE28" s="24">
        <f t="shared" si="2"/>
        <v>132.54336779553248</v>
      </c>
      <c r="AF28" s="24">
        <f t="shared" si="2"/>
        <v>101</v>
      </c>
      <c r="AG28" s="24">
        <f t="shared" si="2"/>
        <v>102.9</v>
      </c>
      <c r="AH28" s="24">
        <f t="shared" si="2"/>
        <v>106</v>
      </c>
      <c r="AI28" s="24">
        <f t="shared" si="2"/>
        <v>150</v>
      </c>
      <c r="AJ28" s="24">
        <f t="shared" si="2"/>
        <v>90</v>
      </c>
      <c r="AK28" s="24">
        <f t="shared" si="2"/>
        <v>120</v>
      </c>
      <c r="AL28" s="24">
        <f t="shared" si="2"/>
        <v>130</v>
      </c>
      <c r="AM28" s="24">
        <f t="shared" si="2"/>
        <v>107</v>
      </c>
      <c r="AN28" s="24">
        <f t="shared" si="2"/>
        <v>110.2</v>
      </c>
      <c r="AO28" s="24">
        <f t="shared" si="2"/>
        <v>137.5</v>
      </c>
      <c r="AP28" s="24">
        <f t="shared" si="2"/>
        <v>123</v>
      </c>
      <c r="AQ28" s="24">
        <f t="shared" si="2"/>
        <v>137</v>
      </c>
      <c r="AR28" s="24">
        <f t="shared" si="2"/>
        <v>89</v>
      </c>
      <c r="AS28" s="24">
        <f t="shared" si="2"/>
        <v>80</v>
      </c>
      <c r="AT28" s="24">
        <f t="shared" si="2"/>
        <v>132</v>
      </c>
      <c r="AU28" s="24">
        <f t="shared" si="4"/>
        <v>118</v>
      </c>
      <c r="AV28" s="24">
        <f t="shared" si="4"/>
        <v>150</v>
      </c>
      <c r="AW28" s="24">
        <f t="shared" si="4"/>
        <v>85.4</v>
      </c>
      <c r="AX28" s="24">
        <f t="shared" si="4"/>
        <v>129.1</v>
      </c>
      <c r="AY28" s="24">
        <f t="shared" si="4"/>
        <v>111</v>
      </c>
      <c r="AZ28" s="24">
        <f t="shared" si="4"/>
        <v>121.9</v>
      </c>
      <c r="BA28" s="24">
        <f t="shared" si="4"/>
        <v>143</v>
      </c>
      <c r="BB28" s="24">
        <f t="shared" si="4"/>
        <v>164</v>
      </c>
      <c r="BC28" s="24">
        <f t="shared" si="5"/>
        <v>146.5</v>
      </c>
    </row>
    <row r="29" spans="1:55" x14ac:dyDescent="0.3">
      <c r="A29">
        <f t="shared" si="3"/>
        <v>28</v>
      </c>
      <c r="B29" s="10">
        <v>1997</v>
      </c>
      <c r="C29" s="24">
        <f>+'25020230'!AD30</f>
        <v>85</v>
      </c>
      <c r="D29" s="24">
        <f>+'25020240'!AD30</f>
        <v>123</v>
      </c>
      <c r="E29" s="24">
        <f>+'25020250'!AD30</f>
        <v>104.4</v>
      </c>
      <c r="F29" s="24">
        <f>+'25020260'!AD30</f>
        <v>74</v>
      </c>
      <c r="G29" s="24">
        <f>+'25020280'!AD30</f>
        <v>70</v>
      </c>
      <c r="H29" s="24">
        <f>+'25020690'!AD30</f>
        <v>80</v>
      </c>
      <c r="I29" s="24">
        <f>+'25020920'!AD30</f>
        <v>90</v>
      </c>
      <c r="J29" s="24">
        <f>+'25021240'!AD30</f>
        <v>90.6</v>
      </c>
      <c r="K29" s="24">
        <f>+'25021650'!AD30</f>
        <v>67</v>
      </c>
      <c r="L29" s="24">
        <f>+'25025250'!AD30</f>
        <v>80.400000000000006</v>
      </c>
      <c r="M29" s="24">
        <f>+'28010070'!AD30</f>
        <v>60.2</v>
      </c>
      <c r="N29" s="24">
        <f>+'28020080'!AD30</f>
        <v>65</v>
      </c>
      <c r="O29" s="24">
        <f>+'28020150'!AD30</f>
        <v>58</v>
      </c>
      <c r="P29" s="24">
        <v>75</v>
      </c>
      <c r="Q29" s="24">
        <v>130</v>
      </c>
      <c r="R29" s="24">
        <v>75.30223897538535</v>
      </c>
      <c r="S29" s="24">
        <v>75</v>
      </c>
      <c r="T29" s="24">
        <v>70</v>
      </c>
      <c r="U29" s="24">
        <v>73</v>
      </c>
      <c r="V29" s="24">
        <v>51.9</v>
      </c>
      <c r="W29" s="24">
        <v>98.3</v>
      </c>
      <c r="X29" s="24">
        <v>84</v>
      </c>
      <c r="Y29" s="24">
        <v>63</v>
      </c>
      <c r="Z29" s="24">
        <v>75</v>
      </c>
      <c r="AA29" s="24">
        <v>56.8</v>
      </c>
      <c r="AD29" s="5">
        <v>1997</v>
      </c>
      <c r="AE29" s="24">
        <f t="shared" si="2"/>
        <v>85</v>
      </c>
      <c r="AF29" s="24">
        <f t="shared" si="2"/>
        <v>123</v>
      </c>
      <c r="AG29" s="24">
        <f t="shared" si="2"/>
        <v>104.4</v>
      </c>
      <c r="AH29" s="24">
        <f t="shared" si="2"/>
        <v>74</v>
      </c>
      <c r="AI29" s="24">
        <f t="shared" si="2"/>
        <v>70</v>
      </c>
      <c r="AJ29" s="24">
        <f t="shared" si="2"/>
        <v>80</v>
      </c>
      <c r="AK29" s="24">
        <f t="shared" si="2"/>
        <v>90</v>
      </c>
      <c r="AL29" s="24">
        <f t="shared" si="2"/>
        <v>90.6</v>
      </c>
      <c r="AM29" s="24">
        <f t="shared" si="2"/>
        <v>67</v>
      </c>
      <c r="AN29" s="24">
        <f t="shared" si="2"/>
        <v>80.400000000000006</v>
      </c>
      <c r="AO29" s="24">
        <f t="shared" si="2"/>
        <v>60.2</v>
      </c>
      <c r="AP29" s="24">
        <f t="shared" si="2"/>
        <v>65</v>
      </c>
      <c r="AQ29" s="24">
        <f t="shared" si="2"/>
        <v>58</v>
      </c>
      <c r="AR29" s="24">
        <f t="shared" si="2"/>
        <v>75</v>
      </c>
      <c r="AS29" s="24">
        <f t="shared" si="2"/>
        <v>130</v>
      </c>
      <c r="AT29" s="24">
        <f t="shared" si="2"/>
        <v>75.30223897538535</v>
      </c>
      <c r="AU29" s="24">
        <f t="shared" si="4"/>
        <v>75</v>
      </c>
      <c r="AV29" s="24">
        <f t="shared" si="4"/>
        <v>70</v>
      </c>
      <c r="AW29" s="24">
        <f t="shared" si="4"/>
        <v>73</v>
      </c>
      <c r="AX29" s="24">
        <f t="shared" si="4"/>
        <v>51.9</v>
      </c>
      <c r="AY29" s="24">
        <f t="shared" si="4"/>
        <v>98.3</v>
      </c>
      <c r="AZ29" s="24">
        <f t="shared" si="4"/>
        <v>84</v>
      </c>
      <c r="BA29" s="24">
        <f t="shared" si="4"/>
        <v>63</v>
      </c>
      <c r="BB29" s="24">
        <f t="shared" si="4"/>
        <v>75</v>
      </c>
      <c r="BC29" s="24">
        <f t="shared" si="5"/>
        <v>56.8</v>
      </c>
    </row>
    <row r="30" spans="1:55" x14ac:dyDescent="0.3">
      <c r="A30">
        <f t="shared" si="3"/>
        <v>29</v>
      </c>
      <c r="B30" s="10">
        <v>1998</v>
      </c>
      <c r="C30" s="24">
        <f>+'25020230'!AD31</f>
        <v>71</v>
      </c>
      <c r="D30" s="24">
        <f>+'25020240'!AD31</f>
        <v>75</v>
      </c>
      <c r="E30" s="24">
        <f>+'25020250'!AD31</f>
        <v>119.5</v>
      </c>
      <c r="F30" s="24">
        <f>+'25020260'!AD31</f>
        <v>98</v>
      </c>
      <c r="G30" s="24">
        <f>+'25020280'!AD31</f>
        <v>124</v>
      </c>
      <c r="H30" s="24">
        <f>+'25020690'!AD31</f>
        <v>60</v>
      </c>
      <c r="I30" s="24">
        <f>+'25020920'!AD31</f>
        <v>70</v>
      </c>
      <c r="J30" s="24">
        <f>+'25021240'!AD31</f>
        <v>100.5</v>
      </c>
      <c r="K30" s="24">
        <f>+'25021650'!AD31</f>
        <v>95</v>
      </c>
      <c r="L30" s="24">
        <f>+'25025250'!AD31</f>
        <v>100.3</v>
      </c>
      <c r="M30" s="24">
        <f>+'28010070'!AD31</f>
        <v>121.3</v>
      </c>
      <c r="N30" s="24">
        <f>+'28020080'!AD31</f>
        <v>140</v>
      </c>
      <c r="O30" s="24">
        <f>+'28020150'!AD31</f>
        <v>84</v>
      </c>
      <c r="P30" s="24">
        <v>90</v>
      </c>
      <c r="Q30" s="24">
        <v>160</v>
      </c>
      <c r="R30" s="24">
        <v>94</v>
      </c>
      <c r="S30" s="24">
        <v>94</v>
      </c>
      <c r="T30" s="24">
        <v>95</v>
      </c>
      <c r="U30" s="24">
        <v>110</v>
      </c>
      <c r="V30" s="24">
        <v>91</v>
      </c>
      <c r="W30" s="24">
        <v>85.1</v>
      </c>
      <c r="X30" s="24">
        <v>111</v>
      </c>
      <c r="Y30" s="24">
        <v>75</v>
      </c>
      <c r="Z30" s="24">
        <v>55</v>
      </c>
      <c r="AA30" s="24">
        <v>103</v>
      </c>
      <c r="AD30" s="5">
        <v>1998</v>
      </c>
      <c r="AE30" s="24">
        <f t="shared" si="2"/>
        <v>71</v>
      </c>
      <c r="AF30" s="24">
        <f t="shared" si="2"/>
        <v>75</v>
      </c>
      <c r="AG30" s="24">
        <f t="shared" si="2"/>
        <v>119.5</v>
      </c>
      <c r="AH30" s="24">
        <f t="shared" si="2"/>
        <v>98</v>
      </c>
      <c r="AI30" s="24">
        <f t="shared" si="2"/>
        <v>124</v>
      </c>
      <c r="AJ30" s="24">
        <f t="shared" si="2"/>
        <v>60</v>
      </c>
      <c r="AK30" s="24">
        <f t="shared" si="2"/>
        <v>70</v>
      </c>
      <c r="AL30" s="24">
        <f t="shared" si="2"/>
        <v>100.5</v>
      </c>
      <c r="AM30" s="24">
        <f t="shared" si="2"/>
        <v>95</v>
      </c>
      <c r="AN30" s="24">
        <f t="shared" si="2"/>
        <v>100.3</v>
      </c>
      <c r="AO30" s="24">
        <f t="shared" si="2"/>
        <v>121.3</v>
      </c>
      <c r="AP30" s="24">
        <f t="shared" si="2"/>
        <v>140</v>
      </c>
      <c r="AQ30" s="24">
        <f t="shared" si="2"/>
        <v>84</v>
      </c>
      <c r="AR30" s="24">
        <f t="shared" si="2"/>
        <v>90</v>
      </c>
      <c r="AS30" s="24">
        <f t="shared" si="2"/>
        <v>160</v>
      </c>
      <c r="AT30" s="24">
        <f t="shared" si="2"/>
        <v>94</v>
      </c>
      <c r="AU30" s="24">
        <f t="shared" si="4"/>
        <v>94</v>
      </c>
      <c r="AV30" s="24">
        <f t="shared" si="4"/>
        <v>95</v>
      </c>
      <c r="AW30" s="24">
        <f t="shared" si="4"/>
        <v>110</v>
      </c>
      <c r="AX30" s="24">
        <f t="shared" si="4"/>
        <v>91</v>
      </c>
      <c r="AY30" s="24">
        <f t="shared" si="4"/>
        <v>85.1</v>
      </c>
      <c r="AZ30" s="24">
        <f t="shared" si="4"/>
        <v>111</v>
      </c>
      <c r="BA30" s="24">
        <f t="shared" si="4"/>
        <v>75</v>
      </c>
      <c r="BB30" s="24">
        <f t="shared" si="4"/>
        <v>55</v>
      </c>
      <c r="BC30" s="24">
        <f t="shared" si="5"/>
        <v>103</v>
      </c>
    </row>
    <row r="31" spans="1:55" x14ac:dyDescent="0.3">
      <c r="A31">
        <f t="shared" si="3"/>
        <v>30</v>
      </c>
      <c r="B31" s="10">
        <v>1999</v>
      </c>
      <c r="C31" s="24">
        <f>+'25020230'!AD32</f>
        <v>110</v>
      </c>
      <c r="D31" s="24">
        <f>+'25020240'!AD32</f>
        <v>128</v>
      </c>
      <c r="E31" s="24">
        <f>+'25020250'!AD32</f>
        <v>165</v>
      </c>
      <c r="F31" s="24">
        <f>+'25020260'!AD32</f>
        <v>152</v>
      </c>
      <c r="G31" s="24">
        <f>+'25020280'!AD32</f>
        <v>130</v>
      </c>
      <c r="H31" s="24">
        <f>+'25020690'!AD32</f>
        <v>95</v>
      </c>
      <c r="I31" s="24">
        <f>+'25020920'!AD32</f>
        <v>140</v>
      </c>
      <c r="J31" s="24">
        <f>+'25021240'!AD32</f>
        <v>100.3</v>
      </c>
      <c r="K31" s="24">
        <f>+'25021650'!AD32</f>
        <v>67</v>
      </c>
      <c r="L31" s="24">
        <f>+'25025250'!AD32</f>
        <v>108</v>
      </c>
      <c r="M31" s="24">
        <f>+'28010070'!AD32</f>
        <v>135</v>
      </c>
      <c r="N31" s="24">
        <f>+'28020080'!AD32</f>
        <v>90</v>
      </c>
      <c r="O31" s="24">
        <f>+'28020150'!AD32</f>
        <v>110</v>
      </c>
      <c r="P31" s="24">
        <v>137</v>
      </c>
      <c r="Q31" s="24">
        <v>135</v>
      </c>
      <c r="R31" s="24">
        <v>90</v>
      </c>
      <c r="S31" s="24">
        <v>102</v>
      </c>
      <c r="T31" s="24">
        <v>70</v>
      </c>
      <c r="U31" s="24">
        <v>99</v>
      </c>
      <c r="V31" s="24">
        <v>76.3</v>
      </c>
      <c r="W31" s="24">
        <v>120</v>
      </c>
      <c r="X31" s="24">
        <v>100</v>
      </c>
      <c r="Y31" s="24">
        <v>110</v>
      </c>
      <c r="Z31" s="24">
        <v>114</v>
      </c>
      <c r="AA31" s="24">
        <v>113.5</v>
      </c>
      <c r="AD31" s="5">
        <v>1999</v>
      </c>
      <c r="AE31" s="24">
        <f t="shared" si="2"/>
        <v>110</v>
      </c>
      <c r="AF31" s="24">
        <f t="shared" si="2"/>
        <v>128</v>
      </c>
      <c r="AG31" s="24">
        <f t="shared" si="2"/>
        <v>165</v>
      </c>
      <c r="AH31" s="24">
        <f t="shared" si="2"/>
        <v>152</v>
      </c>
      <c r="AI31" s="24">
        <f t="shared" si="2"/>
        <v>130</v>
      </c>
      <c r="AJ31" s="24">
        <f t="shared" si="2"/>
        <v>95</v>
      </c>
      <c r="AK31" s="24">
        <f t="shared" si="2"/>
        <v>140</v>
      </c>
      <c r="AL31" s="24">
        <f t="shared" si="2"/>
        <v>100.3</v>
      </c>
      <c r="AM31" s="24">
        <f t="shared" si="2"/>
        <v>67</v>
      </c>
      <c r="AN31" s="24">
        <f t="shared" si="2"/>
        <v>108</v>
      </c>
      <c r="AO31" s="24">
        <f t="shared" si="2"/>
        <v>135</v>
      </c>
      <c r="AP31" s="24">
        <f t="shared" si="2"/>
        <v>90</v>
      </c>
      <c r="AQ31" s="24">
        <f t="shared" si="2"/>
        <v>110</v>
      </c>
      <c r="AR31" s="24">
        <f t="shared" si="2"/>
        <v>137</v>
      </c>
      <c r="AS31" s="24">
        <f t="shared" si="2"/>
        <v>135</v>
      </c>
      <c r="AT31" s="24">
        <f t="shared" si="2"/>
        <v>90</v>
      </c>
      <c r="AU31" s="24">
        <f t="shared" si="4"/>
        <v>102</v>
      </c>
      <c r="AV31" s="24">
        <f t="shared" si="4"/>
        <v>70</v>
      </c>
      <c r="AW31" s="24">
        <f t="shared" si="4"/>
        <v>99</v>
      </c>
      <c r="AX31" s="24">
        <f t="shared" si="4"/>
        <v>76.3</v>
      </c>
      <c r="AY31" s="24">
        <f t="shared" si="4"/>
        <v>120</v>
      </c>
      <c r="AZ31" s="24">
        <f t="shared" si="4"/>
        <v>100</v>
      </c>
      <c r="BA31" s="24">
        <f t="shared" si="4"/>
        <v>110</v>
      </c>
      <c r="BB31" s="24">
        <f t="shared" si="4"/>
        <v>114</v>
      </c>
      <c r="BC31" s="24">
        <f t="shared" si="5"/>
        <v>113.5</v>
      </c>
    </row>
    <row r="32" spans="1:55" x14ac:dyDescent="0.3">
      <c r="A32">
        <f t="shared" si="3"/>
        <v>31</v>
      </c>
      <c r="B32" s="10">
        <v>2000</v>
      </c>
      <c r="C32" s="24">
        <f>+'25020230'!AD33</f>
        <v>122</v>
      </c>
      <c r="D32" s="24">
        <f>+'25020240'!AD33</f>
        <v>105</v>
      </c>
      <c r="E32" s="24">
        <f>+'25020250'!AD33</f>
        <v>88.6</v>
      </c>
      <c r="F32" s="24">
        <f>+'25020260'!AD33</f>
        <v>97</v>
      </c>
      <c r="G32" s="24">
        <f>+'25020280'!AD33</f>
        <v>120</v>
      </c>
      <c r="H32" s="24">
        <f>+'25020690'!AD33</f>
        <v>90</v>
      </c>
      <c r="I32" s="24">
        <f>+'25020920'!AD33</f>
        <v>150</v>
      </c>
      <c r="J32" s="24">
        <f>+'25021240'!AD33</f>
        <v>109</v>
      </c>
      <c r="K32" s="24">
        <f>+'25021650'!AD33</f>
        <v>100.2</v>
      </c>
      <c r="L32" s="24">
        <f>+'25025250'!AD33</f>
        <v>130.4</v>
      </c>
      <c r="M32" s="24">
        <f>+'28010070'!AD33</f>
        <v>90</v>
      </c>
      <c r="N32" s="24">
        <f>+'28020080'!AD33</f>
        <v>120</v>
      </c>
      <c r="O32" s="24">
        <f>+'28020150'!AD33</f>
        <v>87</v>
      </c>
      <c r="P32" s="24">
        <v>125</v>
      </c>
      <c r="Q32" s="24">
        <v>80</v>
      </c>
      <c r="R32" s="24">
        <v>70</v>
      </c>
      <c r="S32" s="24">
        <v>94</v>
      </c>
      <c r="T32" s="24">
        <v>90</v>
      </c>
      <c r="U32" s="24">
        <v>94.7</v>
      </c>
      <c r="V32" s="24">
        <v>69</v>
      </c>
      <c r="W32" s="24">
        <v>99</v>
      </c>
      <c r="X32" s="24">
        <v>118</v>
      </c>
      <c r="Y32" s="24">
        <v>56</v>
      </c>
      <c r="Z32" s="24">
        <v>87</v>
      </c>
      <c r="AA32" s="24">
        <v>88.8</v>
      </c>
      <c r="AD32" s="5">
        <v>2000</v>
      </c>
      <c r="AE32" s="24">
        <f t="shared" si="2"/>
        <v>122</v>
      </c>
      <c r="AF32" s="24">
        <f t="shared" si="2"/>
        <v>105</v>
      </c>
      <c r="AG32" s="24">
        <f t="shared" si="2"/>
        <v>88.6</v>
      </c>
      <c r="AH32" s="24">
        <f t="shared" si="2"/>
        <v>97</v>
      </c>
      <c r="AI32" s="24">
        <f t="shared" si="2"/>
        <v>120</v>
      </c>
      <c r="AJ32" s="24">
        <f t="shared" si="2"/>
        <v>90</v>
      </c>
      <c r="AK32" s="24">
        <f t="shared" si="2"/>
        <v>150</v>
      </c>
      <c r="AL32" s="24">
        <f t="shared" si="2"/>
        <v>109</v>
      </c>
      <c r="AM32" s="24">
        <f t="shared" si="2"/>
        <v>100.2</v>
      </c>
      <c r="AN32" s="24">
        <f t="shared" si="2"/>
        <v>130.4</v>
      </c>
      <c r="AO32" s="24">
        <f t="shared" si="2"/>
        <v>90</v>
      </c>
      <c r="AP32" s="24">
        <f t="shared" si="2"/>
        <v>120</v>
      </c>
      <c r="AQ32" s="24">
        <f t="shared" si="2"/>
        <v>87</v>
      </c>
      <c r="AR32" s="24">
        <f t="shared" si="2"/>
        <v>125</v>
      </c>
      <c r="AS32" s="24">
        <f t="shared" si="2"/>
        <v>80</v>
      </c>
      <c r="AT32" s="24">
        <f t="shared" si="2"/>
        <v>70</v>
      </c>
      <c r="AU32" s="24">
        <f t="shared" si="4"/>
        <v>94</v>
      </c>
      <c r="AV32" s="24">
        <f t="shared" si="4"/>
        <v>90</v>
      </c>
      <c r="AW32" s="24">
        <f t="shared" si="4"/>
        <v>94.7</v>
      </c>
      <c r="AX32" s="24">
        <f t="shared" si="4"/>
        <v>69</v>
      </c>
      <c r="AY32" s="24">
        <f t="shared" si="4"/>
        <v>99</v>
      </c>
      <c r="AZ32" s="24">
        <f t="shared" si="4"/>
        <v>118</v>
      </c>
      <c r="BA32" s="24">
        <f t="shared" si="4"/>
        <v>56</v>
      </c>
      <c r="BB32" s="24">
        <f t="shared" si="4"/>
        <v>87</v>
      </c>
      <c r="BC32" s="24">
        <f t="shared" si="5"/>
        <v>88.8</v>
      </c>
    </row>
    <row r="33" spans="1:55" x14ac:dyDescent="0.3">
      <c r="A33">
        <f t="shared" si="3"/>
        <v>32</v>
      </c>
      <c r="B33" s="10">
        <v>2001</v>
      </c>
      <c r="C33" s="24">
        <f>+'25020230'!AD34</f>
        <v>134.5</v>
      </c>
      <c r="D33" s="24">
        <f>+'25020240'!AD34</f>
        <v>87</v>
      </c>
      <c r="E33" s="24">
        <f>+'25020250'!AD34</f>
        <v>139</v>
      </c>
      <c r="F33" s="24">
        <f>+'25020260'!AD34</f>
        <v>97</v>
      </c>
      <c r="G33" s="24">
        <f>+'25020280'!AD34</f>
        <v>70</v>
      </c>
      <c r="H33" s="24">
        <f>+'25020690'!AD34</f>
        <v>98</v>
      </c>
      <c r="I33" s="24">
        <f>+'25020920'!AD34</f>
        <v>150</v>
      </c>
      <c r="J33" s="24">
        <f>+'25021240'!AD34</f>
        <v>120</v>
      </c>
      <c r="K33" s="24">
        <f>+'25021650'!AD34</f>
        <v>78</v>
      </c>
      <c r="L33" s="24">
        <f>+'25025250'!AD34</f>
        <v>67.5</v>
      </c>
      <c r="M33" s="24">
        <f>+'28010070'!AD34</f>
        <v>80</v>
      </c>
      <c r="N33" s="24">
        <f>+'28020080'!AD34</f>
        <v>110</v>
      </c>
      <c r="O33" s="24">
        <v>77.86771902561253</v>
      </c>
      <c r="P33" s="24">
        <v>78</v>
      </c>
      <c r="Q33" s="24">
        <v>65</v>
      </c>
      <c r="R33" s="24">
        <v>119</v>
      </c>
      <c r="S33" s="24">
        <v>82</v>
      </c>
      <c r="T33" s="24">
        <v>100</v>
      </c>
      <c r="U33" s="24">
        <v>43.4</v>
      </c>
      <c r="V33" s="24">
        <v>88.4</v>
      </c>
      <c r="W33" s="24">
        <v>133</v>
      </c>
      <c r="X33" s="24">
        <v>85.7</v>
      </c>
      <c r="Y33" s="24">
        <v>68</v>
      </c>
      <c r="Z33" s="24">
        <v>82</v>
      </c>
      <c r="AA33" s="24">
        <v>55.5</v>
      </c>
      <c r="AD33" s="5">
        <v>2001</v>
      </c>
      <c r="AE33" s="24">
        <f t="shared" ref="AE33:AT48" si="6">+IF(OR(C33=" ",C33=0),"SR",C33)</f>
        <v>134.5</v>
      </c>
      <c r="AF33" s="24">
        <f t="shared" si="6"/>
        <v>87</v>
      </c>
      <c r="AG33" s="24">
        <f t="shared" si="6"/>
        <v>139</v>
      </c>
      <c r="AH33" s="24">
        <f t="shared" si="6"/>
        <v>97</v>
      </c>
      <c r="AI33" s="24">
        <f t="shared" si="6"/>
        <v>70</v>
      </c>
      <c r="AJ33" s="24">
        <f t="shared" si="6"/>
        <v>98</v>
      </c>
      <c r="AK33" s="24">
        <f t="shared" si="6"/>
        <v>150</v>
      </c>
      <c r="AL33" s="24">
        <f t="shared" si="6"/>
        <v>120</v>
      </c>
      <c r="AM33" s="24">
        <f t="shared" si="6"/>
        <v>78</v>
      </c>
      <c r="AN33" s="24">
        <f t="shared" si="6"/>
        <v>67.5</v>
      </c>
      <c r="AO33" s="24">
        <f t="shared" si="6"/>
        <v>80</v>
      </c>
      <c r="AP33" s="24">
        <f t="shared" si="6"/>
        <v>110</v>
      </c>
      <c r="AQ33" s="24">
        <f t="shared" si="6"/>
        <v>77.86771902561253</v>
      </c>
      <c r="AR33" s="24">
        <f t="shared" si="6"/>
        <v>78</v>
      </c>
      <c r="AS33" s="24">
        <f t="shared" si="6"/>
        <v>65</v>
      </c>
      <c r="AT33" s="24">
        <f t="shared" si="6"/>
        <v>119</v>
      </c>
      <c r="AU33" s="24">
        <f t="shared" si="4"/>
        <v>82</v>
      </c>
      <c r="AV33" s="24">
        <f t="shared" si="4"/>
        <v>100</v>
      </c>
      <c r="AW33" s="24">
        <f t="shared" si="4"/>
        <v>43.4</v>
      </c>
      <c r="AX33" s="24">
        <f t="shared" si="4"/>
        <v>88.4</v>
      </c>
      <c r="AY33" s="24">
        <f t="shared" si="4"/>
        <v>133</v>
      </c>
      <c r="AZ33" s="24">
        <f t="shared" si="4"/>
        <v>85.7</v>
      </c>
      <c r="BA33" s="24">
        <f t="shared" si="4"/>
        <v>68</v>
      </c>
      <c r="BB33" s="24">
        <f t="shared" si="4"/>
        <v>82</v>
      </c>
      <c r="BC33" s="24">
        <f t="shared" si="5"/>
        <v>55.5</v>
      </c>
    </row>
    <row r="34" spans="1:55" x14ac:dyDescent="0.3">
      <c r="A34">
        <f t="shared" si="3"/>
        <v>33</v>
      </c>
      <c r="B34" s="10">
        <v>2002</v>
      </c>
      <c r="C34" s="24">
        <v>107.81718204726974</v>
      </c>
      <c r="D34" s="24">
        <f>+'25020240'!AD35</f>
        <v>113</v>
      </c>
      <c r="E34" s="24">
        <f>+'25020250'!AD35</f>
        <v>102.5</v>
      </c>
      <c r="F34" s="24">
        <f>+'25020260'!AD35</f>
        <v>93</v>
      </c>
      <c r="G34" s="24">
        <f>+'25020280'!AD35</f>
        <v>96</v>
      </c>
      <c r="H34" s="24">
        <f>+'25020690'!AD35</f>
        <v>135</v>
      </c>
      <c r="I34" s="24">
        <f>+'25020920'!AD35</f>
        <v>120</v>
      </c>
      <c r="J34" s="24">
        <f>+'25021240'!AD35</f>
        <v>100</v>
      </c>
      <c r="K34" s="24">
        <f>+'25021650'!AD35</f>
        <v>91</v>
      </c>
      <c r="L34" s="24">
        <f>+'25025250'!AD35</f>
        <v>130.19999999999999</v>
      </c>
      <c r="M34" s="24">
        <f>+'28010070'!AD35</f>
        <v>65</v>
      </c>
      <c r="N34" s="24">
        <f>+'28020080'!AD35</f>
        <v>94</v>
      </c>
      <c r="O34" s="24">
        <f>+'28020150'!AD35</f>
        <v>65</v>
      </c>
      <c r="P34" s="24">
        <v>101.49220189136598</v>
      </c>
      <c r="Q34" s="24">
        <v>64</v>
      </c>
      <c r="R34" s="24">
        <v>92.910843143461108</v>
      </c>
      <c r="S34" s="24">
        <v>87</v>
      </c>
      <c r="T34" s="24">
        <v>150</v>
      </c>
      <c r="U34" s="24">
        <v>98</v>
      </c>
      <c r="V34" s="24">
        <v>98.7</v>
      </c>
      <c r="W34" s="24">
        <v>95.15097255634673</v>
      </c>
      <c r="X34" s="24">
        <v>79</v>
      </c>
      <c r="Y34" s="24">
        <v>117</v>
      </c>
      <c r="Z34" s="24">
        <v>86</v>
      </c>
      <c r="AA34" s="24">
        <v>104.5</v>
      </c>
      <c r="AD34" s="5">
        <v>2002</v>
      </c>
      <c r="AE34" s="24">
        <f t="shared" si="6"/>
        <v>107.81718204726974</v>
      </c>
      <c r="AF34" s="24">
        <f t="shared" si="6"/>
        <v>113</v>
      </c>
      <c r="AG34" s="24">
        <f t="shared" si="6"/>
        <v>102.5</v>
      </c>
      <c r="AH34" s="24">
        <f t="shared" si="6"/>
        <v>93</v>
      </c>
      <c r="AI34" s="24">
        <f t="shared" si="6"/>
        <v>96</v>
      </c>
      <c r="AJ34" s="24">
        <f t="shared" si="6"/>
        <v>135</v>
      </c>
      <c r="AK34" s="24">
        <f t="shared" si="6"/>
        <v>120</v>
      </c>
      <c r="AL34" s="24">
        <f t="shared" si="6"/>
        <v>100</v>
      </c>
      <c r="AM34" s="24">
        <f t="shared" si="6"/>
        <v>91</v>
      </c>
      <c r="AN34" s="24">
        <f t="shared" si="6"/>
        <v>130.19999999999999</v>
      </c>
      <c r="AO34" s="24">
        <f t="shared" si="6"/>
        <v>65</v>
      </c>
      <c r="AP34" s="24">
        <f t="shared" si="6"/>
        <v>94</v>
      </c>
      <c r="AQ34" s="24">
        <f t="shared" si="6"/>
        <v>65</v>
      </c>
      <c r="AR34" s="24">
        <f t="shared" si="6"/>
        <v>101.49220189136598</v>
      </c>
      <c r="AS34" s="24">
        <f t="shared" si="6"/>
        <v>64</v>
      </c>
      <c r="AT34" s="24">
        <f t="shared" si="6"/>
        <v>92.910843143461108</v>
      </c>
      <c r="AU34" s="24">
        <f t="shared" si="4"/>
        <v>87</v>
      </c>
      <c r="AV34" s="24">
        <f t="shared" si="4"/>
        <v>150</v>
      </c>
      <c r="AW34" s="24">
        <f t="shared" si="4"/>
        <v>98</v>
      </c>
      <c r="AX34" s="24">
        <f t="shared" si="4"/>
        <v>98.7</v>
      </c>
      <c r="AY34" s="24">
        <f t="shared" si="4"/>
        <v>95.15097255634673</v>
      </c>
      <c r="AZ34" s="24">
        <f t="shared" si="4"/>
        <v>79</v>
      </c>
      <c r="BA34" s="24">
        <f t="shared" si="4"/>
        <v>117</v>
      </c>
      <c r="BB34" s="24">
        <f t="shared" si="4"/>
        <v>86</v>
      </c>
      <c r="BC34" s="24">
        <f t="shared" si="5"/>
        <v>104.5</v>
      </c>
    </row>
    <row r="35" spans="1:55" x14ac:dyDescent="0.3">
      <c r="A35">
        <f t="shared" si="3"/>
        <v>34</v>
      </c>
      <c r="B35" s="10">
        <v>2003</v>
      </c>
      <c r="C35" s="24">
        <v>120.89597660351748</v>
      </c>
      <c r="D35" s="24">
        <f>+'25020240'!AD36</f>
        <v>112</v>
      </c>
      <c r="E35" s="24">
        <f>+'25020250'!AD36</f>
        <v>77.3</v>
      </c>
      <c r="F35" s="24">
        <v>119.90556256961207</v>
      </c>
      <c r="G35" s="24">
        <f>+'25020280'!AD36</f>
        <v>271</v>
      </c>
      <c r="H35" s="24">
        <f>+'25020690'!AD36</f>
        <v>90</v>
      </c>
      <c r="I35" s="24">
        <f>+'25020920'!AD36</f>
        <v>150</v>
      </c>
      <c r="J35" s="24">
        <f>+'25021240'!AD36</f>
        <v>97.5</v>
      </c>
      <c r="K35" s="24">
        <f>+'25021650'!AD36</f>
        <v>92</v>
      </c>
      <c r="L35" s="24">
        <f>+'25025250'!AD36</f>
        <v>122.5</v>
      </c>
      <c r="M35" s="24">
        <f>+'28010070'!AD36</f>
        <v>73</v>
      </c>
      <c r="N35" s="24">
        <f>+'28020080'!AD36</f>
        <v>109</v>
      </c>
      <c r="O35" s="24">
        <f>+'28020150'!AD36</f>
        <v>70</v>
      </c>
      <c r="P35" s="24">
        <v>113.8037428943244</v>
      </c>
      <c r="Q35" s="24">
        <v>101.60784807194767</v>
      </c>
      <c r="R35" s="24">
        <v>126</v>
      </c>
      <c r="S35" s="24">
        <v>96</v>
      </c>
      <c r="T35" s="24">
        <v>97</v>
      </c>
      <c r="U35" s="24">
        <v>79.2</v>
      </c>
      <c r="V35" s="24">
        <v>75.3</v>
      </c>
      <c r="W35" s="24">
        <v>106.69328889462778</v>
      </c>
      <c r="X35" s="24">
        <v>77</v>
      </c>
      <c r="Y35" s="24">
        <v>90</v>
      </c>
      <c r="Z35" s="24">
        <v>90</v>
      </c>
      <c r="AA35" s="24">
        <v>66.599999999999994</v>
      </c>
      <c r="AD35" s="5">
        <v>2003</v>
      </c>
      <c r="AE35" s="24">
        <f t="shared" si="6"/>
        <v>120.89597660351748</v>
      </c>
      <c r="AF35" s="24">
        <f t="shared" si="6"/>
        <v>112</v>
      </c>
      <c r="AG35" s="24">
        <f t="shared" si="6"/>
        <v>77.3</v>
      </c>
      <c r="AH35" s="24">
        <f t="shared" si="6"/>
        <v>119.90556256961207</v>
      </c>
      <c r="AI35" s="24">
        <f t="shared" si="6"/>
        <v>271</v>
      </c>
      <c r="AJ35" s="24">
        <f t="shared" si="6"/>
        <v>90</v>
      </c>
      <c r="AK35" s="24">
        <f t="shared" si="6"/>
        <v>150</v>
      </c>
      <c r="AL35" s="24">
        <f t="shared" si="6"/>
        <v>97.5</v>
      </c>
      <c r="AM35" s="24">
        <f t="shared" si="6"/>
        <v>92</v>
      </c>
      <c r="AN35" s="24">
        <f t="shared" si="6"/>
        <v>122.5</v>
      </c>
      <c r="AO35" s="24">
        <f t="shared" si="6"/>
        <v>73</v>
      </c>
      <c r="AP35" s="24">
        <f t="shared" si="6"/>
        <v>109</v>
      </c>
      <c r="AQ35" s="24">
        <f t="shared" si="6"/>
        <v>70</v>
      </c>
      <c r="AR35" s="24">
        <f t="shared" si="6"/>
        <v>113.8037428943244</v>
      </c>
      <c r="AS35" s="24">
        <f t="shared" si="6"/>
        <v>101.60784807194767</v>
      </c>
      <c r="AT35" s="24">
        <f t="shared" si="6"/>
        <v>126</v>
      </c>
      <c r="AU35" s="24">
        <f t="shared" si="4"/>
        <v>96</v>
      </c>
      <c r="AV35" s="24">
        <f t="shared" si="4"/>
        <v>97</v>
      </c>
      <c r="AW35" s="24">
        <f t="shared" si="4"/>
        <v>79.2</v>
      </c>
      <c r="AX35" s="24">
        <f t="shared" si="4"/>
        <v>75.3</v>
      </c>
      <c r="AY35" s="24">
        <f t="shared" si="4"/>
        <v>106.69328889462778</v>
      </c>
      <c r="AZ35" s="24">
        <f t="shared" si="4"/>
        <v>77</v>
      </c>
      <c r="BA35" s="24">
        <f t="shared" si="4"/>
        <v>90</v>
      </c>
      <c r="BB35" s="24">
        <f t="shared" si="4"/>
        <v>90</v>
      </c>
      <c r="BC35" s="24">
        <f t="shared" si="5"/>
        <v>66.599999999999994</v>
      </c>
    </row>
    <row r="36" spans="1:55" x14ac:dyDescent="0.3">
      <c r="A36">
        <f t="shared" si="3"/>
        <v>35</v>
      </c>
      <c r="B36" s="10">
        <v>2004</v>
      </c>
      <c r="C36" s="24">
        <f>+'25020230'!AD37</f>
        <v>80</v>
      </c>
      <c r="D36" s="24">
        <f>+'25020240'!AD37</f>
        <v>100</v>
      </c>
      <c r="E36" s="24">
        <f>+'25020250'!AD37</f>
        <v>105.3</v>
      </c>
      <c r="F36" s="24">
        <f>+'25020260'!AD37</f>
        <v>112</v>
      </c>
      <c r="G36" s="24">
        <f>+'25020280'!AD37</f>
        <v>90</v>
      </c>
      <c r="H36" s="24">
        <f>+'25020690'!AD37</f>
        <v>98</v>
      </c>
      <c r="I36" s="24">
        <f>+'25020920'!AD37</f>
        <v>203</v>
      </c>
      <c r="J36" s="24">
        <f>+'25021240'!AD37</f>
        <v>69.2</v>
      </c>
      <c r="K36" s="24">
        <f>+'25021650'!AD37</f>
        <v>99</v>
      </c>
      <c r="L36" s="24">
        <f>+'25025250'!AD37</f>
        <v>130.5</v>
      </c>
      <c r="M36" s="24">
        <f>+'28010070'!AD37</f>
        <v>76</v>
      </c>
      <c r="N36" s="24">
        <v>290.29389432563335</v>
      </c>
      <c r="O36" s="24">
        <f>+'28020150'!AD37</f>
        <v>105</v>
      </c>
      <c r="P36" s="24">
        <v>98.65538721011626</v>
      </c>
      <c r="Q36" s="24">
        <v>88.082881460523424</v>
      </c>
      <c r="R36" s="24">
        <v>100</v>
      </c>
      <c r="S36" s="24">
        <v>81</v>
      </c>
      <c r="T36" s="24">
        <v>90</v>
      </c>
      <c r="U36" s="24">
        <v>97</v>
      </c>
      <c r="V36" s="24">
        <v>75.5</v>
      </c>
      <c r="W36" s="24">
        <v>85</v>
      </c>
      <c r="X36" s="24">
        <v>90</v>
      </c>
      <c r="Y36" s="24">
        <v>53</v>
      </c>
      <c r="Z36" s="24">
        <v>72</v>
      </c>
      <c r="AA36" s="24">
        <v>87.8</v>
      </c>
      <c r="AD36" s="5">
        <v>2004</v>
      </c>
      <c r="AE36" s="24">
        <f t="shared" si="6"/>
        <v>80</v>
      </c>
      <c r="AF36" s="24">
        <f t="shared" si="6"/>
        <v>100</v>
      </c>
      <c r="AG36" s="24">
        <f t="shared" si="6"/>
        <v>105.3</v>
      </c>
      <c r="AH36" s="24">
        <f t="shared" si="6"/>
        <v>112</v>
      </c>
      <c r="AI36" s="24">
        <f t="shared" si="6"/>
        <v>90</v>
      </c>
      <c r="AJ36" s="24">
        <f t="shared" si="6"/>
        <v>98</v>
      </c>
      <c r="AK36" s="24">
        <f t="shared" si="6"/>
        <v>203</v>
      </c>
      <c r="AL36" s="24">
        <f t="shared" si="6"/>
        <v>69.2</v>
      </c>
      <c r="AM36" s="24">
        <f t="shared" si="6"/>
        <v>99</v>
      </c>
      <c r="AN36" s="24">
        <f t="shared" si="6"/>
        <v>130.5</v>
      </c>
      <c r="AO36" s="24">
        <f t="shared" si="6"/>
        <v>76</v>
      </c>
      <c r="AP36" s="24">
        <f t="shared" si="6"/>
        <v>290.29389432563335</v>
      </c>
      <c r="AQ36" s="24">
        <f t="shared" si="6"/>
        <v>105</v>
      </c>
      <c r="AR36" s="24">
        <f t="shared" si="6"/>
        <v>98.65538721011626</v>
      </c>
      <c r="AS36" s="24">
        <f t="shared" si="6"/>
        <v>88.082881460523424</v>
      </c>
      <c r="AT36" s="24">
        <f t="shared" si="6"/>
        <v>100</v>
      </c>
      <c r="AU36" s="24">
        <f t="shared" si="4"/>
        <v>81</v>
      </c>
      <c r="AV36" s="24">
        <f t="shared" si="4"/>
        <v>90</v>
      </c>
      <c r="AW36" s="24">
        <f t="shared" si="4"/>
        <v>97</v>
      </c>
      <c r="AX36" s="24">
        <f t="shared" si="4"/>
        <v>75.5</v>
      </c>
      <c r="AY36" s="24">
        <f t="shared" si="4"/>
        <v>85</v>
      </c>
      <c r="AZ36" s="24">
        <f t="shared" si="4"/>
        <v>90</v>
      </c>
      <c r="BA36" s="24">
        <f t="shared" si="4"/>
        <v>53</v>
      </c>
      <c r="BB36" s="24">
        <f t="shared" si="4"/>
        <v>72</v>
      </c>
      <c r="BC36" s="24">
        <f t="shared" si="5"/>
        <v>87.8</v>
      </c>
    </row>
    <row r="37" spans="1:55" x14ac:dyDescent="0.3">
      <c r="A37">
        <f t="shared" si="3"/>
        <v>36</v>
      </c>
      <c r="B37" s="10">
        <v>2005</v>
      </c>
      <c r="C37" s="24">
        <v>114.06920963664868</v>
      </c>
      <c r="D37" s="24">
        <f>+'25020240'!AD38</f>
        <v>112</v>
      </c>
      <c r="E37" s="24">
        <f>+'25020250'!AD38</f>
        <v>130.80000000000001</v>
      </c>
      <c r="F37" s="24">
        <f>+'25020260'!AD38</f>
        <v>75</v>
      </c>
      <c r="G37" s="24">
        <f>+'25020280'!AD38</f>
        <v>106</v>
      </c>
      <c r="H37" s="24">
        <f>+'25020690'!AD38</f>
        <v>133</v>
      </c>
      <c r="I37" s="24">
        <v>109.72071368793226</v>
      </c>
      <c r="J37" s="24">
        <f>+'25021240'!AD38</f>
        <v>90.2</v>
      </c>
      <c r="K37" s="24">
        <f>+'25021650'!AD38</f>
        <v>96</v>
      </c>
      <c r="L37" s="24">
        <f>+'25025250'!AD38</f>
        <v>124.5</v>
      </c>
      <c r="M37" s="24">
        <f>+'28010070'!AD38</f>
        <v>100</v>
      </c>
      <c r="N37" s="24">
        <f>+'28020080'!AD38</f>
        <v>151</v>
      </c>
      <c r="O37" s="24">
        <f>+'28020150'!AD38</f>
        <v>110</v>
      </c>
      <c r="P37" s="24">
        <v>107.37746094083218</v>
      </c>
      <c r="Q37" s="24">
        <v>95.870245214682583</v>
      </c>
      <c r="R37" s="24">
        <v>120</v>
      </c>
      <c r="S37" s="24">
        <v>62</v>
      </c>
      <c r="T37" s="24">
        <v>90</v>
      </c>
      <c r="U37" s="24">
        <v>72</v>
      </c>
      <c r="V37" s="24">
        <v>106</v>
      </c>
      <c r="W37" s="24">
        <v>104</v>
      </c>
      <c r="X37" s="24">
        <v>77</v>
      </c>
      <c r="Y37" s="24">
        <v>102</v>
      </c>
      <c r="Z37" s="24">
        <v>74</v>
      </c>
      <c r="AA37" s="24">
        <v>119</v>
      </c>
      <c r="AD37" s="5">
        <v>2005</v>
      </c>
      <c r="AE37" s="24">
        <f t="shared" si="6"/>
        <v>114.06920963664868</v>
      </c>
      <c r="AF37" s="24">
        <f t="shared" si="6"/>
        <v>112</v>
      </c>
      <c r="AG37" s="24">
        <f t="shared" si="6"/>
        <v>130.80000000000001</v>
      </c>
      <c r="AH37" s="24">
        <f t="shared" si="6"/>
        <v>75</v>
      </c>
      <c r="AI37" s="24">
        <f t="shared" si="6"/>
        <v>106</v>
      </c>
      <c r="AJ37" s="24">
        <f t="shared" si="6"/>
        <v>133</v>
      </c>
      <c r="AK37" s="24">
        <f t="shared" si="6"/>
        <v>109.72071368793226</v>
      </c>
      <c r="AL37" s="24">
        <f t="shared" si="6"/>
        <v>90.2</v>
      </c>
      <c r="AM37" s="24">
        <f t="shared" si="6"/>
        <v>96</v>
      </c>
      <c r="AN37" s="24">
        <f t="shared" si="6"/>
        <v>124.5</v>
      </c>
      <c r="AO37" s="24">
        <f t="shared" si="6"/>
        <v>100</v>
      </c>
      <c r="AP37" s="24">
        <f t="shared" si="6"/>
        <v>151</v>
      </c>
      <c r="AQ37" s="24">
        <f t="shared" si="6"/>
        <v>110</v>
      </c>
      <c r="AR37" s="24">
        <f t="shared" si="6"/>
        <v>107.37746094083218</v>
      </c>
      <c r="AS37" s="24">
        <f t="shared" si="6"/>
        <v>95.870245214682583</v>
      </c>
      <c r="AT37" s="24">
        <f t="shared" si="6"/>
        <v>120</v>
      </c>
      <c r="AU37" s="24">
        <f t="shared" si="4"/>
        <v>62</v>
      </c>
      <c r="AV37" s="24">
        <f t="shared" si="4"/>
        <v>90</v>
      </c>
      <c r="AW37" s="24">
        <f t="shared" si="4"/>
        <v>72</v>
      </c>
      <c r="AX37" s="24">
        <f t="shared" si="4"/>
        <v>106</v>
      </c>
      <c r="AY37" s="24">
        <f t="shared" si="4"/>
        <v>104</v>
      </c>
      <c r="AZ37" s="24">
        <f t="shared" si="4"/>
        <v>77</v>
      </c>
      <c r="BA37" s="24">
        <f t="shared" si="4"/>
        <v>102</v>
      </c>
      <c r="BB37" s="24">
        <f t="shared" si="4"/>
        <v>74</v>
      </c>
      <c r="BC37" s="24">
        <f t="shared" si="5"/>
        <v>119</v>
      </c>
    </row>
    <row r="38" spans="1:55" x14ac:dyDescent="0.3">
      <c r="A38">
        <f t="shared" si="3"/>
        <v>37</v>
      </c>
      <c r="B38" s="10">
        <v>2006</v>
      </c>
      <c r="C38" s="24">
        <v>115.82955376977812</v>
      </c>
      <c r="D38" s="24">
        <f>+'25020240'!AD39</f>
        <v>137</v>
      </c>
      <c r="E38" s="24">
        <v>114.27987226936069</v>
      </c>
      <c r="F38" s="24">
        <f>+'25020260'!AD39</f>
        <v>137</v>
      </c>
      <c r="G38" s="24">
        <f>+'25020280'!AD39</f>
        <v>125</v>
      </c>
      <c r="H38" s="24">
        <f>+'25020690'!AD39</f>
        <v>90</v>
      </c>
      <c r="I38" s="24">
        <f>+'25020920'!AD39</f>
        <v>150</v>
      </c>
      <c r="J38" s="24">
        <f>+'25021240'!AD39</f>
        <v>100.7</v>
      </c>
      <c r="K38" s="24">
        <f>+'25021650'!AD39</f>
        <v>96</v>
      </c>
      <c r="L38" s="24">
        <f>+'25025250'!AD39</f>
        <v>74</v>
      </c>
      <c r="M38" s="24">
        <f>+'28010070'!AD39</f>
        <v>130</v>
      </c>
      <c r="N38" s="24">
        <f>+'28020080'!AD39</f>
        <v>97</v>
      </c>
      <c r="O38" s="24">
        <f>+'28020150'!AD39</f>
        <v>76</v>
      </c>
      <c r="P38" s="24">
        <v>109.03453636021686</v>
      </c>
      <c r="Q38" s="24">
        <v>97.349738447281652</v>
      </c>
      <c r="R38" s="24">
        <v>80</v>
      </c>
      <c r="S38" s="24">
        <v>92</v>
      </c>
      <c r="T38" s="24">
        <v>74</v>
      </c>
      <c r="U38" s="24">
        <v>115</v>
      </c>
      <c r="V38" s="24">
        <v>115.5</v>
      </c>
      <c r="W38" s="24">
        <v>72</v>
      </c>
      <c r="X38" s="24">
        <v>112</v>
      </c>
      <c r="Y38" s="24">
        <v>70</v>
      </c>
      <c r="Z38" s="24">
        <v>90</v>
      </c>
      <c r="AA38" s="24">
        <v>133.5</v>
      </c>
      <c r="AD38" s="5">
        <v>2006</v>
      </c>
      <c r="AE38" s="24">
        <f t="shared" si="6"/>
        <v>115.82955376977812</v>
      </c>
      <c r="AF38" s="24">
        <f t="shared" si="6"/>
        <v>137</v>
      </c>
      <c r="AG38" s="24">
        <f t="shared" si="6"/>
        <v>114.27987226936069</v>
      </c>
      <c r="AH38" s="24">
        <f t="shared" si="6"/>
        <v>137</v>
      </c>
      <c r="AI38" s="24">
        <f t="shared" si="6"/>
        <v>125</v>
      </c>
      <c r="AJ38" s="24">
        <f t="shared" si="6"/>
        <v>90</v>
      </c>
      <c r="AK38" s="24">
        <f t="shared" si="6"/>
        <v>150</v>
      </c>
      <c r="AL38" s="24">
        <f t="shared" si="6"/>
        <v>100.7</v>
      </c>
      <c r="AM38" s="24">
        <f t="shared" si="6"/>
        <v>96</v>
      </c>
      <c r="AN38" s="24">
        <f t="shared" si="6"/>
        <v>74</v>
      </c>
      <c r="AO38" s="24">
        <f t="shared" si="6"/>
        <v>130</v>
      </c>
      <c r="AP38" s="24">
        <f t="shared" si="6"/>
        <v>97</v>
      </c>
      <c r="AQ38" s="24">
        <f t="shared" si="6"/>
        <v>76</v>
      </c>
      <c r="AR38" s="24">
        <f t="shared" si="6"/>
        <v>109.03453636021686</v>
      </c>
      <c r="AS38" s="24">
        <f t="shared" si="6"/>
        <v>97.349738447281652</v>
      </c>
      <c r="AT38" s="24">
        <f t="shared" si="6"/>
        <v>80</v>
      </c>
      <c r="AU38" s="24">
        <f t="shared" si="4"/>
        <v>92</v>
      </c>
      <c r="AV38" s="24">
        <f t="shared" si="4"/>
        <v>74</v>
      </c>
      <c r="AW38" s="24">
        <f t="shared" si="4"/>
        <v>115</v>
      </c>
      <c r="AX38" s="24">
        <f t="shared" si="4"/>
        <v>115.5</v>
      </c>
      <c r="AY38" s="24">
        <f t="shared" si="4"/>
        <v>72</v>
      </c>
      <c r="AZ38" s="24">
        <f t="shared" si="4"/>
        <v>112</v>
      </c>
      <c r="BA38" s="24">
        <f t="shared" si="4"/>
        <v>70</v>
      </c>
      <c r="BB38" s="24">
        <f t="shared" si="4"/>
        <v>90</v>
      </c>
      <c r="BC38" s="24">
        <f t="shared" si="5"/>
        <v>133.5</v>
      </c>
    </row>
    <row r="39" spans="1:55" x14ac:dyDescent="0.3">
      <c r="A39">
        <f t="shared" si="3"/>
        <v>38</v>
      </c>
      <c r="B39" s="10">
        <v>2007</v>
      </c>
      <c r="C39" s="24">
        <f>+'25020230'!AD40</f>
        <v>150</v>
      </c>
      <c r="D39" s="24">
        <f>+'25020240'!AD40</f>
        <v>98</v>
      </c>
      <c r="E39" s="24">
        <f>+'25020250'!AD40</f>
        <v>80</v>
      </c>
      <c r="F39" s="24">
        <f>+'25020260'!AD40</f>
        <v>149</v>
      </c>
      <c r="G39" s="24">
        <f>+'25020280'!AD40</f>
        <v>90</v>
      </c>
      <c r="H39" s="24">
        <f>+'25020690'!AD40</f>
        <v>99</v>
      </c>
      <c r="I39" s="24">
        <f>+'25020920'!AD40</f>
        <v>80</v>
      </c>
      <c r="J39" s="24">
        <f>+'25021240'!AD40</f>
        <v>112</v>
      </c>
      <c r="K39" s="24">
        <f>+'25021650'!AD40</f>
        <v>111</v>
      </c>
      <c r="L39" s="24">
        <v>143.49454560676074</v>
      </c>
      <c r="M39" s="24">
        <f>+'28010070'!AD40</f>
        <v>85</v>
      </c>
      <c r="N39" s="24">
        <f>+'28020080'!AD40</f>
        <v>100</v>
      </c>
      <c r="O39" s="24">
        <f>+'28020150'!AD40</f>
        <v>73</v>
      </c>
      <c r="P39" s="24">
        <v>132.02379816935718</v>
      </c>
      <c r="Q39" s="24">
        <v>117.87533243726502</v>
      </c>
      <c r="R39" s="24">
        <v>110</v>
      </c>
      <c r="S39" s="24">
        <v>143</v>
      </c>
      <c r="T39" s="24">
        <v>150</v>
      </c>
      <c r="U39" s="24">
        <v>75</v>
      </c>
      <c r="V39" s="24">
        <v>136.5</v>
      </c>
      <c r="W39" s="24">
        <v>110</v>
      </c>
      <c r="X39" s="24">
        <v>91</v>
      </c>
      <c r="Y39" s="24">
        <v>120.4</v>
      </c>
      <c r="Z39" s="24">
        <v>80</v>
      </c>
      <c r="AA39" s="24">
        <v>509.5</v>
      </c>
      <c r="AD39" s="5">
        <v>2007</v>
      </c>
      <c r="AE39" s="24">
        <f t="shared" si="6"/>
        <v>150</v>
      </c>
      <c r="AF39" s="24">
        <f t="shared" si="6"/>
        <v>98</v>
      </c>
      <c r="AG39" s="24">
        <f t="shared" si="6"/>
        <v>80</v>
      </c>
      <c r="AH39" s="24">
        <f t="shared" si="6"/>
        <v>149</v>
      </c>
      <c r="AI39" s="24">
        <f t="shared" si="6"/>
        <v>90</v>
      </c>
      <c r="AJ39" s="24">
        <f t="shared" si="6"/>
        <v>99</v>
      </c>
      <c r="AK39" s="24">
        <f t="shared" si="6"/>
        <v>80</v>
      </c>
      <c r="AL39" s="24">
        <f t="shared" si="6"/>
        <v>112</v>
      </c>
      <c r="AM39" s="24">
        <f t="shared" si="6"/>
        <v>111</v>
      </c>
      <c r="AN39" s="24">
        <f t="shared" si="6"/>
        <v>143.49454560676074</v>
      </c>
      <c r="AO39" s="24">
        <f t="shared" si="6"/>
        <v>85</v>
      </c>
      <c r="AP39" s="24">
        <f t="shared" si="6"/>
        <v>100</v>
      </c>
      <c r="AQ39" s="24">
        <f t="shared" si="6"/>
        <v>73</v>
      </c>
      <c r="AR39" s="24">
        <f t="shared" si="6"/>
        <v>132.02379816935718</v>
      </c>
      <c r="AS39" s="24">
        <f t="shared" si="6"/>
        <v>117.87533243726502</v>
      </c>
      <c r="AT39" s="24">
        <f t="shared" si="6"/>
        <v>110</v>
      </c>
      <c r="AU39" s="24">
        <f t="shared" si="4"/>
        <v>143</v>
      </c>
      <c r="AV39" s="24">
        <f t="shared" si="4"/>
        <v>150</v>
      </c>
      <c r="AW39" s="24">
        <f t="shared" si="4"/>
        <v>75</v>
      </c>
      <c r="AX39" s="24">
        <f t="shared" si="4"/>
        <v>136.5</v>
      </c>
      <c r="AY39" s="24">
        <f t="shared" si="4"/>
        <v>110</v>
      </c>
      <c r="AZ39" s="24">
        <f t="shared" si="4"/>
        <v>91</v>
      </c>
      <c r="BA39" s="24">
        <f t="shared" si="4"/>
        <v>120.4</v>
      </c>
      <c r="BB39" s="24">
        <f t="shared" si="4"/>
        <v>80</v>
      </c>
      <c r="BC39" s="24">
        <f t="shared" si="5"/>
        <v>509.5</v>
      </c>
    </row>
    <row r="40" spans="1:55" x14ac:dyDescent="0.3">
      <c r="A40">
        <f t="shared" si="3"/>
        <v>39</v>
      </c>
      <c r="B40" s="10">
        <v>2008</v>
      </c>
      <c r="C40" s="24">
        <f>+'25020230'!AD41</f>
        <v>160</v>
      </c>
      <c r="D40" s="24">
        <f>+'25020240'!AD41</f>
        <v>90</v>
      </c>
      <c r="E40" s="24">
        <f>+'25020250'!AD41</f>
        <v>84</v>
      </c>
      <c r="F40" s="24">
        <f>+'25020260'!AD41</f>
        <v>138</v>
      </c>
      <c r="G40" s="24">
        <f>+'25020280'!AD41</f>
        <v>121</v>
      </c>
      <c r="H40" s="24">
        <f>+'25020690'!AD41</f>
        <v>100</v>
      </c>
      <c r="I40" s="24">
        <f>+'25020920'!AD41</f>
        <v>20</v>
      </c>
      <c r="J40" s="24">
        <f>+'25021240'!AD41</f>
        <v>130.30000000000001</v>
      </c>
      <c r="K40" s="24">
        <f>+'25021650'!AD41</f>
        <v>94</v>
      </c>
      <c r="L40" s="24">
        <f>+'25025250'!AD41</f>
        <v>121.5</v>
      </c>
      <c r="M40" s="24">
        <f>+'28010070'!AD41</f>
        <v>80</v>
      </c>
      <c r="N40" s="24">
        <f>+'28020080'!AD41</f>
        <v>220</v>
      </c>
      <c r="O40" s="24">
        <f>+'28020150'!AD41</f>
        <v>100</v>
      </c>
      <c r="P40" s="24">
        <v>113.6288447284519</v>
      </c>
      <c r="Q40" s="24">
        <v>101.45169304739336</v>
      </c>
      <c r="R40" s="24">
        <v>125</v>
      </c>
      <c r="S40" s="24">
        <v>87</v>
      </c>
      <c r="T40" s="24">
        <v>150</v>
      </c>
      <c r="U40" s="24">
        <v>62</v>
      </c>
      <c r="V40" s="24">
        <v>152.6</v>
      </c>
      <c r="W40" s="24">
        <v>80</v>
      </c>
      <c r="X40" s="24">
        <v>131</v>
      </c>
      <c r="Y40" s="24">
        <v>82.5</v>
      </c>
      <c r="Z40" s="24">
        <v>140</v>
      </c>
      <c r="AA40" s="24">
        <v>110.7</v>
      </c>
      <c r="AD40" s="5">
        <v>2008</v>
      </c>
      <c r="AE40" s="24">
        <f t="shared" si="6"/>
        <v>160</v>
      </c>
      <c r="AF40" s="24">
        <f t="shared" si="6"/>
        <v>90</v>
      </c>
      <c r="AG40" s="24">
        <f t="shared" si="6"/>
        <v>84</v>
      </c>
      <c r="AH40" s="24">
        <f t="shared" si="6"/>
        <v>138</v>
      </c>
      <c r="AI40" s="24">
        <f t="shared" si="6"/>
        <v>121</v>
      </c>
      <c r="AJ40" s="24">
        <f t="shared" si="6"/>
        <v>100</v>
      </c>
      <c r="AK40" s="24">
        <f t="shared" si="6"/>
        <v>20</v>
      </c>
      <c r="AL40" s="24">
        <f t="shared" si="6"/>
        <v>130.30000000000001</v>
      </c>
      <c r="AM40" s="24">
        <f t="shared" si="6"/>
        <v>94</v>
      </c>
      <c r="AN40" s="24">
        <f t="shared" si="6"/>
        <v>121.5</v>
      </c>
      <c r="AO40" s="24">
        <f t="shared" si="6"/>
        <v>80</v>
      </c>
      <c r="AP40" s="24">
        <f t="shared" si="6"/>
        <v>220</v>
      </c>
      <c r="AQ40" s="24">
        <f t="shared" si="6"/>
        <v>100</v>
      </c>
      <c r="AR40" s="24">
        <f t="shared" si="6"/>
        <v>113.6288447284519</v>
      </c>
      <c r="AS40" s="24">
        <f t="shared" si="6"/>
        <v>101.45169304739336</v>
      </c>
      <c r="AT40" s="24">
        <f t="shared" si="6"/>
        <v>125</v>
      </c>
      <c r="AU40" s="24">
        <f t="shared" si="4"/>
        <v>87</v>
      </c>
      <c r="AV40" s="24">
        <f t="shared" si="4"/>
        <v>150</v>
      </c>
      <c r="AW40" s="24">
        <f t="shared" si="4"/>
        <v>62</v>
      </c>
      <c r="AX40" s="24">
        <f t="shared" si="4"/>
        <v>152.6</v>
      </c>
      <c r="AY40" s="24">
        <f t="shared" si="4"/>
        <v>80</v>
      </c>
      <c r="AZ40" s="24">
        <f t="shared" si="4"/>
        <v>131</v>
      </c>
      <c r="BA40" s="24">
        <f t="shared" si="4"/>
        <v>82.5</v>
      </c>
      <c r="BB40" s="24">
        <f t="shared" si="4"/>
        <v>140</v>
      </c>
      <c r="BC40" s="24">
        <f t="shared" si="5"/>
        <v>110.7</v>
      </c>
    </row>
    <row r="41" spans="1:55" x14ac:dyDescent="0.3">
      <c r="A41">
        <f t="shared" si="3"/>
        <v>40</v>
      </c>
      <c r="B41" s="10">
        <v>2009</v>
      </c>
      <c r="C41" s="24">
        <f>+'25020230'!AD42</f>
        <v>150</v>
      </c>
      <c r="D41" s="24">
        <f>+'25020240'!AD42</f>
        <v>95</v>
      </c>
      <c r="E41" s="24">
        <f>+'25020250'!AD42</f>
        <v>132.19999999999999</v>
      </c>
      <c r="F41" s="24">
        <f>+'25020260'!AD42</f>
        <v>107</v>
      </c>
      <c r="G41" s="24">
        <f>+'25020280'!AD42</f>
        <v>90</v>
      </c>
      <c r="H41" s="24">
        <f>+'25020690'!AD42</f>
        <v>90</v>
      </c>
      <c r="I41" s="24">
        <f>+'25020920'!AD42</f>
        <v>75</v>
      </c>
      <c r="J41" s="24">
        <f>+'25021240'!AD42</f>
        <v>99.5</v>
      </c>
      <c r="K41" s="24">
        <f>+'25021650'!AD42</f>
        <v>110</v>
      </c>
      <c r="L41" s="24">
        <f>+'25025250'!AD42</f>
        <v>120</v>
      </c>
      <c r="M41" s="24">
        <f>+'28010070'!AD42</f>
        <v>96</v>
      </c>
      <c r="N41" s="24">
        <f>+'28020080'!AD42</f>
        <v>68</v>
      </c>
      <c r="O41" s="24">
        <f>+'28020150'!AD42</f>
        <v>110</v>
      </c>
      <c r="P41" s="24">
        <v>102.93573914299355</v>
      </c>
      <c r="Q41" s="24">
        <v>91.904525088660677</v>
      </c>
      <c r="R41" s="24">
        <v>100</v>
      </c>
      <c r="S41" s="24">
        <v>82</v>
      </c>
      <c r="T41" s="24">
        <v>120</v>
      </c>
      <c r="U41" s="24">
        <v>81</v>
      </c>
      <c r="V41" s="24">
        <v>97</v>
      </c>
      <c r="W41" s="24">
        <v>85.1</v>
      </c>
      <c r="X41" s="24">
        <v>141</v>
      </c>
      <c r="Y41" s="24">
        <v>62.3</v>
      </c>
      <c r="Z41" s="24">
        <v>85</v>
      </c>
      <c r="AA41" s="24">
        <v>96</v>
      </c>
      <c r="AD41" s="5">
        <v>2009</v>
      </c>
      <c r="AE41" s="24">
        <f t="shared" si="6"/>
        <v>150</v>
      </c>
      <c r="AF41" s="24">
        <f t="shared" si="6"/>
        <v>95</v>
      </c>
      <c r="AG41" s="24">
        <f t="shared" si="6"/>
        <v>132.19999999999999</v>
      </c>
      <c r="AH41" s="24">
        <f t="shared" si="6"/>
        <v>107</v>
      </c>
      <c r="AI41" s="24">
        <f t="shared" si="6"/>
        <v>90</v>
      </c>
      <c r="AJ41" s="24">
        <f t="shared" si="6"/>
        <v>90</v>
      </c>
      <c r="AK41" s="24">
        <f t="shared" si="6"/>
        <v>75</v>
      </c>
      <c r="AL41" s="24">
        <f t="shared" si="6"/>
        <v>99.5</v>
      </c>
      <c r="AM41" s="24">
        <f t="shared" si="6"/>
        <v>110</v>
      </c>
      <c r="AN41" s="24">
        <f t="shared" si="6"/>
        <v>120</v>
      </c>
      <c r="AO41" s="24">
        <f t="shared" si="6"/>
        <v>96</v>
      </c>
      <c r="AP41" s="24">
        <f t="shared" si="6"/>
        <v>68</v>
      </c>
      <c r="AQ41" s="24">
        <f t="shared" si="6"/>
        <v>110</v>
      </c>
      <c r="AR41" s="24">
        <f t="shared" si="6"/>
        <v>102.93573914299355</v>
      </c>
      <c r="AS41" s="24">
        <f t="shared" si="6"/>
        <v>91.904525088660677</v>
      </c>
      <c r="AT41" s="24">
        <f t="shared" si="6"/>
        <v>100</v>
      </c>
      <c r="AU41" s="24">
        <f t="shared" si="4"/>
        <v>82</v>
      </c>
      <c r="AV41" s="24">
        <f t="shared" si="4"/>
        <v>120</v>
      </c>
      <c r="AW41" s="24">
        <f t="shared" si="4"/>
        <v>81</v>
      </c>
      <c r="AX41" s="24">
        <f t="shared" si="4"/>
        <v>97</v>
      </c>
      <c r="AY41" s="24">
        <f t="shared" si="4"/>
        <v>85.1</v>
      </c>
      <c r="AZ41" s="24">
        <f t="shared" si="4"/>
        <v>141</v>
      </c>
      <c r="BA41" s="24">
        <f t="shared" si="4"/>
        <v>62.3</v>
      </c>
      <c r="BB41" s="24">
        <f t="shared" si="4"/>
        <v>85</v>
      </c>
      <c r="BC41" s="24">
        <f t="shared" si="5"/>
        <v>96</v>
      </c>
    </row>
    <row r="42" spans="1:55" x14ac:dyDescent="0.3">
      <c r="A42">
        <f t="shared" si="3"/>
        <v>41</v>
      </c>
      <c r="B42" s="10">
        <v>2010</v>
      </c>
      <c r="C42" s="24">
        <f>+'25020230'!AD43</f>
        <v>91</v>
      </c>
      <c r="D42" s="24">
        <f>+'25020240'!AD43</f>
        <v>135</v>
      </c>
      <c r="E42" s="24">
        <f>+'25020250'!AD43</f>
        <v>130.5</v>
      </c>
      <c r="F42" s="24">
        <f>+'25020260'!AD43</f>
        <v>109</v>
      </c>
      <c r="G42" s="24">
        <f>+'25020280'!AD43</f>
        <v>157</v>
      </c>
      <c r="H42" s="24">
        <f>+'25020690'!AD43</f>
        <v>90</v>
      </c>
      <c r="I42" s="24">
        <f>+'25020920'!AD43</f>
        <v>75</v>
      </c>
      <c r="J42" s="24">
        <f>+'25021240'!AD43</f>
        <v>127</v>
      </c>
      <c r="K42" s="24">
        <f>+'25021650'!AD43</f>
        <v>84</v>
      </c>
      <c r="L42" s="24">
        <f>+'25025250'!AD43</f>
        <v>135.80000000000001</v>
      </c>
      <c r="M42" s="24">
        <f>+'28010070'!AD43</f>
        <v>96</v>
      </c>
      <c r="N42" s="24">
        <f>+'28020080'!AD43</f>
        <v>105</v>
      </c>
      <c r="O42" s="24">
        <f>+'28020150'!AD43</f>
        <v>92</v>
      </c>
      <c r="P42" s="24">
        <v>121.85776715102003</v>
      </c>
      <c r="Q42" s="24">
        <v>108.79875455910964</v>
      </c>
      <c r="R42" s="24">
        <v>116</v>
      </c>
      <c r="S42" s="24">
        <v>148</v>
      </c>
      <c r="T42" s="24">
        <v>150</v>
      </c>
      <c r="U42" s="24">
        <v>133</v>
      </c>
      <c r="V42" s="24">
        <v>134</v>
      </c>
      <c r="W42" s="24">
        <v>92</v>
      </c>
      <c r="X42" s="24">
        <v>124</v>
      </c>
      <c r="Y42" s="24">
        <v>134</v>
      </c>
      <c r="Z42" s="24">
        <v>109.2095878820556</v>
      </c>
      <c r="AA42" s="24">
        <v>126</v>
      </c>
      <c r="AD42" s="5">
        <v>2010</v>
      </c>
      <c r="AE42" s="24">
        <f t="shared" si="6"/>
        <v>91</v>
      </c>
      <c r="AF42" s="24">
        <f t="shared" si="6"/>
        <v>135</v>
      </c>
      <c r="AG42" s="24">
        <f t="shared" si="6"/>
        <v>130.5</v>
      </c>
      <c r="AH42" s="24">
        <f t="shared" si="6"/>
        <v>109</v>
      </c>
      <c r="AI42" s="24">
        <f t="shared" si="6"/>
        <v>157</v>
      </c>
      <c r="AJ42" s="24">
        <f t="shared" si="6"/>
        <v>90</v>
      </c>
      <c r="AK42" s="24">
        <f t="shared" si="6"/>
        <v>75</v>
      </c>
      <c r="AL42" s="24">
        <f t="shared" si="6"/>
        <v>127</v>
      </c>
      <c r="AM42" s="24">
        <f t="shared" si="6"/>
        <v>84</v>
      </c>
      <c r="AN42" s="24">
        <f t="shared" si="6"/>
        <v>135.80000000000001</v>
      </c>
      <c r="AO42" s="24">
        <f t="shared" si="6"/>
        <v>96</v>
      </c>
      <c r="AP42" s="24">
        <f t="shared" si="6"/>
        <v>105</v>
      </c>
      <c r="AQ42" s="24">
        <f t="shared" si="6"/>
        <v>92</v>
      </c>
      <c r="AR42" s="24">
        <f t="shared" si="6"/>
        <v>121.85776715102003</v>
      </c>
      <c r="AS42" s="24">
        <f t="shared" si="6"/>
        <v>108.79875455910964</v>
      </c>
      <c r="AT42" s="24">
        <f t="shared" si="6"/>
        <v>116</v>
      </c>
      <c r="AU42" s="24">
        <f t="shared" si="4"/>
        <v>148</v>
      </c>
      <c r="AV42" s="24">
        <f t="shared" si="4"/>
        <v>150</v>
      </c>
      <c r="AW42" s="24">
        <f t="shared" si="4"/>
        <v>133</v>
      </c>
      <c r="AX42" s="24">
        <f t="shared" si="4"/>
        <v>134</v>
      </c>
      <c r="AY42" s="24">
        <f t="shared" si="4"/>
        <v>92</v>
      </c>
      <c r="AZ42" s="24">
        <f t="shared" si="4"/>
        <v>124</v>
      </c>
      <c r="BA42" s="24">
        <f t="shared" si="4"/>
        <v>134</v>
      </c>
      <c r="BB42" s="24">
        <f t="shared" si="4"/>
        <v>109.2095878820556</v>
      </c>
      <c r="BC42" s="24">
        <f t="shared" si="5"/>
        <v>126</v>
      </c>
    </row>
    <row r="43" spans="1:55" x14ac:dyDescent="0.3">
      <c r="A43">
        <f t="shared" si="3"/>
        <v>42</v>
      </c>
      <c r="B43" s="10">
        <v>2011</v>
      </c>
      <c r="C43" s="24">
        <f>+'25020230'!AD44</f>
        <v>110</v>
      </c>
      <c r="D43" s="24">
        <f>+'25020240'!AD44</f>
        <v>135</v>
      </c>
      <c r="E43" s="24">
        <v>116.78051901030418</v>
      </c>
      <c r="F43" s="24">
        <f>+'25020260'!AD44</f>
        <v>147</v>
      </c>
      <c r="G43" s="24">
        <f>+'25020280'!AD44</f>
        <v>85</v>
      </c>
      <c r="H43" s="24">
        <f>+'25020690'!AD44</f>
        <v>145</v>
      </c>
      <c r="I43" s="24">
        <f>+'25020920'!AD44</f>
        <v>80</v>
      </c>
      <c r="J43" s="24">
        <f>+'25021240'!AD44</f>
        <v>116.2</v>
      </c>
      <c r="K43" s="24">
        <f>+'25021650'!AD44</f>
        <v>96</v>
      </c>
      <c r="L43" s="24">
        <f>+'25025250'!AD44</f>
        <v>105.2</v>
      </c>
      <c r="M43" s="24">
        <f>+'28010070'!AD44</f>
        <v>71</v>
      </c>
      <c r="N43" s="24">
        <f>+'28020080'!AD44</f>
        <v>132</v>
      </c>
      <c r="O43" s="24">
        <f>+'28020150'!AD44</f>
        <v>108</v>
      </c>
      <c r="P43" s="24">
        <v>111.42040582773603</v>
      </c>
      <c r="Q43" s="24">
        <v>99.479923766408589</v>
      </c>
      <c r="R43" s="24">
        <v>80</v>
      </c>
      <c r="S43" s="24">
        <v>92</v>
      </c>
      <c r="T43" s="24">
        <v>98</v>
      </c>
      <c r="U43" s="24">
        <v>91</v>
      </c>
      <c r="V43" s="24">
        <v>124</v>
      </c>
      <c r="W43" s="24">
        <v>94</v>
      </c>
      <c r="X43" s="24">
        <v>110</v>
      </c>
      <c r="Y43" s="24">
        <v>90.5</v>
      </c>
      <c r="Z43" s="24">
        <v>99.855568394079043</v>
      </c>
      <c r="AA43" s="24">
        <v>130</v>
      </c>
      <c r="AD43" s="5">
        <v>2011</v>
      </c>
      <c r="AE43" s="24">
        <f t="shared" si="6"/>
        <v>110</v>
      </c>
      <c r="AF43" s="24">
        <f t="shared" si="6"/>
        <v>135</v>
      </c>
      <c r="AG43" s="24">
        <f t="shared" si="6"/>
        <v>116.78051901030418</v>
      </c>
      <c r="AH43" s="24">
        <f t="shared" si="6"/>
        <v>147</v>
      </c>
      <c r="AI43" s="24">
        <f t="shared" si="6"/>
        <v>85</v>
      </c>
      <c r="AJ43" s="24">
        <f t="shared" si="6"/>
        <v>145</v>
      </c>
      <c r="AK43" s="24">
        <f t="shared" si="6"/>
        <v>80</v>
      </c>
      <c r="AL43" s="24">
        <f t="shared" si="6"/>
        <v>116.2</v>
      </c>
      <c r="AM43" s="24">
        <f t="shared" si="6"/>
        <v>96</v>
      </c>
      <c r="AN43" s="24">
        <f t="shared" si="6"/>
        <v>105.2</v>
      </c>
      <c r="AO43" s="24">
        <f t="shared" si="6"/>
        <v>71</v>
      </c>
      <c r="AP43" s="24">
        <f t="shared" si="6"/>
        <v>132</v>
      </c>
      <c r="AQ43" s="24">
        <f t="shared" si="6"/>
        <v>108</v>
      </c>
      <c r="AR43" s="24">
        <f t="shared" si="6"/>
        <v>111.42040582773603</v>
      </c>
      <c r="AS43" s="24">
        <f t="shared" si="6"/>
        <v>99.479923766408589</v>
      </c>
      <c r="AT43" s="24">
        <f t="shared" si="6"/>
        <v>80</v>
      </c>
      <c r="AU43" s="24">
        <f t="shared" si="4"/>
        <v>92</v>
      </c>
      <c r="AV43" s="24">
        <f t="shared" si="4"/>
        <v>98</v>
      </c>
      <c r="AW43" s="24">
        <f t="shared" si="4"/>
        <v>91</v>
      </c>
      <c r="AX43" s="24">
        <f t="shared" si="4"/>
        <v>124</v>
      </c>
      <c r="AY43" s="24">
        <f t="shared" si="4"/>
        <v>94</v>
      </c>
      <c r="AZ43" s="24">
        <f t="shared" si="4"/>
        <v>110</v>
      </c>
      <c r="BA43" s="24">
        <f t="shared" si="4"/>
        <v>90.5</v>
      </c>
      <c r="BB43" s="24">
        <f t="shared" si="4"/>
        <v>99.855568394079043</v>
      </c>
      <c r="BC43" s="24">
        <f t="shared" si="5"/>
        <v>130</v>
      </c>
    </row>
    <row r="44" spans="1:55" x14ac:dyDescent="0.3">
      <c r="A44">
        <f t="shared" si="3"/>
        <v>43</v>
      </c>
      <c r="B44" s="10">
        <v>2012</v>
      </c>
      <c r="C44" s="24">
        <v>105.91746991833141</v>
      </c>
      <c r="D44" s="24">
        <f>+'25020240'!AD45</f>
        <v>133</v>
      </c>
      <c r="E44" s="24">
        <f>+'25020250'!AD45</f>
        <v>119</v>
      </c>
      <c r="F44" s="24">
        <f>+'25020260'!AD45</f>
        <v>158</v>
      </c>
      <c r="G44" s="24">
        <f>+'25020280'!AD45</f>
        <v>130</v>
      </c>
      <c r="H44" s="24">
        <f>+'25020690'!AD45</f>
        <v>80</v>
      </c>
      <c r="I44" s="24">
        <f>+'25020920'!AD45</f>
        <v>80</v>
      </c>
      <c r="J44" s="24">
        <f>+'25021240'!AD45</f>
        <v>83.1</v>
      </c>
      <c r="K44" s="24">
        <f>+'25021650'!AD45</f>
        <v>97</v>
      </c>
      <c r="L44" s="24">
        <v>108.36660475849386</v>
      </c>
      <c r="M44" s="24">
        <f>+'28010070'!AD45</f>
        <v>95</v>
      </c>
      <c r="N44" s="24">
        <f>+'28020080'!AD45</f>
        <v>70</v>
      </c>
      <c r="O44" s="24">
        <f>+'28020150'!AD45</f>
        <v>71</v>
      </c>
      <c r="P44" s="24">
        <v>99.703934351214969</v>
      </c>
      <c r="Q44" s="24">
        <v>89.019059971874881</v>
      </c>
      <c r="R44" s="24">
        <v>52</v>
      </c>
      <c r="S44" s="24">
        <v>108</v>
      </c>
      <c r="T44" s="24">
        <v>162</v>
      </c>
      <c r="U44" s="24">
        <v>0</v>
      </c>
      <c r="V44" s="24">
        <v>93</v>
      </c>
      <c r="W44" s="24">
        <v>93.474435911507314</v>
      </c>
      <c r="X44" s="24">
        <v>56</v>
      </c>
      <c r="Y44" s="24">
        <v>67</v>
      </c>
      <c r="Z44" s="24">
        <v>89.355203490814731</v>
      </c>
      <c r="AA44" s="24">
        <v>83</v>
      </c>
      <c r="AD44" s="5">
        <v>2012</v>
      </c>
      <c r="AE44" s="24">
        <f t="shared" si="6"/>
        <v>105.91746991833141</v>
      </c>
      <c r="AF44" s="24">
        <f t="shared" si="6"/>
        <v>133</v>
      </c>
      <c r="AG44" s="24">
        <f t="shared" si="6"/>
        <v>119</v>
      </c>
      <c r="AH44" s="24">
        <f t="shared" si="6"/>
        <v>158</v>
      </c>
      <c r="AI44" s="24">
        <f t="shared" si="6"/>
        <v>130</v>
      </c>
      <c r="AJ44" s="24">
        <f t="shared" si="6"/>
        <v>80</v>
      </c>
      <c r="AK44" s="24">
        <f t="shared" si="6"/>
        <v>80</v>
      </c>
      <c r="AL44" s="24">
        <f t="shared" si="6"/>
        <v>83.1</v>
      </c>
      <c r="AM44" s="24">
        <f t="shared" si="6"/>
        <v>97</v>
      </c>
      <c r="AN44" s="24">
        <f t="shared" si="6"/>
        <v>108.36660475849386</v>
      </c>
      <c r="AO44" s="24">
        <f t="shared" si="6"/>
        <v>95</v>
      </c>
      <c r="AP44" s="24">
        <f t="shared" si="6"/>
        <v>70</v>
      </c>
      <c r="AQ44" s="24">
        <f t="shared" si="6"/>
        <v>71</v>
      </c>
      <c r="AR44" s="24">
        <f t="shared" si="6"/>
        <v>99.703934351214969</v>
      </c>
      <c r="AS44" s="24">
        <f t="shared" si="6"/>
        <v>89.019059971874881</v>
      </c>
      <c r="AT44" s="24">
        <f t="shared" si="6"/>
        <v>52</v>
      </c>
      <c r="AU44" s="24">
        <f t="shared" si="4"/>
        <v>108</v>
      </c>
      <c r="AV44" s="24">
        <f t="shared" si="4"/>
        <v>162</v>
      </c>
      <c r="AW44" s="24" t="str">
        <f t="shared" si="4"/>
        <v>SR</v>
      </c>
      <c r="AX44" s="24">
        <f t="shared" si="4"/>
        <v>93</v>
      </c>
      <c r="AY44" s="24">
        <f t="shared" si="4"/>
        <v>93.474435911507314</v>
      </c>
      <c r="AZ44" s="24">
        <f t="shared" si="4"/>
        <v>56</v>
      </c>
      <c r="BA44" s="24">
        <f t="shared" si="4"/>
        <v>67</v>
      </c>
      <c r="BB44" s="24">
        <f t="shared" si="4"/>
        <v>89.355203490814731</v>
      </c>
      <c r="BC44" s="24">
        <f t="shared" si="5"/>
        <v>83</v>
      </c>
    </row>
    <row r="45" spans="1:55" x14ac:dyDescent="0.3">
      <c r="A45">
        <f t="shared" si="3"/>
        <v>44</v>
      </c>
      <c r="B45" s="10">
        <v>2013</v>
      </c>
      <c r="C45" s="24">
        <f>+'25020230'!AD46</f>
        <v>82</v>
      </c>
      <c r="D45" s="24">
        <f>+'25020240'!AD46</f>
        <v>135</v>
      </c>
      <c r="E45" s="24">
        <f>+'25020250'!AD46</f>
        <v>92.7</v>
      </c>
      <c r="F45" s="24">
        <f>+'25020260'!AD46</f>
        <v>83</v>
      </c>
      <c r="G45" s="24">
        <f>+'25020280'!AD46</f>
        <v>89</v>
      </c>
      <c r="H45" s="24">
        <f>+'25020690'!AD46</f>
        <v>130</v>
      </c>
      <c r="I45" s="24">
        <v>112.02328799010503</v>
      </c>
      <c r="J45" s="24">
        <f>+'25021240'!AD46</f>
        <v>135</v>
      </c>
      <c r="K45" s="24">
        <f>+'25021650'!AD46</f>
        <v>135</v>
      </c>
      <c r="L45" s="24">
        <v>119.15602108481846</v>
      </c>
      <c r="M45" s="24">
        <f>+'28010070'!AD46</f>
        <v>85</v>
      </c>
      <c r="N45" s="24">
        <v>322.58927023560523</v>
      </c>
      <c r="O45" s="24">
        <f>+'28020150'!AD46</f>
        <v>70</v>
      </c>
      <c r="P45" s="24">
        <v>109.63086026612397</v>
      </c>
      <c r="Q45" s="24">
        <v>97.882156690232975</v>
      </c>
      <c r="R45" s="24">
        <v>85</v>
      </c>
      <c r="S45" s="24">
        <v>145</v>
      </c>
      <c r="T45" s="24">
        <v>90</v>
      </c>
      <c r="U45" s="24">
        <v>140</v>
      </c>
      <c r="V45" s="24">
        <v>96</v>
      </c>
      <c r="W45" s="24">
        <v>102.78112783163549</v>
      </c>
      <c r="X45" s="24">
        <v>115</v>
      </c>
      <c r="Y45" s="24">
        <v>79</v>
      </c>
      <c r="Z45" s="24">
        <v>98.251768013939071</v>
      </c>
      <c r="AA45" s="24">
        <v>100</v>
      </c>
      <c r="AD45" s="5">
        <v>2013</v>
      </c>
      <c r="AE45" s="24">
        <f t="shared" si="6"/>
        <v>82</v>
      </c>
      <c r="AF45" s="24">
        <f t="shared" si="6"/>
        <v>135</v>
      </c>
      <c r="AG45" s="24">
        <f t="shared" si="6"/>
        <v>92.7</v>
      </c>
      <c r="AH45" s="24">
        <f t="shared" si="6"/>
        <v>83</v>
      </c>
      <c r="AI45" s="24">
        <f t="shared" si="6"/>
        <v>89</v>
      </c>
      <c r="AJ45" s="24">
        <f t="shared" si="6"/>
        <v>130</v>
      </c>
      <c r="AK45" s="24">
        <f t="shared" si="6"/>
        <v>112.02328799010503</v>
      </c>
      <c r="AL45" s="24">
        <f t="shared" si="6"/>
        <v>135</v>
      </c>
      <c r="AM45" s="24">
        <f t="shared" si="6"/>
        <v>135</v>
      </c>
      <c r="AN45" s="24">
        <f t="shared" si="6"/>
        <v>119.15602108481846</v>
      </c>
      <c r="AO45" s="24">
        <f t="shared" si="6"/>
        <v>85</v>
      </c>
      <c r="AP45" s="24">
        <f t="shared" si="6"/>
        <v>322.58927023560523</v>
      </c>
      <c r="AQ45" s="24">
        <f t="shared" si="6"/>
        <v>70</v>
      </c>
      <c r="AR45" s="24">
        <f t="shared" si="6"/>
        <v>109.63086026612397</v>
      </c>
      <c r="AS45" s="24">
        <f t="shared" si="6"/>
        <v>97.882156690232975</v>
      </c>
      <c r="AT45" s="24">
        <f t="shared" si="6"/>
        <v>85</v>
      </c>
      <c r="AU45" s="24">
        <f t="shared" si="4"/>
        <v>145</v>
      </c>
      <c r="AV45" s="24">
        <f t="shared" si="4"/>
        <v>90</v>
      </c>
      <c r="AW45" s="24">
        <f t="shared" si="4"/>
        <v>140</v>
      </c>
      <c r="AX45" s="24">
        <f t="shared" si="4"/>
        <v>96</v>
      </c>
      <c r="AY45" s="24">
        <f t="shared" si="4"/>
        <v>102.78112783163549</v>
      </c>
      <c r="AZ45" s="24">
        <f t="shared" si="4"/>
        <v>115</v>
      </c>
      <c r="BA45" s="24">
        <f t="shared" si="4"/>
        <v>79</v>
      </c>
      <c r="BB45" s="24">
        <f t="shared" si="4"/>
        <v>98.251768013939071</v>
      </c>
      <c r="BC45" s="24">
        <f t="shared" si="5"/>
        <v>100</v>
      </c>
    </row>
    <row r="46" spans="1:55" x14ac:dyDescent="0.3">
      <c r="A46">
        <f t="shared" si="3"/>
        <v>45</v>
      </c>
      <c r="B46" s="10">
        <v>2014</v>
      </c>
      <c r="C46" s="24">
        <f>+'25020230'!AD47</f>
        <v>96</v>
      </c>
      <c r="D46" s="24">
        <f>+'25020240'!AD47</f>
        <v>125</v>
      </c>
      <c r="E46" s="24">
        <f>+'25020250'!AD47</f>
        <v>80.7</v>
      </c>
      <c r="F46" s="24">
        <f>+'25020260'!AD47</f>
        <v>143</v>
      </c>
      <c r="G46" s="24">
        <f>+'25020280'!AD47</f>
        <v>135</v>
      </c>
      <c r="H46" s="24">
        <f>+'25020690'!AD47</f>
        <v>150</v>
      </c>
      <c r="I46" s="24">
        <v>118.05856133816437</v>
      </c>
      <c r="J46" s="24">
        <f>+'25021240'!AD47</f>
        <v>140</v>
      </c>
      <c r="K46" s="24">
        <v>112.51098867767251</v>
      </c>
      <c r="L46" s="24">
        <f>+'25025250'!AD47</f>
        <v>170</v>
      </c>
      <c r="M46" s="24">
        <f>+'28010070'!AD47</f>
        <v>95</v>
      </c>
      <c r="N46" s="24">
        <v>339.96882104110227</v>
      </c>
      <c r="O46" s="24">
        <f>+'28020150'!AD47</f>
        <v>73</v>
      </c>
      <c r="P46" s="24">
        <v>115.53724117102472</v>
      </c>
      <c r="Q46" s="24">
        <v>103.15557422798021</v>
      </c>
      <c r="R46" s="24">
        <v>80</v>
      </c>
      <c r="S46" s="24">
        <v>85</v>
      </c>
      <c r="T46" s="24">
        <v>137</v>
      </c>
      <c r="U46" s="24">
        <v>53</v>
      </c>
      <c r="V46" s="24">
        <v>85</v>
      </c>
      <c r="W46" s="24">
        <v>108.31847825774101</v>
      </c>
      <c r="X46" s="24">
        <v>97.3</v>
      </c>
      <c r="Y46" s="24">
        <v>60.8</v>
      </c>
      <c r="Z46" s="24">
        <v>103.54509842347508</v>
      </c>
      <c r="AA46" s="24">
        <v>240</v>
      </c>
      <c r="AD46" s="5">
        <v>2014</v>
      </c>
      <c r="AE46" s="24">
        <f t="shared" si="6"/>
        <v>96</v>
      </c>
      <c r="AF46" s="24">
        <f t="shared" si="6"/>
        <v>125</v>
      </c>
      <c r="AG46" s="24">
        <f t="shared" si="6"/>
        <v>80.7</v>
      </c>
      <c r="AH46" s="24">
        <f t="shared" si="6"/>
        <v>143</v>
      </c>
      <c r="AI46" s="24">
        <f t="shared" si="6"/>
        <v>135</v>
      </c>
      <c r="AJ46" s="24">
        <f t="shared" si="6"/>
        <v>150</v>
      </c>
      <c r="AK46" s="24">
        <f t="shared" si="6"/>
        <v>118.05856133816437</v>
      </c>
      <c r="AL46" s="24">
        <f t="shared" si="6"/>
        <v>140</v>
      </c>
      <c r="AM46" s="24">
        <f t="shared" si="6"/>
        <v>112.51098867767251</v>
      </c>
      <c r="AN46" s="24">
        <f t="shared" si="6"/>
        <v>170</v>
      </c>
      <c r="AO46" s="24">
        <f t="shared" si="6"/>
        <v>95</v>
      </c>
      <c r="AP46" s="24">
        <f t="shared" si="6"/>
        <v>339.96882104110227</v>
      </c>
      <c r="AQ46" s="24">
        <f t="shared" si="6"/>
        <v>73</v>
      </c>
      <c r="AR46" s="24">
        <f t="shared" si="6"/>
        <v>115.53724117102472</v>
      </c>
      <c r="AS46" s="24">
        <f t="shared" si="6"/>
        <v>103.15557422798021</v>
      </c>
      <c r="AT46" s="24">
        <f t="shared" si="6"/>
        <v>80</v>
      </c>
      <c r="AU46" s="24">
        <f t="shared" si="4"/>
        <v>85</v>
      </c>
      <c r="AV46" s="24">
        <f t="shared" si="4"/>
        <v>137</v>
      </c>
      <c r="AW46" s="24">
        <f t="shared" si="4"/>
        <v>53</v>
      </c>
      <c r="AX46" s="24">
        <f t="shared" si="4"/>
        <v>85</v>
      </c>
      <c r="AY46" s="24">
        <f t="shared" si="4"/>
        <v>108.31847825774101</v>
      </c>
      <c r="AZ46" s="24">
        <f t="shared" si="4"/>
        <v>97.3</v>
      </c>
      <c r="BA46" s="24">
        <f t="shared" si="4"/>
        <v>60.8</v>
      </c>
      <c r="BB46" s="24">
        <f t="shared" si="4"/>
        <v>103.54509842347508</v>
      </c>
      <c r="BC46" s="24">
        <f t="shared" si="5"/>
        <v>240</v>
      </c>
    </row>
    <row r="47" spans="1:55" x14ac:dyDescent="0.3">
      <c r="A47">
        <f t="shared" si="3"/>
        <v>46</v>
      </c>
      <c r="B47" s="10">
        <v>2015</v>
      </c>
      <c r="C47" s="24">
        <v>94.356605294549325</v>
      </c>
      <c r="D47" s="24">
        <f>+'25020240'!AD48</f>
        <v>90</v>
      </c>
      <c r="E47" s="24">
        <f>+'25020250'!AD48</f>
        <v>123.3</v>
      </c>
      <c r="F47" s="24">
        <f>+'25020260'!AD48</f>
        <v>51</v>
      </c>
      <c r="G47" s="24">
        <f>+'25020280'!AD48</f>
        <v>85</v>
      </c>
      <c r="H47" s="24">
        <f>+'25020690'!AD48</f>
        <v>80</v>
      </c>
      <c r="I47" s="24">
        <v>90.759584528253441</v>
      </c>
      <c r="J47" s="24">
        <f>+'25021240'!AD48</f>
        <v>135</v>
      </c>
      <c r="K47" s="24">
        <f>+'25021650'!AD48</f>
        <v>80</v>
      </c>
      <c r="L47" s="24">
        <v>96.538417696266663</v>
      </c>
      <c r="M47" s="24">
        <f>+'28010070'!AD48</f>
        <v>40</v>
      </c>
      <c r="N47" s="24">
        <v>261.35697911707541</v>
      </c>
      <c r="O47" s="24">
        <f>+'28020150'!AD48</f>
        <v>66</v>
      </c>
      <c r="P47" s="24">
        <v>88.821275537880169</v>
      </c>
      <c r="Q47" s="24">
        <v>79.302652451333572</v>
      </c>
      <c r="R47" s="24">
        <v>60</v>
      </c>
      <c r="S47" s="24">
        <v>78</v>
      </c>
      <c r="T47" s="24">
        <v>142</v>
      </c>
      <c r="U47" s="24">
        <v>65</v>
      </c>
      <c r="V47" s="24">
        <v>112</v>
      </c>
      <c r="W47" s="24">
        <v>83.271725252061131</v>
      </c>
      <c r="X47" s="24">
        <v>100.7</v>
      </c>
      <c r="Y47" s="24">
        <v>80.874473754146521</v>
      </c>
      <c r="Z47" s="24">
        <v>79.602105991560535</v>
      </c>
      <c r="AA47" s="24">
        <v>75</v>
      </c>
      <c r="AD47" s="5">
        <v>2015</v>
      </c>
      <c r="AE47" s="24">
        <f t="shared" si="6"/>
        <v>94.356605294549325</v>
      </c>
      <c r="AF47" s="24">
        <f t="shared" si="6"/>
        <v>90</v>
      </c>
      <c r="AG47" s="24">
        <f t="shared" si="6"/>
        <v>123.3</v>
      </c>
      <c r="AH47" s="24">
        <f t="shared" si="6"/>
        <v>51</v>
      </c>
      <c r="AI47" s="24">
        <f t="shared" si="6"/>
        <v>85</v>
      </c>
      <c r="AJ47" s="24">
        <f t="shared" si="6"/>
        <v>80</v>
      </c>
      <c r="AK47" s="24">
        <f t="shared" si="6"/>
        <v>90.759584528253441</v>
      </c>
      <c r="AL47" s="24">
        <f t="shared" si="6"/>
        <v>135</v>
      </c>
      <c r="AM47" s="24">
        <f t="shared" si="6"/>
        <v>80</v>
      </c>
      <c r="AN47" s="24">
        <f t="shared" si="6"/>
        <v>96.538417696266663</v>
      </c>
      <c r="AO47" s="24">
        <f t="shared" si="6"/>
        <v>40</v>
      </c>
      <c r="AP47" s="24">
        <f t="shared" si="6"/>
        <v>261.35697911707541</v>
      </c>
      <c r="AQ47" s="24">
        <f t="shared" si="6"/>
        <v>66</v>
      </c>
      <c r="AR47" s="24">
        <f t="shared" si="6"/>
        <v>88.821275537880169</v>
      </c>
      <c r="AS47" s="24">
        <f t="shared" si="6"/>
        <v>79.302652451333572</v>
      </c>
      <c r="AT47" s="24">
        <f t="shared" si="6"/>
        <v>60</v>
      </c>
      <c r="AU47" s="24">
        <f t="shared" si="4"/>
        <v>78</v>
      </c>
      <c r="AV47" s="24">
        <f t="shared" si="4"/>
        <v>142</v>
      </c>
      <c r="AW47" s="24">
        <f t="shared" si="4"/>
        <v>65</v>
      </c>
      <c r="AX47" s="24">
        <f t="shared" si="4"/>
        <v>112</v>
      </c>
      <c r="AY47" s="24">
        <f t="shared" si="4"/>
        <v>83.271725252061131</v>
      </c>
      <c r="AZ47" s="24">
        <f t="shared" si="4"/>
        <v>100.7</v>
      </c>
      <c r="BA47" s="24">
        <f t="shared" si="4"/>
        <v>80.874473754146521</v>
      </c>
      <c r="BB47" s="24">
        <f t="shared" si="4"/>
        <v>79.602105991560535</v>
      </c>
      <c r="BC47" s="24">
        <f t="shared" si="5"/>
        <v>75</v>
      </c>
    </row>
    <row r="48" spans="1:55" x14ac:dyDescent="0.3">
      <c r="A48">
        <f t="shared" si="3"/>
        <v>47</v>
      </c>
      <c r="B48" s="10">
        <v>2016</v>
      </c>
      <c r="C48" s="24">
        <v>110.73423125439736</v>
      </c>
      <c r="D48" s="24">
        <f>+'25020240'!AD49</f>
        <v>170</v>
      </c>
      <c r="E48" s="24">
        <f>+'25020250'!AD49</f>
        <v>104</v>
      </c>
      <c r="F48" s="24">
        <v>109.82706511248549</v>
      </c>
      <c r="G48" s="24">
        <f>+'25020280'!AD49</f>
        <v>95</v>
      </c>
      <c r="H48" s="24">
        <f>+'25020690'!AD49</f>
        <v>96</v>
      </c>
      <c r="I48" s="24">
        <v>106.51286987626725</v>
      </c>
      <c r="J48" s="24">
        <f>+'25021240'!AD49</f>
        <v>83</v>
      </c>
      <c r="K48" s="24">
        <f>+'25021650'!AD49</f>
        <v>81</v>
      </c>
      <c r="L48" s="24">
        <v>113.29474430264959</v>
      </c>
      <c r="M48" s="24">
        <f>+'28010070'!AD49</f>
        <v>88</v>
      </c>
      <c r="N48" s="24">
        <v>306.72112540671031</v>
      </c>
      <c r="O48" s="24">
        <f>+'28020150'!AD49</f>
        <v>92</v>
      </c>
      <c r="P48" s="24">
        <v>104.23812551351227</v>
      </c>
      <c r="Q48" s="24">
        <v>93.067339888078322</v>
      </c>
      <c r="R48" s="24">
        <v>90</v>
      </c>
      <c r="S48" s="24">
        <v>151</v>
      </c>
      <c r="T48" s="24">
        <v>80</v>
      </c>
      <c r="U48" s="24">
        <v>98</v>
      </c>
      <c r="V48" s="24">
        <v>82</v>
      </c>
      <c r="W48" s="24">
        <v>97.725330963629375</v>
      </c>
      <c r="X48" s="24">
        <v>65.2</v>
      </c>
      <c r="Y48" s="24">
        <v>85</v>
      </c>
      <c r="Z48" s="24">
        <v>93.418770055260865</v>
      </c>
      <c r="AA48" s="24">
        <v>120</v>
      </c>
      <c r="AD48" s="5">
        <v>2016</v>
      </c>
      <c r="AE48" s="24">
        <f t="shared" si="6"/>
        <v>110.73423125439736</v>
      </c>
      <c r="AF48" s="24">
        <f t="shared" si="6"/>
        <v>170</v>
      </c>
      <c r="AG48" s="24">
        <f t="shared" si="6"/>
        <v>104</v>
      </c>
      <c r="AH48" s="24">
        <f t="shared" si="6"/>
        <v>109.82706511248549</v>
      </c>
      <c r="AI48" s="24">
        <f t="shared" si="6"/>
        <v>95</v>
      </c>
      <c r="AJ48" s="24">
        <f t="shared" si="6"/>
        <v>96</v>
      </c>
      <c r="AK48" s="24">
        <f t="shared" si="6"/>
        <v>106.51286987626725</v>
      </c>
      <c r="AL48" s="24">
        <f t="shared" si="6"/>
        <v>83</v>
      </c>
      <c r="AM48" s="24">
        <f t="shared" si="6"/>
        <v>81</v>
      </c>
      <c r="AN48" s="24">
        <f t="shared" si="6"/>
        <v>113.29474430264959</v>
      </c>
      <c r="AO48" s="24">
        <f t="shared" si="6"/>
        <v>88</v>
      </c>
      <c r="AP48" s="24">
        <f t="shared" si="6"/>
        <v>306.72112540671031</v>
      </c>
      <c r="AQ48" s="24">
        <f t="shared" si="6"/>
        <v>92</v>
      </c>
      <c r="AR48" s="24">
        <f t="shared" si="6"/>
        <v>104.23812551351227</v>
      </c>
      <c r="AS48" s="24">
        <f t="shared" si="6"/>
        <v>93.067339888078322</v>
      </c>
      <c r="AT48" s="24">
        <f t="shared" ref="AT48:AZ52" si="7">+IF(OR(R48=" ",R48=0),"SR",R48)</f>
        <v>90</v>
      </c>
      <c r="AU48" s="24">
        <f t="shared" si="4"/>
        <v>151</v>
      </c>
      <c r="AV48" s="24">
        <f t="shared" si="4"/>
        <v>80</v>
      </c>
      <c r="AW48" s="24">
        <f t="shared" si="4"/>
        <v>98</v>
      </c>
      <c r="AX48" s="24">
        <f t="shared" si="4"/>
        <v>82</v>
      </c>
      <c r="AY48" s="24">
        <f t="shared" si="4"/>
        <v>97.725330963629375</v>
      </c>
      <c r="AZ48" s="24">
        <f t="shared" si="4"/>
        <v>65.2</v>
      </c>
      <c r="BA48" s="24">
        <f t="shared" si="4"/>
        <v>85</v>
      </c>
      <c r="BB48" s="24">
        <f t="shared" si="4"/>
        <v>93.418770055260865</v>
      </c>
      <c r="BC48" s="24">
        <f t="shared" si="5"/>
        <v>120</v>
      </c>
    </row>
    <row r="49" spans="1:55" x14ac:dyDescent="0.3">
      <c r="A49">
        <f t="shared" si="3"/>
        <v>48</v>
      </c>
      <c r="B49" s="10">
        <v>2017</v>
      </c>
      <c r="C49" s="24">
        <f>+'25020230'!AD50</f>
        <v>120.1</v>
      </c>
      <c r="D49" s="24">
        <f>+'25020240'!AD50</f>
        <v>142</v>
      </c>
      <c r="E49" s="24">
        <f>+'25020250'!AD50</f>
        <v>107.1</v>
      </c>
      <c r="F49" s="24">
        <f>+'25020260'!AD50</f>
        <v>68</v>
      </c>
      <c r="G49" s="24">
        <f>+'25020280'!AD50</f>
        <v>100</v>
      </c>
      <c r="H49" s="24">
        <f>+'25020690'!AD50</f>
        <v>85</v>
      </c>
      <c r="I49" s="24">
        <v>109.95596969723368</v>
      </c>
      <c r="J49" s="24">
        <f>+'25021240'!AD50</f>
        <v>110</v>
      </c>
      <c r="K49" s="24">
        <f>+'25021650'!AD50</f>
        <v>115</v>
      </c>
      <c r="L49" s="24">
        <v>116.95707275439482</v>
      </c>
      <c r="M49" s="24">
        <f>+'28010070'!AD50</f>
        <v>100</v>
      </c>
      <c r="N49" s="24">
        <f>+'28020080'!AD50</f>
        <v>135</v>
      </c>
      <c r="O49" s="24">
        <f>+'28020150'!AD50</f>
        <v>100</v>
      </c>
      <c r="P49" s="24">
        <v>107.60769270018537</v>
      </c>
      <c r="Q49" s="24">
        <v>96.075803951423069</v>
      </c>
      <c r="R49" s="24">
        <v>80</v>
      </c>
      <c r="S49" s="24">
        <v>101</v>
      </c>
      <c r="T49" s="24">
        <v>112</v>
      </c>
      <c r="U49" s="24">
        <v>116</v>
      </c>
      <c r="V49" s="24">
        <v>117</v>
      </c>
      <c r="W49" s="24">
        <v>100.8843677066599</v>
      </c>
      <c r="X49" s="24">
        <v>71.7</v>
      </c>
      <c r="Y49" s="24">
        <v>101</v>
      </c>
      <c r="Z49" s="24">
        <v>96.438594334015391</v>
      </c>
      <c r="AA49" s="24">
        <v>110</v>
      </c>
      <c r="AD49" s="5">
        <v>2017</v>
      </c>
      <c r="AE49" s="24">
        <f t="shared" ref="AE49:AS52" si="8">+IF(OR(C49=" ",C49=0),"SR",C49)</f>
        <v>120.1</v>
      </c>
      <c r="AF49" s="24">
        <f t="shared" si="8"/>
        <v>142</v>
      </c>
      <c r="AG49" s="24">
        <f t="shared" si="8"/>
        <v>107.1</v>
      </c>
      <c r="AH49" s="24">
        <f t="shared" si="8"/>
        <v>68</v>
      </c>
      <c r="AI49" s="24">
        <f t="shared" si="8"/>
        <v>100</v>
      </c>
      <c r="AJ49" s="24">
        <f t="shared" si="8"/>
        <v>85</v>
      </c>
      <c r="AK49" s="24">
        <f t="shared" si="8"/>
        <v>109.95596969723368</v>
      </c>
      <c r="AL49" s="24">
        <f t="shared" si="8"/>
        <v>110</v>
      </c>
      <c r="AM49" s="24">
        <f t="shared" si="8"/>
        <v>115</v>
      </c>
      <c r="AN49" s="24">
        <f t="shared" si="8"/>
        <v>116.95707275439482</v>
      </c>
      <c r="AO49" s="24">
        <f t="shared" si="8"/>
        <v>100</v>
      </c>
      <c r="AP49" s="24">
        <f t="shared" si="8"/>
        <v>135</v>
      </c>
      <c r="AQ49" s="24">
        <f t="shared" si="8"/>
        <v>100</v>
      </c>
      <c r="AR49" s="24">
        <f t="shared" si="8"/>
        <v>107.60769270018537</v>
      </c>
      <c r="AS49" s="24">
        <f t="shared" si="8"/>
        <v>96.075803951423069</v>
      </c>
      <c r="AT49" s="24">
        <f t="shared" si="7"/>
        <v>80</v>
      </c>
      <c r="AU49" s="24">
        <f t="shared" si="4"/>
        <v>101</v>
      </c>
      <c r="AV49" s="24">
        <f t="shared" si="4"/>
        <v>112</v>
      </c>
      <c r="AW49" s="24">
        <f t="shared" si="4"/>
        <v>116</v>
      </c>
      <c r="AX49" s="24">
        <f t="shared" si="4"/>
        <v>117</v>
      </c>
      <c r="AY49" s="24">
        <f t="shared" si="4"/>
        <v>100.8843677066599</v>
      </c>
      <c r="AZ49" s="24">
        <f t="shared" si="4"/>
        <v>71.7</v>
      </c>
      <c r="BA49" s="24">
        <f t="shared" ref="BA49:BB52" si="9">+IF(OR(Y49=" ",Y49=0),"SR",Y49)</f>
        <v>101</v>
      </c>
      <c r="BB49" s="24">
        <f t="shared" si="9"/>
        <v>96.438594334015391</v>
      </c>
      <c r="BC49" s="24">
        <f t="shared" si="5"/>
        <v>110</v>
      </c>
    </row>
    <row r="50" spans="1:55" x14ac:dyDescent="0.3">
      <c r="A50">
        <f t="shared" si="3"/>
        <v>49</v>
      </c>
      <c r="B50" s="10">
        <v>2018</v>
      </c>
      <c r="C50" s="24">
        <f>+'25020230'!AD51</f>
        <v>130</v>
      </c>
      <c r="D50" s="24">
        <f>+'25020240'!AD51</f>
        <v>130</v>
      </c>
      <c r="E50" s="24">
        <v>104.49859746621004</v>
      </c>
      <c r="F50" s="24">
        <f>+'25020260'!AD51</f>
        <v>115</v>
      </c>
      <c r="G50" s="24">
        <v>103.05699806298496</v>
      </c>
      <c r="H50" s="24">
        <f>+'25020690'!AD51</f>
        <v>100</v>
      </c>
      <c r="I50" s="24">
        <v>101.87797169763553</v>
      </c>
      <c r="J50" s="24">
        <f>+'25021240'!AD51</f>
        <v>130</v>
      </c>
      <c r="K50" s="24">
        <v>97.090725062660113</v>
      </c>
      <c r="L50" s="24">
        <v>108.36473345394275</v>
      </c>
      <c r="M50" s="24">
        <f>+'28010070'!AD51</f>
        <v>63</v>
      </c>
      <c r="N50" s="24">
        <v>293.37418257109914</v>
      </c>
      <c r="O50" s="24">
        <f>+'28020150'!AD51</f>
        <v>75</v>
      </c>
      <c r="P50" s="24">
        <v>99.702212636056217</v>
      </c>
      <c r="Q50" s="24">
        <v>89.01752276608687</v>
      </c>
      <c r="R50" s="24">
        <v>100</v>
      </c>
      <c r="S50" s="24">
        <v>80</v>
      </c>
      <c r="T50" s="24">
        <v>75</v>
      </c>
      <c r="U50" s="24">
        <v>78</v>
      </c>
      <c r="V50" s="24">
        <v>82</v>
      </c>
      <c r="W50" s="24">
        <v>93.47282176905334</v>
      </c>
      <c r="X50" s="24">
        <v>80.7</v>
      </c>
      <c r="Y50" s="24">
        <v>78</v>
      </c>
      <c r="Z50" s="24">
        <v>89.353660480407314</v>
      </c>
      <c r="AA50" s="24">
        <v>115</v>
      </c>
      <c r="AD50" s="5">
        <v>2018</v>
      </c>
      <c r="AE50" s="24">
        <f t="shared" si="8"/>
        <v>130</v>
      </c>
      <c r="AF50" s="24">
        <f t="shared" si="8"/>
        <v>130</v>
      </c>
      <c r="AG50" s="24">
        <f t="shared" si="8"/>
        <v>104.49859746621004</v>
      </c>
      <c r="AH50" s="24">
        <f t="shared" si="8"/>
        <v>115</v>
      </c>
      <c r="AI50" s="24">
        <f t="shared" si="8"/>
        <v>103.05699806298496</v>
      </c>
      <c r="AJ50" s="24">
        <f t="shared" si="8"/>
        <v>100</v>
      </c>
      <c r="AK50" s="24">
        <f t="shared" si="8"/>
        <v>101.87797169763553</v>
      </c>
      <c r="AL50" s="24">
        <f t="shared" si="8"/>
        <v>130</v>
      </c>
      <c r="AM50" s="24">
        <f t="shared" si="8"/>
        <v>97.090725062660113</v>
      </c>
      <c r="AN50" s="24">
        <f t="shared" si="8"/>
        <v>108.36473345394275</v>
      </c>
      <c r="AO50" s="24">
        <f t="shared" si="8"/>
        <v>63</v>
      </c>
      <c r="AP50" s="24">
        <f t="shared" si="8"/>
        <v>293.37418257109914</v>
      </c>
      <c r="AQ50" s="24">
        <f t="shared" si="8"/>
        <v>75</v>
      </c>
      <c r="AR50" s="24">
        <f t="shared" si="8"/>
        <v>99.702212636056217</v>
      </c>
      <c r="AS50" s="24">
        <f t="shared" si="8"/>
        <v>89.01752276608687</v>
      </c>
      <c r="AT50" s="24">
        <f t="shared" si="7"/>
        <v>100</v>
      </c>
      <c r="AU50" s="24">
        <f t="shared" si="7"/>
        <v>80</v>
      </c>
      <c r="AV50" s="24">
        <f t="shared" si="7"/>
        <v>75</v>
      </c>
      <c r="AW50" s="24">
        <f t="shared" si="7"/>
        <v>78</v>
      </c>
      <c r="AX50" s="24">
        <f t="shared" si="7"/>
        <v>82</v>
      </c>
      <c r="AY50" s="24">
        <f t="shared" si="7"/>
        <v>93.47282176905334</v>
      </c>
      <c r="AZ50" s="24">
        <f t="shared" si="7"/>
        <v>80.7</v>
      </c>
      <c r="BA50" s="24">
        <f t="shared" si="9"/>
        <v>78</v>
      </c>
      <c r="BB50" s="24">
        <f t="shared" si="9"/>
        <v>89.353660480407314</v>
      </c>
      <c r="BC50" s="24">
        <f t="shared" si="5"/>
        <v>115</v>
      </c>
    </row>
    <row r="51" spans="1:55" x14ac:dyDescent="0.3">
      <c r="A51">
        <f t="shared" si="3"/>
        <v>50</v>
      </c>
      <c r="B51" s="10">
        <v>2019</v>
      </c>
      <c r="C51" s="24">
        <f>+'25020230'!AD52</f>
        <v>70</v>
      </c>
      <c r="D51" s="24">
        <v>97.895845286703292</v>
      </c>
      <c r="E51" s="24">
        <v>102.85324548948977</v>
      </c>
      <c r="F51" s="24">
        <f>+'25020260'!AD52</f>
        <v>48</v>
      </c>
      <c r="G51" s="24">
        <v>101.43434436629185</v>
      </c>
      <c r="H51" s="24">
        <f>+'25020690'!AD52</f>
        <v>90</v>
      </c>
      <c r="I51" s="24">
        <v>100.27388201431553</v>
      </c>
      <c r="J51" s="24">
        <f>+'25021240'!AD52</f>
        <v>90</v>
      </c>
      <c r="K51" s="24">
        <v>95.562011565287975</v>
      </c>
      <c r="L51" s="24">
        <v>106.65850836845426</v>
      </c>
      <c r="M51" s="24">
        <f>+'28010070'!AD52</f>
        <v>95</v>
      </c>
      <c r="N51" s="24">
        <f>+'28020080'!AD52</f>
        <v>97</v>
      </c>
      <c r="O51" s="24">
        <f>+'28020150'!AD52</f>
        <v>70</v>
      </c>
      <c r="P51" s="24">
        <v>98.132380728052226</v>
      </c>
      <c r="Q51" s="24">
        <v>87.615923504495996</v>
      </c>
      <c r="R51" s="24">
        <v>83</v>
      </c>
      <c r="S51" s="24">
        <v>108</v>
      </c>
      <c r="T51" s="24">
        <v>138</v>
      </c>
      <c r="U51" s="24">
        <v>122</v>
      </c>
      <c r="V51" s="24">
        <v>111</v>
      </c>
      <c r="W51" s="24">
        <v>92.001072905466287</v>
      </c>
      <c r="X51" s="24">
        <v>96.7</v>
      </c>
      <c r="Y51" s="24">
        <v>90.261623647762335</v>
      </c>
      <c r="Z51" s="24">
        <v>87.946768661154238</v>
      </c>
      <c r="AA51" s="24">
        <v>85</v>
      </c>
      <c r="AD51" s="5">
        <v>2019</v>
      </c>
      <c r="AE51" s="24">
        <f t="shared" si="8"/>
        <v>70</v>
      </c>
      <c r="AF51" s="24">
        <f t="shared" si="8"/>
        <v>97.895845286703292</v>
      </c>
      <c r="AG51" s="24">
        <f t="shared" si="8"/>
        <v>102.85324548948977</v>
      </c>
      <c r="AH51" s="24">
        <f t="shared" si="8"/>
        <v>48</v>
      </c>
      <c r="AI51" s="24">
        <f t="shared" si="8"/>
        <v>101.43434436629185</v>
      </c>
      <c r="AJ51" s="24">
        <f t="shared" si="8"/>
        <v>90</v>
      </c>
      <c r="AK51" s="24">
        <f t="shared" si="8"/>
        <v>100.27388201431553</v>
      </c>
      <c r="AL51" s="24">
        <f t="shared" si="8"/>
        <v>90</v>
      </c>
      <c r="AM51" s="24">
        <f t="shared" si="8"/>
        <v>95.562011565287975</v>
      </c>
      <c r="AN51" s="24">
        <f t="shared" si="8"/>
        <v>106.65850836845426</v>
      </c>
      <c r="AO51" s="24">
        <f t="shared" si="8"/>
        <v>95</v>
      </c>
      <c r="AP51" s="24">
        <f t="shared" si="8"/>
        <v>97</v>
      </c>
      <c r="AQ51" s="24">
        <f t="shared" si="8"/>
        <v>70</v>
      </c>
      <c r="AR51" s="24">
        <f t="shared" si="8"/>
        <v>98.132380728052226</v>
      </c>
      <c r="AS51" s="24">
        <f t="shared" si="8"/>
        <v>87.615923504495996</v>
      </c>
      <c r="AT51" s="24">
        <f t="shared" si="7"/>
        <v>83</v>
      </c>
      <c r="AU51" s="24">
        <f t="shared" si="7"/>
        <v>108</v>
      </c>
      <c r="AV51" s="24">
        <f t="shared" si="7"/>
        <v>138</v>
      </c>
      <c r="AW51" s="24">
        <f t="shared" si="7"/>
        <v>122</v>
      </c>
      <c r="AX51" s="24">
        <f t="shared" si="7"/>
        <v>111</v>
      </c>
      <c r="AY51" s="24">
        <f t="shared" si="7"/>
        <v>92.001072905466287</v>
      </c>
      <c r="AZ51" s="24">
        <f t="shared" si="7"/>
        <v>96.7</v>
      </c>
      <c r="BA51" s="24">
        <f t="shared" si="9"/>
        <v>90.261623647762335</v>
      </c>
      <c r="BB51" s="24">
        <f t="shared" si="9"/>
        <v>87.946768661154238</v>
      </c>
      <c r="BC51" s="24">
        <f t="shared" si="5"/>
        <v>85</v>
      </c>
    </row>
    <row r="52" spans="1:55" x14ac:dyDescent="0.3">
      <c r="A52">
        <f t="shared" si="3"/>
        <v>51</v>
      </c>
      <c r="B52" s="10">
        <v>2020</v>
      </c>
      <c r="C52" s="24">
        <v>109.61027285751555</v>
      </c>
      <c r="D52" s="24">
        <v>102.93140061451894</v>
      </c>
      <c r="E52" s="24">
        <v>108.14379900369572</v>
      </c>
      <c r="F52" s="24">
        <v>108.7123145006853</v>
      </c>
      <c r="G52" s="24">
        <v>106.65191260630525</v>
      </c>
      <c r="H52" s="24">
        <f>+'25020690'!AD53</f>
        <v>111</v>
      </c>
      <c r="I52" s="24">
        <v>105.43175852418337</v>
      </c>
      <c r="J52" s="24">
        <v>106.28744401257123</v>
      </c>
      <c r="K52" s="24">
        <v>100.47751942024418</v>
      </c>
      <c r="L52" s="24">
        <v>112.14479656075397</v>
      </c>
      <c r="M52" s="24">
        <v>112.14479656075397</v>
      </c>
      <c r="N52" s="24">
        <v>303.60788950398472</v>
      </c>
      <c r="O52" s="24">
        <f>+'28020150'!AD53</f>
        <v>85</v>
      </c>
      <c r="P52" s="24">
        <v>103.1801029389303</v>
      </c>
      <c r="Q52" s="24">
        <v>92.122701387790684</v>
      </c>
      <c r="R52" s="24">
        <v>80</v>
      </c>
      <c r="S52" s="24">
        <v>101</v>
      </c>
      <c r="T52" s="24">
        <v>130</v>
      </c>
      <c r="U52" s="24">
        <v>118</v>
      </c>
      <c r="V52" s="24">
        <v>89.2</v>
      </c>
      <c r="W52" s="24">
        <v>96.733413603655251</v>
      </c>
      <c r="X52" s="24">
        <v>73</v>
      </c>
      <c r="Y52" s="24">
        <v>78</v>
      </c>
      <c r="Z52" s="24">
        <v>92.470564519894296</v>
      </c>
      <c r="AA52" s="24">
        <v>92</v>
      </c>
      <c r="AD52" s="5">
        <v>2020</v>
      </c>
      <c r="AE52" s="24">
        <f t="shared" si="8"/>
        <v>109.61027285751555</v>
      </c>
      <c r="AF52" s="24">
        <f t="shared" si="8"/>
        <v>102.93140061451894</v>
      </c>
      <c r="AG52" s="24">
        <f t="shared" si="8"/>
        <v>108.14379900369572</v>
      </c>
      <c r="AH52" s="24">
        <f t="shared" si="8"/>
        <v>108.7123145006853</v>
      </c>
      <c r="AI52" s="24">
        <f t="shared" si="8"/>
        <v>106.65191260630525</v>
      </c>
      <c r="AJ52" s="24">
        <f t="shared" si="8"/>
        <v>111</v>
      </c>
      <c r="AK52" s="24">
        <f t="shared" si="8"/>
        <v>105.43175852418337</v>
      </c>
      <c r="AL52" s="24">
        <f t="shared" si="8"/>
        <v>106.28744401257123</v>
      </c>
      <c r="AM52" s="24">
        <f t="shared" si="8"/>
        <v>100.47751942024418</v>
      </c>
      <c r="AN52" s="24">
        <f t="shared" si="8"/>
        <v>112.14479656075397</v>
      </c>
      <c r="AO52" s="24">
        <f t="shared" si="8"/>
        <v>112.14479656075397</v>
      </c>
      <c r="AP52" s="24">
        <f t="shared" si="8"/>
        <v>303.60788950398472</v>
      </c>
      <c r="AQ52" s="24">
        <f t="shared" si="8"/>
        <v>85</v>
      </c>
      <c r="AR52" s="24">
        <f t="shared" si="8"/>
        <v>103.1801029389303</v>
      </c>
      <c r="AS52" s="24">
        <f t="shared" si="8"/>
        <v>92.122701387790684</v>
      </c>
      <c r="AT52" s="24">
        <f t="shared" si="7"/>
        <v>80</v>
      </c>
      <c r="AU52" s="24">
        <f t="shared" si="7"/>
        <v>101</v>
      </c>
      <c r="AV52" s="24">
        <f t="shared" si="7"/>
        <v>130</v>
      </c>
      <c r="AW52" s="24">
        <f t="shared" si="7"/>
        <v>118</v>
      </c>
      <c r="AX52" s="24">
        <f t="shared" si="7"/>
        <v>89.2</v>
      </c>
      <c r="AY52" s="24">
        <f t="shared" si="7"/>
        <v>96.733413603655251</v>
      </c>
      <c r="AZ52" s="24">
        <f t="shared" si="7"/>
        <v>73</v>
      </c>
      <c r="BA52" s="24">
        <f t="shared" si="9"/>
        <v>78</v>
      </c>
      <c r="BB52" s="24">
        <f t="shared" si="9"/>
        <v>92.470564519894296</v>
      </c>
      <c r="BC52" s="24">
        <f t="shared" si="5"/>
        <v>92</v>
      </c>
    </row>
    <row r="53" spans="1:55" x14ac:dyDescent="0.3">
      <c r="A53">
        <f t="shared" si="3"/>
        <v>52</v>
      </c>
      <c r="B53" s="10">
        <v>2021</v>
      </c>
      <c r="C53" s="24">
        <v>89</v>
      </c>
      <c r="D53" s="24">
        <v>115</v>
      </c>
      <c r="E53" s="24">
        <v>67</v>
      </c>
      <c r="F53" s="24">
        <v>69</v>
      </c>
      <c r="G53" s="57">
        <v>104.7336631606582</v>
      </c>
      <c r="H53" s="24">
        <v>90</v>
      </c>
      <c r="I53" s="57">
        <v>103.5354548630463</v>
      </c>
      <c r="J53" s="24">
        <v>130</v>
      </c>
      <c r="K53" s="24">
        <v>109</v>
      </c>
      <c r="L53" s="57">
        <v>110.12775168478474</v>
      </c>
      <c r="M53" s="24">
        <v>62</v>
      </c>
      <c r="N53" s="24">
        <v>134</v>
      </c>
      <c r="O53" s="24">
        <v>91</v>
      </c>
      <c r="P53" s="57">
        <v>101.32429772711917</v>
      </c>
      <c r="Q53" s="57">
        <v>90.465775444784285</v>
      </c>
      <c r="R53" s="24">
        <v>112</v>
      </c>
      <c r="S53" s="24">
        <v>102</v>
      </c>
      <c r="T53" s="57">
        <v>105.31476565888913</v>
      </c>
      <c r="U53" s="24">
        <v>90</v>
      </c>
      <c r="V53" s="24">
        <v>135.80000000000001</v>
      </c>
      <c r="W53" s="57">
        <v>93.924999999999997</v>
      </c>
      <c r="X53" s="24">
        <v>77</v>
      </c>
      <c r="Y53" s="57">
        <v>94.993559038592466</v>
      </c>
      <c r="Z53" s="57">
        <v>90.807381884025943</v>
      </c>
      <c r="AA53" s="24">
        <v>78</v>
      </c>
      <c r="AD53" s="5">
        <v>2021</v>
      </c>
      <c r="AE53" s="24">
        <f t="shared" ref="AE53" si="10">+IF(OR(C53=" ",C53=0),"SR",C53)</f>
        <v>89</v>
      </c>
      <c r="AF53" s="24">
        <f t="shared" ref="AF53" si="11">+IF(OR(D53=" ",D53=0),"SR",D53)</f>
        <v>115</v>
      </c>
      <c r="AG53" s="24">
        <f t="shared" ref="AG53" si="12">+IF(OR(E53=" ",E53=0),"SR",E53)</f>
        <v>67</v>
      </c>
      <c r="AH53" s="24">
        <f t="shared" ref="AH53" si="13">+IF(OR(F53=" ",F53=0),"SR",F53)</f>
        <v>69</v>
      </c>
      <c r="AI53" s="24">
        <f t="shared" ref="AI53" si="14">+IF(OR(G53=" ",G53=0),"SR",G53)</f>
        <v>104.7336631606582</v>
      </c>
      <c r="AJ53" s="24">
        <f t="shared" ref="AJ53" si="15">+IF(OR(H53=" ",H53=0),"SR",H53)</f>
        <v>90</v>
      </c>
      <c r="AK53" s="24">
        <f t="shared" ref="AK53" si="16">+IF(OR(I53=" ",I53=0),"SR",I53)</f>
        <v>103.5354548630463</v>
      </c>
      <c r="AL53" s="24">
        <f t="shared" ref="AL53" si="17">+IF(OR(J53=" ",J53=0),"SR",J53)</f>
        <v>130</v>
      </c>
      <c r="AM53" s="24">
        <f t="shared" ref="AM53" si="18">+IF(OR(K53=" ",K53=0),"SR",K53)</f>
        <v>109</v>
      </c>
      <c r="AN53" s="24">
        <f t="shared" ref="AN53" si="19">+IF(OR(L53=" ",L53=0),"SR",L53)</f>
        <v>110.12775168478474</v>
      </c>
      <c r="AO53" s="24">
        <f t="shared" ref="AO53" si="20">+IF(OR(M53=" ",M53=0),"SR",M53)</f>
        <v>62</v>
      </c>
      <c r="AP53" s="24">
        <f t="shared" ref="AP53" si="21">+IF(OR(N53=" ",N53=0),"SR",N53)</f>
        <v>134</v>
      </c>
      <c r="AQ53" s="24">
        <f t="shared" ref="AQ53" si="22">+IF(OR(O53=" ",O53=0),"SR",O53)</f>
        <v>91</v>
      </c>
      <c r="AR53" s="24">
        <f t="shared" ref="AR53" si="23">+IF(OR(P53=" ",P53=0),"SR",P53)</f>
        <v>101.32429772711917</v>
      </c>
      <c r="AS53" s="24">
        <f t="shared" ref="AS53" si="24">+IF(OR(Q53=" ",Q53=0),"SR",Q53)</f>
        <v>90.465775444784285</v>
      </c>
      <c r="AT53" s="24">
        <f t="shared" ref="AT53" si="25">+IF(OR(R53=" ",R53=0),"SR",R53)</f>
        <v>112</v>
      </c>
      <c r="AU53" s="24">
        <f t="shared" ref="AU53" si="26">+IF(OR(S53=" ",S53=0),"SR",S53)</f>
        <v>102</v>
      </c>
      <c r="AV53" s="24">
        <f t="shared" ref="AV53" si="27">+IF(OR(T53=" ",T53=0),"SR",T53)</f>
        <v>105.31476565888913</v>
      </c>
      <c r="AW53" s="24">
        <f t="shared" ref="AW53" si="28">+IF(OR(U53=" ",U53=0),"SR",U53)</f>
        <v>90</v>
      </c>
      <c r="AX53" s="24">
        <f t="shared" ref="AX53" si="29">+IF(OR(V53=" ",V53=0),"SR",V53)</f>
        <v>135.80000000000001</v>
      </c>
      <c r="AY53" s="24">
        <f t="shared" ref="AY53" si="30">+IF(OR(W53=" ",W53=0),"SR",W53)</f>
        <v>93.924999999999997</v>
      </c>
      <c r="AZ53" s="24">
        <f t="shared" ref="AZ53" si="31">+IF(OR(X53=" ",X53=0),"SR",X53)</f>
        <v>77</v>
      </c>
      <c r="BA53" s="24">
        <f t="shared" ref="BA53" si="32">+IF(OR(Y53=" ",Y53=0),"SR",Y53)</f>
        <v>94.993559038592466</v>
      </c>
      <c r="BB53" s="24">
        <f t="shared" ref="BB53" si="33">+IF(OR(Z53=" ",Z53=0),"SR",Z53)</f>
        <v>90.807381884025943</v>
      </c>
      <c r="BC53" s="24">
        <f t="shared" si="5"/>
        <v>78</v>
      </c>
    </row>
    <row r="54" spans="1:55" x14ac:dyDescent="0.3">
      <c r="B54" s="10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D54" s="5">
        <v>2022</v>
      </c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 x14ac:dyDescent="0.3">
      <c r="A55" s="65" t="s">
        <v>66</v>
      </c>
      <c r="B55" s="33" t="s">
        <v>16</v>
      </c>
      <c r="C55" s="36">
        <f>+AVERAGE(C2:C53)</f>
        <v>111.90773874473773</v>
      </c>
      <c r="D55" s="36">
        <f t="shared" ref="D55:AA55" si="34">+AVERAGE(D2:D53)</f>
        <v>105.06192578633448</v>
      </c>
      <c r="E55" s="36">
        <f t="shared" si="34"/>
        <v>109.58129907587285</v>
      </c>
      <c r="F55" s="36">
        <f t="shared" si="34"/>
        <v>110.60471042659198</v>
      </c>
      <c r="G55" s="36">
        <f t="shared" si="34"/>
        <v>108.82440044247556</v>
      </c>
      <c r="H55" s="36">
        <f t="shared" si="34"/>
        <v>96.262174190292527</v>
      </c>
      <c r="I55" s="36">
        <f t="shared" si="34"/>
        <v>107.12048298616619</v>
      </c>
      <c r="J55" s="36">
        <f t="shared" si="34"/>
        <v>108.78239829554549</v>
      </c>
      <c r="K55" s="36">
        <f t="shared" si="34"/>
        <v>103.42459954228951</v>
      </c>
      <c r="L55" s="36">
        <f t="shared" si="34"/>
        <v>114.65390342745877</v>
      </c>
      <c r="M55" s="36">
        <f t="shared" si="34"/>
        <v>95.13277509353496</v>
      </c>
      <c r="N55" s="36">
        <f t="shared" si="34"/>
        <v>164.48941271730169</v>
      </c>
      <c r="O55" s="36">
        <f t="shared" si="34"/>
        <v>87.025456685669511</v>
      </c>
      <c r="P55" s="36">
        <f t="shared" si="34"/>
        <v>104.15015399781758</v>
      </c>
      <c r="Q55" s="36">
        <f t="shared" si="34"/>
        <v>94.810443849102256</v>
      </c>
      <c r="R55" s="36">
        <f t="shared" si="34"/>
        <v>96.387670431641325</v>
      </c>
      <c r="S55" s="36">
        <f t="shared" si="34"/>
        <v>100.43269230769231</v>
      </c>
      <c r="T55" s="36">
        <f t="shared" si="34"/>
        <v>109.87212231919595</v>
      </c>
      <c r="U55" s="36">
        <f t="shared" si="34"/>
        <v>88.652219646870122</v>
      </c>
      <c r="V55" s="36">
        <f t="shared" si="34"/>
        <v>102.80764617990108</v>
      </c>
      <c r="W55" s="36">
        <f t="shared" si="34"/>
        <v>98.614847060298956</v>
      </c>
      <c r="X55" s="36">
        <f t="shared" si="34"/>
        <v>97.405298881305114</v>
      </c>
      <c r="Y55" s="36">
        <f t="shared" si="34"/>
        <v>85.877960374181214</v>
      </c>
      <c r="Z55" s="36">
        <f t="shared" si="34"/>
        <v>95.008322710299041</v>
      </c>
      <c r="AA55" s="36">
        <f t="shared" si="34"/>
        <v>114.45513911428475</v>
      </c>
      <c r="AD55" s="33" t="s">
        <v>16</v>
      </c>
      <c r="AE55" s="36">
        <f t="shared" ref="AE55" si="35">+AVERAGE(AE2:AE54)</f>
        <v>111.90773874473773</v>
      </c>
      <c r="AF55" s="36">
        <f t="shared" ref="AF55" si="36">+AVERAGE(AF2:AF54)</f>
        <v>105.06192578633448</v>
      </c>
      <c r="AG55" s="36">
        <f t="shared" ref="AG55" si="37">+AVERAGE(AG2:AG54)</f>
        <v>109.58129907587285</v>
      </c>
      <c r="AH55" s="36">
        <f t="shared" ref="AH55" si="38">+AVERAGE(AH2:AH54)</f>
        <v>110.60471042659198</v>
      </c>
      <c r="AI55" s="36">
        <f t="shared" ref="AI55" si="39">+AVERAGE(AI2:AI54)</f>
        <v>108.82440044247556</v>
      </c>
      <c r="AJ55" s="36">
        <f t="shared" ref="AJ55" si="40">+AVERAGE(AJ2:AJ54)</f>
        <v>96.262174190292527</v>
      </c>
      <c r="AK55" s="36">
        <f t="shared" ref="AK55" si="41">+AVERAGE(AK2:AK54)</f>
        <v>107.12048298616619</v>
      </c>
      <c r="AL55" s="36">
        <f t="shared" ref="AL55" si="42">+AVERAGE(AL2:AL54)</f>
        <v>108.78239829554549</v>
      </c>
      <c r="AM55" s="36">
        <f t="shared" ref="AM55" si="43">+AVERAGE(AM2:AM54)</f>
        <v>103.42459954228951</v>
      </c>
      <c r="AN55" s="36">
        <f t="shared" ref="AN55" si="44">+AVERAGE(AN2:AN54)</f>
        <v>114.65390342745877</v>
      </c>
      <c r="AO55" s="36">
        <f t="shared" ref="AO55" si="45">+AVERAGE(AO2:AO54)</f>
        <v>95.13277509353496</v>
      </c>
      <c r="AP55" s="36">
        <f t="shared" ref="AP55" si="46">+AVERAGE(AP2:AP54)</f>
        <v>164.48941271730169</v>
      </c>
      <c r="AQ55" s="36">
        <f t="shared" ref="AQ55" si="47">+AVERAGE(AQ2:AQ54)</f>
        <v>87.025456685669511</v>
      </c>
      <c r="AR55" s="36">
        <f t="shared" ref="AR55" si="48">+AVERAGE(AR2:AR54)</f>
        <v>106.19231388012773</v>
      </c>
      <c r="AS55" s="36">
        <f t="shared" ref="AS55" si="49">+AVERAGE(AS2:AS54)</f>
        <v>94.810443849102256</v>
      </c>
      <c r="AT55" s="36">
        <f t="shared" ref="AT55" si="50">+AVERAGE(AT2:AT54)</f>
        <v>96.387670431641325</v>
      </c>
      <c r="AU55" s="36">
        <f t="shared" ref="AU55" si="51">+AVERAGE(AU2:AU54)</f>
        <v>100.43269230769231</v>
      </c>
      <c r="AV55" s="36">
        <f t="shared" ref="AV55" si="52">+AVERAGE(AV2:AV54)</f>
        <v>109.87212231919595</v>
      </c>
      <c r="AW55" s="36">
        <f t="shared" ref="AW55" si="53">+AVERAGE(AW2:AW54)</f>
        <v>92.198308432744923</v>
      </c>
      <c r="AX55" s="36">
        <f t="shared" ref="AX55" si="54">+AVERAGE(AX2:AX54)</f>
        <v>102.80764617990108</v>
      </c>
      <c r="AY55" s="36">
        <f t="shared" ref="AY55" si="55">+AVERAGE(AY2:AY54)</f>
        <v>98.614847060298956</v>
      </c>
      <c r="AZ55" s="36">
        <f t="shared" ref="AZ55" si="56">+AVERAGE(AZ2:AZ54)</f>
        <v>97.405298881305114</v>
      </c>
      <c r="BA55" s="36">
        <f t="shared" ref="BA55" si="57">+AVERAGE(BA2:BA54)</f>
        <v>85.877960374181214</v>
      </c>
      <c r="BB55" s="36">
        <f t="shared" ref="BB55" si="58">+AVERAGE(BB2:BB54)</f>
        <v>95.008322710299041</v>
      </c>
      <c r="BC55" s="36">
        <f t="shared" ref="BC55" si="59">+AVERAGE(BC2:BC54)</f>
        <v>114.45513911428475</v>
      </c>
    </row>
    <row r="56" spans="1:55" x14ac:dyDescent="0.3">
      <c r="A56" s="65"/>
      <c r="B56" s="33" t="s">
        <v>17</v>
      </c>
      <c r="C56" s="36">
        <f>+MAX(C2:C53)</f>
        <v>160</v>
      </c>
      <c r="D56" s="36">
        <f t="shared" ref="D56:AA56" si="60">+MAX(D2:D53)</f>
        <v>170</v>
      </c>
      <c r="E56" s="36">
        <f t="shared" si="60"/>
        <v>167</v>
      </c>
      <c r="F56" s="36">
        <f t="shared" si="60"/>
        <v>172</v>
      </c>
      <c r="G56" s="36">
        <f t="shared" si="60"/>
        <v>271</v>
      </c>
      <c r="H56" s="36">
        <f t="shared" si="60"/>
        <v>150</v>
      </c>
      <c r="I56" s="36">
        <f t="shared" si="60"/>
        <v>248</v>
      </c>
      <c r="J56" s="36">
        <f t="shared" si="60"/>
        <v>153</v>
      </c>
      <c r="K56" s="36">
        <f t="shared" si="60"/>
        <v>170</v>
      </c>
      <c r="L56" s="36">
        <f t="shared" si="60"/>
        <v>209.2</v>
      </c>
      <c r="M56" s="36">
        <f t="shared" si="60"/>
        <v>137.5</v>
      </c>
      <c r="N56" s="36">
        <f t="shared" si="60"/>
        <v>354.58595378689631</v>
      </c>
      <c r="O56" s="36">
        <f t="shared" si="60"/>
        <v>137</v>
      </c>
      <c r="P56" s="36">
        <f t="shared" si="60"/>
        <v>200</v>
      </c>
      <c r="Q56" s="36">
        <f t="shared" si="60"/>
        <v>180</v>
      </c>
      <c r="R56" s="36">
        <f t="shared" si="60"/>
        <v>147</v>
      </c>
      <c r="S56" s="36">
        <f t="shared" si="60"/>
        <v>151</v>
      </c>
      <c r="T56" s="36">
        <f t="shared" si="60"/>
        <v>162</v>
      </c>
      <c r="U56" s="36">
        <f t="shared" si="60"/>
        <v>140</v>
      </c>
      <c r="V56" s="36">
        <f t="shared" si="60"/>
        <v>194.4</v>
      </c>
      <c r="W56" s="36">
        <f t="shared" si="60"/>
        <v>146.69999999999999</v>
      </c>
      <c r="X56" s="36">
        <f t="shared" si="60"/>
        <v>141</v>
      </c>
      <c r="Y56" s="36">
        <f t="shared" si="60"/>
        <v>146.9</v>
      </c>
      <c r="Z56" s="36">
        <f t="shared" si="60"/>
        <v>164</v>
      </c>
      <c r="AA56" s="36">
        <f t="shared" si="60"/>
        <v>509.5</v>
      </c>
      <c r="AD56" s="33" t="s">
        <v>17</v>
      </c>
      <c r="AE56" s="36">
        <f t="shared" ref="AE56:BC56" si="61">+MAX(AE2:AE54)</f>
        <v>160</v>
      </c>
      <c r="AF56" s="36">
        <f t="shared" si="61"/>
        <v>170</v>
      </c>
      <c r="AG56" s="36">
        <f t="shared" si="61"/>
        <v>167</v>
      </c>
      <c r="AH56" s="36">
        <f t="shared" si="61"/>
        <v>172</v>
      </c>
      <c r="AI56" s="36">
        <f t="shared" si="61"/>
        <v>271</v>
      </c>
      <c r="AJ56" s="36">
        <f t="shared" si="61"/>
        <v>150</v>
      </c>
      <c r="AK56" s="36">
        <f t="shared" si="61"/>
        <v>248</v>
      </c>
      <c r="AL56" s="36">
        <f t="shared" si="61"/>
        <v>153</v>
      </c>
      <c r="AM56" s="36">
        <f t="shared" si="61"/>
        <v>170</v>
      </c>
      <c r="AN56" s="36">
        <f t="shared" si="61"/>
        <v>209.2</v>
      </c>
      <c r="AO56" s="36">
        <f t="shared" si="61"/>
        <v>137.5</v>
      </c>
      <c r="AP56" s="36">
        <f t="shared" si="61"/>
        <v>354.58595378689631</v>
      </c>
      <c r="AQ56" s="36">
        <f t="shared" si="61"/>
        <v>137</v>
      </c>
      <c r="AR56" s="36">
        <f t="shared" si="61"/>
        <v>200</v>
      </c>
      <c r="AS56" s="36">
        <f t="shared" si="61"/>
        <v>180</v>
      </c>
      <c r="AT56" s="36">
        <f t="shared" si="61"/>
        <v>147</v>
      </c>
      <c r="AU56" s="36">
        <f t="shared" si="61"/>
        <v>151</v>
      </c>
      <c r="AV56" s="36">
        <f t="shared" si="61"/>
        <v>162</v>
      </c>
      <c r="AW56" s="36">
        <f t="shared" si="61"/>
        <v>140</v>
      </c>
      <c r="AX56" s="36">
        <f t="shared" si="61"/>
        <v>194.4</v>
      </c>
      <c r="AY56" s="36">
        <f t="shared" si="61"/>
        <v>146.69999999999999</v>
      </c>
      <c r="AZ56" s="36">
        <f t="shared" si="61"/>
        <v>141</v>
      </c>
      <c r="BA56" s="36">
        <f t="shared" si="61"/>
        <v>146.9</v>
      </c>
      <c r="BB56" s="36">
        <f t="shared" si="61"/>
        <v>164</v>
      </c>
      <c r="BC56" s="36">
        <f t="shared" si="61"/>
        <v>509.5</v>
      </c>
    </row>
    <row r="57" spans="1:55" x14ac:dyDescent="0.3">
      <c r="A57" s="65"/>
      <c r="B57" s="33" t="s">
        <v>18</v>
      </c>
      <c r="C57" s="36">
        <f>+MIN(C2:C53)</f>
        <v>62</v>
      </c>
      <c r="D57" s="36">
        <f t="shared" ref="D57:AA57" si="62">+MIN(D2:D53)</f>
        <v>36</v>
      </c>
      <c r="E57" s="36">
        <f t="shared" si="62"/>
        <v>65</v>
      </c>
      <c r="F57" s="36">
        <f t="shared" si="62"/>
        <v>48</v>
      </c>
      <c r="G57" s="36">
        <f t="shared" si="62"/>
        <v>55</v>
      </c>
      <c r="H57" s="36">
        <f t="shared" si="62"/>
        <v>15</v>
      </c>
      <c r="I57" s="36">
        <f t="shared" si="62"/>
        <v>20</v>
      </c>
      <c r="J57" s="36">
        <f t="shared" si="62"/>
        <v>58</v>
      </c>
      <c r="K57" s="36">
        <f t="shared" si="62"/>
        <v>67</v>
      </c>
      <c r="L57" s="36">
        <f t="shared" si="62"/>
        <v>67.5</v>
      </c>
      <c r="M57" s="36">
        <f t="shared" si="62"/>
        <v>40</v>
      </c>
      <c r="N57" s="36">
        <f t="shared" si="62"/>
        <v>55</v>
      </c>
      <c r="O57" s="36">
        <f t="shared" si="62"/>
        <v>56</v>
      </c>
      <c r="P57" s="36">
        <f t="shared" si="62"/>
        <v>0</v>
      </c>
      <c r="Q57" s="36">
        <f t="shared" si="62"/>
        <v>59</v>
      </c>
      <c r="R57" s="36">
        <f t="shared" si="62"/>
        <v>52</v>
      </c>
      <c r="S57" s="36">
        <f t="shared" si="62"/>
        <v>62</v>
      </c>
      <c r="T57" s="36">
        <f t="shared" si="62"/>
        <v>60</v>
      </c>
      <c r="U57" s="36">
        <f t="shared" si="62"/>
        <v>0</v>
      </c>
      <c r="V57" s="36">
        <f t="shared" si="62"/>
        <v>51.9</v>
      </c>
      <c r="W57" s="36">
        <f t="shared" si="62"/>
        <v>70</v>
      </c>
      <c r="X57" s="36">
        <f t="shared" si="62"/>
        <v>56</v>
      </c>
      <c r="Y57" s="36">
        <f t="shared" si="62"/>
        <v>53</v>
      </c>
      <c r="Z57" s="36">
        <f t="shared" si="62"/>
        <v>55</v>
      </c>
      <c r="AA57" s="36">
        <f t="shared" si="62"/>
        <v>55.5</v>
      </c>
      <c r="AD57" s="33" t="s">
        <v>18</v>
      </c>
      <c r="AE57" s="36">
        <f t="shared" ref="AE57:BC57" si="63">+MIN(AE2:AE54)</f>
        <v>62</v>
      </c>
      <c r="AF57" s="36">
        <f t="shared" si="63"/>
        <v>36</v>
      </c>
      <c r="AG57" s="36">
        <f t="shared" si="63"/>
        <v>65</v>
      </c>
      <c r="AH57" s="36">
        <f t="shared" si="63"/>
        <v>48</v>
      </c>
      <c r="AI57" s="36">
        <f t="shared" si="63"/>
        <v>55</v>
      </c>
      <c r="AJ57" s="36">
        <f t="shared" si="63"/>
        <v>15</v>
      </c>
      <c r="AK57" s="36">
        <f t="shared" si="63"/>
        <v>20</v>
      </c>
      <c r="AL57" s="36">
        <f t="shared" si="63"/>
        <v>58</v>
      </c>
      <c r="AM57" s="36">
        <f t="shared" si="63"/>
        <v>67</v>
      </c>
      <c r="AN57" s="36">
        <f t="shared" si="63"/>
        <v>67.5</v>
      </c>
      <c r="AO57" s="36">
        <f t="shared" si="63"/>
        <v>40</v>
      </c>
      <c r="AP57" s="36">
        <f t="shared" si="63"/>
        <v>55</v>
      </c>
      <c r="AQ57" s="36">
        <f t="shared" si="63"/>
        <v>56</v>
      </c>
      <c r="AR57" s="36">
        <f t="shared" si="63"/>
        <v>53</v>
      </c>
      <c r="AS57" s="36">
        <f t="shared" si="63"/>
        <v>59</v>
      </c>
      <c r="AT57" s="36">
        <f t="shared" si="63"/>
        <v>52</v>
      </c>
      <c r="AU57" s="36">
        <f t="shared" si="63"/>
        <v>62</v>
      </c>
      <c r="AV57" s="36">
        <f t="shared" si="63"/>
        <v>60</v>
      </c>
      <c r="AW57" s="36">
        <f t="shared" si="63"/>
        <v>43.4</v>
      </c>
      <c r="AX57" s="36">
        <f t="shared" si="63"/>
        <v>51.9</v>
      </c>
      <c r="AY57" s="36">
        <f t="shared" si="63"/>
        <v>70</v>
      </c>
      <c r="AZ57" s="36">
        <f t="shared" si="63"/>
        <v>56</v>
      </c>
      <c r="BA57" s="36">
        <f t="shared" si="63"/>
        <v>53</v>
      </c>
      <c r="BB57" s="36">
        <f t="shared" si="63"/>
        <v>55</v>
      </c>
      <c r="BC57" s="36">
        <f t="shared" si="63"/>
        <v>55.5</v>
      </c>
    </row>
    <row r="58" spans="1:55" x14ac:dyDescent="0.3">
      <c r="A58" s="65"/>
      <c r="B58" s="33" t="s">
        <v>19</v>
      </c>
      <c r="C58" s="36">
        <f>+_xlfn.STDEV.S(C2:C53)</f>
        <v>24.490047690778731</v>
      </c>
      <c r="D58" s="36">
        <f t="shared" ref="D58:AA58" si="64">+_xlfn.STDEV.S(D2:D53)</f>
        <v>26.700782488259268</v>
      </c>
      <c r="E58" s="36">
        <f t="shared" si="64"/>
        <v>23.790224052266897</v>
      </c>
      <c r="F58" s="36">
        <f t="shared" si="64"/>
        <v>32.5172030264523</v>
      </c>
      <c r="G58" s="36">
        <f t="shared" si="64"/>
        <v>32.00111784615877</v>
      </c>
      <c r="H58" s="36">
        <f t="shared" si="64"/>
        <v>24.691441739993806</v>
      </c>
      <c r="I58" s="36">
        <f t="shared" si="64"/>
        <v>38.390416774680986</v>
      </c>
      <c r="J58" s="36">
        <f t="shared" si="64"/>
        <v>20.241776507204214</v>
      </c>
      <c r="K58" s="36">
        <f t="shared" si="64"/>
        <v>21.834395664664392</v>
      </c>
      <c r="L58" s="36">
        <f t="shared" si="64"/>
        <v>27.652468237864671</v>
      </c>
      <c r="M58" s="36">
        <f t="shared" si="64"/>
        <v>25.25423233084781</v>
      </c>
      <c r="N58" s="36">
        <f t="shared" si="64"/>
        <v>100.25537759855467</v>
      </c>
      <c r="O58" s="36">
        <f t="shared" si="64"/>
        <v>17.027310223805923</v>
      </c>
      <c r="P58" s="36">
        <f t="shared" si="64"/>
        <v>27.016040847628403</v>
      </c>
      <c r="Q58" s="36">
        <f t="shared" si="64"/>
        <v>22.607020245325334</v>
      </c>
      <c r="R58" s="36">
        <f t="shared" si="64"/>
        <v>22.976967820491883</v>
      </c>
      <c r="S58" s="36">
        <f t="shared" si="64"/>
        <v>22.019097959777813</v>
      </c>
      <c r="T58" s="36">
        <f t="shared" si="64"/>
        <v>25.234574165368116</v>
      </c>
      <c r="U58" s="36">
        <f t="shared" si="64"/>
        <v>27.617342151331194</v>
      </c>
      <c r="V58" s="36">
        <f t="shared" si="64"/>
        <v>25.630898400859131</v>
      </c>
      <c r="W58" s="36">
        <f t="shared" si="64"/>
        <v>16.60208551557831</v>
      </c>
      <c r="X58" s="36">
        <f t="shared" si="64"/>
        <v>19.489394141128987</v>
      </c>
      <c r="Y58" s="36">
        <f t="shared" si="64"/>
        <v>22.174582843631057</v>
      </c>
      <c r="Z58" s="36">
        <f t="shared" si="64"/>
        <v>19.897694777921597</v>
      </c>
      <c r="AA58" s="36">
        <f t="shared" si="64"/>
        <v>62.735077245452295</v>
      </c>
      <c r="AD58" s="33" t="s">
        <v>19</v>
      </c>
      <c r="AE58" s="36">
        <f t="shared" ref="AE58:BC58" si="65">+_xlfn.STDEV.S(AE2:AE54)</f>
        <v>24.490047690778731</v>
      </c>
      <c r="AF58" s="36">
        <f t="shared" si="65"/>
        <v>26.700782488259268</v>
      </c>
      <c r="AG58" s="36">
        <f t="shared" si="65"/>
        <v>23.790224052266897</v>
      </c>
      <c r="AH58" s="36">
        <f t="shared" si="65"/>
        <v>32.5172030264523</v>
      </c>
      <c r="AI58" s="36">
        <f t="shared" si="65"/>
        <v>32.00111784615877</v>
      </c>
      <c r="AJ58" s="36">
        <f t="shared" si="65"/>
        <v>24.691441739993806</v>
      </c>
      <c r="AK58" s="36">
        <f t="shared" si="65"/>
        <v>38.390416774680986</v>
      </c>
      <c r="AL58" s="36">
        <f t="shared" si="65"/>
        <v>20.241776507204214</v>
      </c>
      <c r="AM58" s="36">
        <f t="shared" si="65"/>
        <v>21.834395664664392</v>
      </c>
      <c r="AN58" s="36">
        <f t="shared" si="65"/>
        <v>27.652468237864671</v>
      </c>
      <c r="AO58" s="36">
        <f t="shared" si="65"/>
        <v>25.25423233084781</v>
      </c>
      <c r="AP58" s="36">
        <f t="shared" si="65"/>
        <v>100.25537759855467</v>
      </c>
      <c r="AQ58" s="36">
        <f t="shared" si="65"/>
        <v>17.027310223805923</v>
      </c>
      <c r="AR58" s="36">
        <f t="shared" si="65"/>
        <v>22.874983616657389</v>
      </c>
      <c r="AS58" s="36">
        <f t="shared" si="65"/>
        <v>22.607020245325334</v>
      </c>
      <c r="AT58" s="36">
        <f t="shared" si="65"/>
        <v>22.976967820491883</v>
      </c>
      <c r="AU58" s="36">
        <f t="shared" si="65"/>
        <v>22.019097959777813</v>
      </c>
      <c r="AV58" s="36">
        <f t="shared" si="65"/>
        <v>25.234574165368116</v>
      </c>
      <c r="AW58" s="36">
        <f t="shared" si="65"/>
        <v>21.453046775762324</v>
      </c>
      <c r="AX58" s="36">
        <f t="shared" si="65"/>
        <v>25.630898400859131</v>
      </c>
      <c r="AY58" s="36">
        <f t="shared" si="65"/>
        <v>16.60208551557831</v>
      </c>
      <c r="AZ58" s="36">
        <f t="shared" si="65"/>
        <v>19.489394141128987</v>
      </c>
      <c r="BA58" s="36">
        <f t="shared" si="65"/>
        <v>22.174582843631057</v>
      </c>
      <c r="BB58" s="36">
        <f t="shared" si="65"/>
        <v>19.897694777921597</v>
      </c>
      <c r="BC58" s="36">
        <f t="shared" si="65"/>
        <v>62.735077245452295</v>
      </c>
    </row>
    <row r="59" spans="1:55" x14ac:dyDescent="0.3">
      <c r="A59" s="65"/>
      <c r="B59" s="33" t="s">
        <v>20</v>
      </c>
      <c r="C59" s="36">
        <f>+COUNT(C2:C53)</f>
        <v>52</v>
      </c>
      <c r="D59" s="36">
        <f t="shared" ref="D59:AA59" si="66">+COUNT(D2:D53)</f>
        <v>52</v>
      </c>
      <c r="E59" s="36">
        <f t="shared" si="66"/>
        <v>52</v>
      </c>
      <c r="F59" s="36">
        <f t="shared" si="66"/>
        <v>52</v>
      </c>
      <c r="G59" s="36">
        <f t="shared" si="66"/>
        <v>52</v>
      </c>
      <c r="H59" s="36">
        <f t="shared" si="66"/>
        <v>52</v>
      </c>
      <c r="I59" s="36">
        <f t="shared" si="66"/>
        <v>52</v>
      </c>
      <c r="J59" s="36">
        <f t="shared" si="66"/>
        <v>52</v>
      </c>
      <c r="K59" s="36">
        <f t="shared" si="66"/>
        <v>52</v>
      </c>
      <c r="L59" s="36">
        <f t="shared" si="66"/>
        <v>52</v>
      </c>
      <c r="M59" s="36">
        <f t="shared" si="66"/>
        <v>52</v>
      </c>
      <c r="N59" s="36">
        <f t="shared" si="66"/>
        <v>52</v>
      </c>
      <c r="O59" s="36">
        <f t="shared" si="66"/>
        <v>52</v>
      </c>
      <c r="P59" s="36">
        <f t="shared" si="66"/>
        <v>52</v>
      </c>
      <c r="Q59" s="36">
        <f t="shared" si="66"/>
        <v>52</v>
      </c>
      <c r="R59" s="36">
        <f t="shared" si="66"/>
        <v>52</v>
      </c>
      <c r="S59" s="36">
        <f t="shared" si="66"/>
        <v>52</v>
      </c>
      <c r="T59" s="36">
        <f t="shared" si="66"/>
        <v>52</v>
      </c>
      <c r="U59" s="36">
        <f t="shared" si="66"/>
        <v>52</v>
      </c>
      <c r="V59" s="36">
        <f t="shared" si="66"/>
        <v>52</v>
      </c>
      <c r="W59" s="36">
        <f t="shared" si="66"/>
        <v>52</v>
      </c>
      <c r="X59" s="36">
        <f t="shared" si="66"/>
        <v>52</v>
      </c>
      <c r="Y59" s="36">
        <f t="shared" si="66"/>
        <v>52</v>
      </c>
      <c r="Z59" s="36">
        <f t="shared" si="66"/>
        <v>52</v>
      </c>
      <c r="AA59" s="36">
        <f t="shared" si="66"/>
        <v>52</v>
      </c>
      <c r="AD59" s="33" t="s">
        <v>20</v>
      </c>
      <c r="AE59" s="36">
        <f t="shared" ref="AE59:BC59" si="67">+COUNT(AE2:AE54)</f>
        <v>52</v>
      </c>
      <c r="AF59" s="36">
        <f t="shared" si="67"/>
        <v>52</v>
      </c>
      <c r="AG59" s="36">
        <f t="shared" si="67"/>
        <v>52</v>
      </c>
      <c r="AH59" s="36">
        <f t="shared" si="67"/>
        <v>52</v>
      </c>
      <c r="AI59" s="36">
        <f t="shared" si="67"/>
        <v>52</v>
      </c>
      <c r="AJ59" s="36">
        <f t="shared" si="67"/>
        <v>52</v>
      </c>
      <c r="AK59" s="36">
        <f t="shared" si="67"/>
        <v>52</v>
      </c>
      <c r="AL59" s="36">
        <f t="shared" si="67"/>
        <v>52</v>
      </c>
      <c r="AM59" s="36">
        <f t="shared" si="67"/>
        <v>52</v>
      </c>
      <c r="AN59" s="36">
        <f t="shared" si="67"/>
        <v>52</v>
      </c>
      <c r="AO59" s="36">
        <f t="shared" si="67"/>
        <v>52</v>
      </c>
      <c r="AP59" s="36">
        <f t="shared" si="67"/>
        <v>52</v>
      </c>
      <c r="AQ59" s="36">
        <f t="shared" si="67"/>
        <v>52</v>
      </c>
      <c r="AR59" s="36">
        <f t="shared" si="67"/>
        <v>51</v>
      </c>
      <c r="AS59" s="36">
        <f t="shared" si="67"/>
        <v>52</v>
      </c>
      <c r="AT59" s="36">
        <f t="shared" si="67"/>
        <v>52</v>
      </c>
      <c r="AU59" s="36">
        <f t="shared" si="67"/>
        <v>52</v>
      </c>
      <c r="AV59" s="36">
        <f t="shared" si="67"/>
        <v>52</v>
      </c>
      <c r="AW59" s="36">
        <f t="shared" si="67"/>
        <v>50</v>
      </c>
      <c r="AX59" s="36">
        <f t="shared" si="67"/>
        <v>52</v>
      </c>
      <c r="AY59" s="36">
        <f t="shared" si="67"/>
        <v>52</v>
      </c>
      <c r="AZ59" s="36">
        <f t="shared" si="67"/>
        <v>52</v>
      </c>
      <c r="BA59" s="36">
        <f t="shared" si="67"/>
        <v>52</v>
      </c>
      <c r="BB59" s="36">
        <f t="shared" si="67"/>
        <v>52</v>
      </c>
      <c r="BC59" s="36">
        <f t="shared" si="67"/>
        <v>52</v>
      </c>
    </row>
    <row r="60" spans="1:55" x14ac:dyDescent="0.3">
      <c r="A60" s="61"/>
    </row>
    <row r="61" spans="1:55" s="12" customFormat="1" x14ac:dyDescent="0.3">
      <c r="A61" s="65" t="s">
        <v>67</v>
      </c>
      <c r="B61" s="33" t="s">
        <v>16</v>
      </c>
      <c r="C61" s="36">
        <f>+AVERAGE(C8:C52)</f>
        <v>111.66760313643843</v>
      </c>
      <c r="D61" s="36">
        <f t="shared" ref="D61:AA61" si="68">+AVERAGE(D8:D52)</f>
        <v>106.30328617292861</v>
      </c>
      <c r="E61" s="36">
        <f t="shared" si="68"/>
        <v>110.98283448767526</v>
      </c>
      <c r="F61" s="36">
        <f t="shared" si="68"/>
        <v>110.45433204850629</v>
      </c>
      <c r="G61" s="36">
        <f t="shared" si="68"/>
        <v>108.76051580715506</v>
      </c>
      <c r="H61" s="36">
        <f t="shared" si="68"/>
        <v>96.667898986344198</v>
      </c>
      <c r="I61" s="36">
        <f t="shared" si="68"/>
        <v>106.57681005595643</v>
      </c>
      <c r="J61" s="36">
        <f t="shared" si="68"/>
        <v>107.69753920388591</v>
      </c>
      <c r="K61" s="36">
        <f t="shared" si="68"/>
        <v>103.25327791855311</v>
      </c>
      <c r="L61" s="36">
        <f t="shared" si="68"/>
        <v>115.65722725651271</v>
      </c>
      <c r="M61" s="36">
        <f t="shared" si="68"/>
        <v>94.528972823182585</v>
      </c>
      <c r="N61" s="36">
        <f t="shared" si="68"/>
        <v>160.02373535111604</v>
      </c>
      <c r="O61" s="36">
        <f t="shared" si="68"/>
        <v>86.880844406242318</v>
      </c>
      <c r="P61" s="36">
        <f t="shared" si="68"/>
        <v>104.61074911465322</v>
      </c>
      <c r="Q61" s="36">
        <f t="shared" si="68"/>
        <v>94.903992820723744</v>
      </c>
      <c r="R61" s="36">
        <f t="shared" si="68"/>
        <v>94.194177359667563</v>
      </c>
      <c r="S61" s="36">
        <f t="shared" si="68"/>
        <v>98.63333333333334</v>
      </c>
      <c r="T61" s="36">
        <f t="shared" si="68"/>
        <v>109.85383663509486</v>
      </c>
      <c r="U61" s="36">
        <f t="shared" si="68"/>
        <v>88.653676036383246</v>
      </c>
      <c r="V61" s="36">
        <f t="shared" si="68"/>
        <v>102.24519922989398</v>
      </c>
      <c r="W61" s="36">
        <f t="shared" si="68"/>
        <v>98.545965305930324</v>
      </c>
      <c r="X61" s="36">
        <f t="shared" si="68"/>
        <v>97.709657226489412</v>
      </c>
      <c r="Y61" s="36">
        <f t="shared" si="68"/>
        <v>85.090230675974013</v>
      </c>
      <c r="Z61" s="36">
        <f t="shared" si="68"/>
        <v>95.034769339437474</v>
      </c>
      <c r="AA61" s="36">
        <f t="shared" si="68"/>
        <v>115.13379297694394</v>
      </c>
    </row>
    <row r="62" spans="1:55" s="12" customFormat="1" ht="51.6" customHeight="1" x14ac:dyDescent="0.3">
      <c r="A62" s="65"/>
      <c r="B62" s="33" t="s">
        <v>65</v>
      </c>
      <c r="C62" s="36">
        <f>+(C61-C55)/C55*100</f>
        <v>-0.21458355873586943</v>
      </c>
      <c r="D62" s="36">
        <f t="shared" ref="D62:AA62" si="69">+(D61-D55)/D55*100</f>
        <v>1.1815511445304092</v>
      </c>
      <c r="E62" s="36">
        <f t="shared" si="69"/>
        <v>1.2789914188113487</v>
      </c>
      <c r="F62" s="36">
        <f t="shared" si="69"/>
        <v>-0.13596019329167391</v>
      </c>
      <c r="G62" s="36">
        <f t="shared" si="69"/>
        <v>-5.8704330150915647E-2</v>
      </c>
      <c r="H62" s="36">
        <f t="shared" si="69"/>
        <v>0.42147894483416609</v>
      </c>
      <c r="I62" s="36">
        <f t="shared" si="69"/>
        <v>-0.5075340542293646</v>
      </c>
      <c r="J62" s="36">
        <f t="shared" si="69"/>
        <v>-0.99727447515192791</v>
      </c>
      <c r="K62" s="36">
        <f t="shared" si="69"/>
        <v>-0.16564881517027447</v>
      </c>
      <c r="L62" s="36">
        <f t="shared" si="69"/>
        <v>0.87508911520726407</v>
      </c>
      <c r="M62" s="36">
        <f t="shared" si="69"/>
        <v>-0.63469426783641503</v>
      </c>
      <c r="N62" s="36">
        <f t="shared" si="69"/>
        <v>-2.7148722172536068</v>
      </c>
      <c r="O62" s="36">
        <f t="shared" si="69"/>
        <v>-0.16617238786752178</v>
      </c>
      <c r="P62" s="36">
        <f t="shared" si="69"/>
        <v>0.44224141698848157</v>
      </c>
      <c r="Q62" s="36">
        <f t="shared" si="69"/>
        <v>9.8669479672911842E-2</v>
      </c>
      <c r="R62" s="36">
        <f t="shared" si="69"/>
        <v>-2.2756988130856421</v>
      </c>
      <c r="S62" s="36">
        <f t="shared" si="69"/>
        <v>-1.7916068294239591</v>
      </c>
      <c r="T62" s="36">
        <f t="shared" si="69"/>
        <v>-1.6642696723345916E-2</v>
      </c>
      <c r="U62" s="36">
        <f t="shared" si="69"/>
        <v>1.6428122374425296E-3</v>
      </c>
      <c r="V62" s="36">
        <f t="shared" si="69"/>
        <v>-0.54708669141484401</v>
      </c>
      <c r="W62" s="36">
        <f t="shared" si="69"/>
        <v>-6.9849273635758172E-2</v>
      </c>
      <c r="X62" s="36">
        <f t="shared" si="69"/>
        <v>0.31246590142408859</v>
      </c>
      <c r="Y62" s="36">
        <f t="shared" si="69"/>
        <v>-0.91726642642065848</v>
      </c>
      <c r="Z62" s="36">
        <f t="shared" si="69"/>
        <v>2.7836118335732827E-2</v>
      </c>
      <c r="AA62" s="36">
        <f t="shared" si="69"/>
        <v>0.59294311108350106</v>
      </c>
      <c r="AB62" s="58">
        <f>+SUM(C62:AA62)</f>
        <v>-5.9806855672664305</v>
      </c>
    </row>
  </sheetData>
  <mergeCells count="2">
    <mergeCell ref="A55:A59"/>
    <mergeCell ref="A61:A62"/>
  </mergeCells>
  <conditionalFormatting sqref="B2:B59">
    <cfRule type="cellIs" dxfId="6" priority="6" operator="equal">
      <formula>"SR"</formula>
    </cfRule>
  </conditionalFormatting>
  <conditionalFormatting sqref="AD2:AD59">
    <cfRule type="cellIs" dxfId="5" priority="2" operator="equal">
      <formula>"SR"</formula>
    </cfRule>
  </conditionalFormatting>
  <conditionalFormatting sqref="B61:B62">
    <cfRule type="cellIs" dxfId="4" priority="1" operator="equal">
      <formula>"SR"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D2CC-2A3B-4D9D-879D-68E27DA50D0F}">
  <dimension ref="A1:AD60"/>
  <sheetViews>
    <sheetView topLeftCell="A36" zoomScale="70" zoomScaleNormal="70" workbookViewId="0">
      <selection activeCell="D68" sqref="D68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119</v>
      </c>
      <c r="C3" s="11">
        <v>35</v>
      </c>
      <c r="D3" s="11">
        <v>42</v>
      </c>
      <c r="E3" s="11">
        <v>89</v>
      </c>
      <c r="F3" s="11">
        <v>405</v>
      </c>
      <c r="G3" s="11">
        <v>143</v>
      </c>
      <c r="H3" s="11">
        <v>188</v>
      </c>
      <c r="I3" s="11">
        <v>214.5</v>
      </c>
      <c r="J3" s="11">
        <v>318</v>
      </c>
      <c r="K3" s="11">
        <v>476</v>
      </c>
      <c r="L3" s="11">
        <v>390.5</v>
      </c>
      <c r="M3" s="11">
        <v>243</v>
      </c>
      <c r="N3" s="21">
        <f>+IF(COUNT(B3:M3)&lt;12," ",SUM(B3:M3))</f>
        <v>2663</v>
      </c>
      <c r="Q3" s="10">
        <v>1970</v>
      </c>
      <c r="R3" s="11">
        <v>50</v>
      </c>
      <c r="S3" s="11">
        <v>35</v>
      </c>
      <c r="T3" s="11">
        <v>18</v>
      </c>
      <c r="U3" s="11">
        <v>45</v>
      </c>
      <c r="V3" s="11">
        <v>93</v>
      </c>
      <c r="W3" s="11">
        <v>47</v>
      </c>
      <c r="X3" s="11">
        <v>64</v>
      </c>
      <c r="Y3" s="11">
        <v>44</v>
      </c>
      <c r="Z3" s="11">
        <v>89</v>
      </c>
      <c r="AA3" s="11">
        <v>140</v>
      </c>
      <c r="AB3" s="11">
        <v>139</v>
      </c>
      <c r="AC3" s="11">
        <v>74</v>
      </c>
      <c r="AD3" s="21">
        <f>+IF(COUNT(R3:AC3)&lt;12," ",MAX(R3:AC3))</f>
        <v>140</v>
      </c>
    </row>
    <row r="4" spans="1:30" x14ac:dyDescent="0.3">
      <c r="A4" s="10">
        <f>+A3+1</f>
        <v>1971</v>
      </c>
      <c r="B4" s="11">
        <v>12.5</v>
      </c>
      <c r="C4" s="11">
        <v>75</v>
      </c>
      <c r="D4" s="11">
        <v>167</v>
      </c>
      <c r="E4" s="11">
        <v>152</v>
      </c>
      <c r="F4" s="11">
        <v>229</v>
      </c>
      <c r="G4" s="11">
        <v>133</v>
      </c>
      <c r="H4" s="11">
        <v>55</v>
      </c>
      <c r="I4" s="11">
        <v>221</v>
      </c>
      <c r="J4" s="11">
        <v>298</v>
      </c>
      <c r="K4" s="11">
        <v>399</v>
      </c>
      <c r="L4" s="11">
        <v>272</v>
      </c>
      <c r="M4" s="11">
        <v>6</v>
      </c>
      <c r="N4" s="21">
        <f t="shared" ref="N4:N52" si="0">+IF(COUNT(B4:M4)&lt;12," ",SUM(B4:M4))</f>
        <v>2019.5</v>
      </c>
      <c r="Q4" s="10">
        <f>+Q3+1</f>
        <v>1971</v>
      </c>
      <c r="R4" s="11">
        <v>6.5</v>
      </c>
      <c r="S4" s="11">
        <v>30</v>
      </c>
      <c r="T4" s="11">
        <v>87</v>
      </c>
      <c r="U4" s="11">
        <v>55</v>
      </c>
      <c r="V4" s="11">
        <v>95</v>
      </c>
      <c r="W4" s="11">
        <v>55</v>
      </c>
      <c r="X4" s="11">
        <v>15</v>
      </c>
      <c r="Y4" s="11">
        <v>56</v>
      </c>
      <c r="Z4" s="11">
        <v>51</v>
      </c>
      <c r="AA4" s="11">
        <v>128</v>
      </c>
      <c r="AB4" s="11">
        <v>110</v>
      </c>
      <c r="AC4" s="11">
        <v>4</v>
      </c>
      <c r="AD4" s="21">
        <f t="shared" ref="AD4:AD53" si="1">+IF(COUNT(R4:AC4)&lt;12," ",MAX(R4:AC4))</f>
        <v>128</v>
      </c>
    </row>
    <row r="5" spans="1:30" x14ac:dyDescent="0.3">
      <c r="A5" s="10">
        <f t="shared" ref="A5:A53" si="2">+A4+1</f>
        <v>1972</v>
      </c>
      <c r="B5" s="11">
        <v>10</v>
      </c>
      <c r="C5" s="11">
        <v>31</v>
      </c>
      <c r="D5" s="11">
        <v>66</v>
      </c>
      <c r="E5" s="11">
        <v>215</v>
      </c>
      <c r="F5" s="11">
        <v>167</v>
      </c>
      <c r="G5" s="11">
        <v>173</v>
      </c>
      <c r="H5" s="11">
        <v>32</v>
      </c>
      <c r="I5" s="11">
        <v>172</v>
      </c>
      <c r="J5" s="11">
        <v>72</v>
      </c>
      <c r="K5" s="11">
        <v>171</v>
      </c>
      <c r="L5" s="11">
        <v>276</v>
      </c>
      <c r="M5" s="11">
        <v>58</v>
      </c>
      <c r="N5" s="21">
        <f t="shared" si="0"/>
        <v>1443</v>
      </c>
      <c r="Q5" s="10">
        <f t="shared" ref="Q5:Q44" si="3">+Q4+1</f>
        <v>1972</v>
      </c>
      <c r="R5" s="11">
        <v>4</v>
      </c>
      <c r="S5" s="11">
        <v>15</v>
      </c>
      <c r="T5" s="11">
        <v>17</v>
      </c>
      <c r="U5" s="11">
        <v>54</v>
      </c>
      <c r="V5" s="11">
        <v>38</v>
      </c>
      <c r="W5" s="11">
        <v>47</v>
      </c>
      <c r="X5" s="11">
        <v>17</v>
      </c>
      <c r="Y5" s="11">
        <v>48</v>
      </c>
      <c r="Z5" s="11">
        <v>43</v>
      </c>
      <c r="AA5" s="11">
        <v>40</v>
      </c>
      <c r="AB5" s="11">
        <v>89</v>
      </c>
      <c r="AC5" s="11">
        <v>57</v>
      </c>
      <c r="AD5" s="21">
        <f t="shared" si="1"/>
        <v>89</v>
      </c>
    </row>
    <row r="6" spans="1:30" x14ac:dyDescent="0.3">
      <c r="A6" s="10">
        <f t="shared" si="2"/>
        <v>1973</v>
      </c>
      <c r="B6" s="11">
        <v>1</v>
      </c>
      <c r="C6" s="11">
        <v>4</v>
      </c>
      <c r="D6" s="11">
        <v>16</v>
      </c>
      <c r="E6" s="11">
        <v>78</v>
      </c>
      <c r="F6" s="11">
        <v>57</v>
      </c>
      <c r="G6" s="11">
        <v>190</v>
      </c>
      <c r="H6" s="11">
        <v>126</v>
      </c>
      <c r="I6" s="11">
        <v>208</v>
      </c>
      <c r="J6" s="11">
        <v>246</v>
      </c>
      <c r="K6" s="11">
        <v>482</v>
      </c>
      <c r="L6" s="11">
        <v>289</v>
      </c>
      <c r="M6" s="11">
        <v>42</v>
      </c>
      <c r="N6" s="21">
        <f t="shared" si="0"/>
        <v>1739</v>
      </c>
      <c r="Q6" s="10">
        <f t="shared" si="3"/>
        <v>1973</v>
      </c>
      <c r="R6" s="11">
        <v>1</v>
      </c>
      <c r="S6" s="11">
        <v>4</v>
      </c>
      <c r="T6" s="11">
        <v>12</v>
      </c>
      <c r="U6" s="11">
        <v>28</v>
      </c>
      <c r="V6" s="11">
        <v>37</v>
      </c>
      <c r="W6" s="11">
        <v>77</v>
      </c>
      <c r="X6" s="11">
        <v>50</v>
      </c>
      <c r="Y6" s="11">
        <v>43</v>
      </c>
      <c r="Z6" s="11">
        <v>75</v>
      </c>
      <c r="AA6" s="11">
        <v>100</v>
      </c>
      <c r="AB6" s="11">
        <v>133</v>
      </c>
      <c r="AC6" s="11">
        <v>30</v>
      </c>
      <c r="AD6" s="21">
        <f t="shared" si="1"/>
        <v>133</v>
      </c>
    </row>
    <row r="7" spans="1:30" x14ac:dyDescent="0.3">
      <c r="A7" s="10">
        <f t="shared" si="2"/>
        <v>1974</v>
      </c>
      <c r="B7" s="11">
        <v>2</v>
      </c>
      <c r="C7" s="11">
        <v>2</v>
      </c>
      <c r="D7" s="11">
        <v>116</v>
      </c>
      <c r="E7" s="11">
        <v>128</v>
      </c>
      <c r="F7" s="11">
        <v>124</v>
      </c>
      <c r="G7" s="11">
        <v>100</v>
      </c>
      <c r="H7" s="11">
        <v>43</v>
      </c>
      <c r="I7" s="11">
        <v>128</v>
      </c>
      <c r="J7" s="11">
        <v>527</v>
      </c>
      <c r="K7" s="11">
        <v>185</v>
      </c>
      <c r="L7" s="11">
        <v>273</v>
      </c>
      <c r="M7" s="11">
        <v>2</v>
      </c>
      <c r="N7" s="21">
        <f t="shared" si="0"/>
        <v>1630</v>
      </c>
      <c r="Q7" s="10">
        <f t="shared" si="3"/>
        <v>1974</v>
      </c>
      <c r="R7" s="11">
        <v>2</v>
      </c>
      <c r="S7" s="11">
        <v>2</v>
      </c>
      <c r="T7" s="11">
        <v>77</v>
      </c>
      <c r="U7" s="11">
        <v>41</v>
      </c>
      <c r="V7" s="11">
        <v>40</v>
      </c>
      <c r="W7" s="11">
        <v>62</v>
      </c>
      <c r="X7" s="11">
        <v>10</v>
      </c>
      <c r="Y7" s="11">
        <v>38</v>
      </c>
      <c r="Z7" s="11">
        <v>72</v>
      </c>
      <c r="AA7" s="11">
        <v>52</v>
      </c>
      <c r="AB7" s="11">
        <v>54</v>
      </c>
      <c r="AC7" s="11">
        <v>1</v>
      </c>
      <c r="AD7" s="21">
        <f t="shared" si="1"/>
        <v>77</v>
      </c>
    </row>
    <row r="8" spans="1:30" x14ac:dyDescent="0.3">
      <c r="A8" s="10">
        <f t="shared" si="2"/>
        <v>1975</v>
      </c>
      <c r="B8" s="11">
        <v>0</v>
      </c>
      <c r="C8" s="11">
        <v>28</v>
      </c>
      <c r="D8" s="11">
        <v>17</v>
      </c>
      <c r="E8" s="11">
        <v>43</v>
      </c>
      <c r="F8" s="11">
        <v>105</v>
      </c>
      <c r="G8" s="11">
        <v>105</v>
      </c>
      <c r="H8" s="11">
        <v>203</v>
      </c>
      <c r="I8" s="11">
        <v>219</v>
      </c>
      <c r="J8" s="11">
        <v>228</v>
      </c>
      <c r="K8" s="11">
        <v>495</v>
      </c>
      <c r="L8" s="11">
        <v>162</v>
      </c>
      <c r="M8" s="11">
        <v>99</v>
      </c>
      <c r="N8" s="21">
        <f t="shared" si="0"/>
        <v>1704</v>
      </c>
      <c r="Q8" s="10">
        <f t="shared" si="3"/>
        <v>1975</v>
      </c>
      <c r="R8" s="11">
        <v>0</v>
      </c>
      <c r="S8" s="11">
        <v>14</v>
      </c>
      <c r="T8" s="11">
        <v>10</v>
      </c>
      <c r="U8" s="11">
        <v>21</v>
      </c>
      <c r="V8" s="11">
        <v>27</v>
      </c>
      <c r="W8" s="11">
        <v>31</v>
      </c>
      <c r="X8" s="11">
        <v>70</v>
      </c>
      <c r="Y8" s="11">
        <v>54</v>
      </c>
      <c r="Z8" s="11">
        <v>40</v>
      </c>
      <c r="AA8" s="11">
        <v>70</v>
      </c>
      <c r="AB8" s="11">
        <v>51</v>
      </c>
      <c r="AC8" s="11">
        <v>38</v>
      </c>
      <c r="AD8" s="21">
        <f t="shared" si="1"/>
        <v>70</v>
      </c>
    </row>
    <row r="9" spans="1:30" x14ac:dyDescent="0.3">
      <c r="A9" s="10">
        <f t="shared" si="2"/>
        <v>1976</v>
      </c>
      <c r="B9" s="11">
        <v>0</v>
      </c>
      <c r="C9" s="11">
        <v>13</v>
      </c>
      <c r="D9" s="11">
        <v>26</v>
      </c>
      <c r="E9" s="11">
        <v>172</v>
      </c>
      <c r="F9" s="11">
        <v>149</v>
      </c>
      <c r="G9" s="11">
        <v>49</v>
      </c>
      <c r="H9" s="11">
        <v>34</v>
      </c>
      <c r="I9" s="11">
        <v>109</v>
      </c>
      <c r="J9" s="11">
        <v>185</v>
      </c>
      <c r="K9" s="11">
        <v>476</v>
      </c>
      <c r="L9" s="11">
        <v>17</v>
      </c>
      <c r="M9" s="11">
        <v>40</v>
      </c>
      <c r="N9" s="21">
        <f t="shared" si="0"/>
        <v>1270</v>
      </c>
      <c r="Q9" s="10">
        <f t="shared" si="3"/>
        <v>1976</v>
      </c>
      <c r="R9" s="11">
        <v>0</v>
      </c>
      <c r="S9" s="11">
        <v>13</v>
      </c>
      <c r="T9" s="11">
        <v>19</v>
      </c>
      <c r="U9" s="11">
        <v>65</v>
      </c>
      <c r="V9" s="11">
        <v>40</v>
      </c>
      <c r="W9" s="11">
        <v>23</v>
      </c>
      <c r="X9" s="11">
        <v>8</v>
      </c>
      <c r="Y9" s="11">
        <v>63</v>
      </c>
      <c r="Z9" s="11">
        <v>75</v>
      </c>
      <c r="AA9" s="11">
        <v>66</v>
      </c>
      <c r="AB9" s="11">
        <v>15</v>
      </c>
      <c r="AC9" s="11">
        <v>28</v>
      </c>
      <c r="AD9" s="21">
        <f t="shared" si="1"/>
        <v>75</v>
      </c>
    </row>
    <row r="10" spans="1:30" x14ac:dyDescent="0.3">
      <c r="A10" s="10">
        <f t="shared" si="2"/>
        <v>1977</v>
      </c>
      <c r="B10" s="11">
        <v>24</v>
      </c>
      <c r="C10" s="11">
        <v>24</v>
      </c>
      <c r="D10" s="11">
        <v>5</v>
      </c>
      <c r="E10" s="11">
        <v>53</v>
      </c>
      <c r="F10" s="11">
        <v>328</v>
      </c>
      <c r="G10" s="11">
        <v>270</v>
      </c>
      <c r="H10" s="11">
        <v>100</v>
      </c>
      <c r="I10" s="11">
        <v>105</v>
      </c>
      <c r="J10" s="11">
        <v>359</v>
      </c>
      <c r="K10" s="11">
        <v>251</v>
      </c>
      <c r="L10" s="11"/>
      <c r="M10" s="11">
        <v>51</v>
      </c>
      <c r="N10" s="21" t="str">
        <f t="shared" si="0"/>
        <v xml:space="preserve"> </v>
      </c>
      <c r="Q10" s="10">
        <f t="shared" si="3"/>
        <v>1977</v>
      </c>
      <c r="R10" s="11">
        <v>21</v>
      </c>
      <c r="S10" s="11">
        <v>24</v>
      </c>
      <c r="T10" s="11">
        <v>3</v>
      </c>
      <c r="U10" s="11">
        <v>40</v>
      </c>
      <c r="V10" s="11">
        <v>65</v>
      </c>
      <c r="W10" s="11">
        <v>75</v>
      </c>
      <c r="X10" s="11">
        <v>40</v>
      </c>
      <c r="Y10" s="11">
        <v>35</v>
      </c>
      <c r="Z10" s="11">
        <v>109</v>
      </c>
      <c r="AA10" s="11">
        <v>45</v>
      </c>
      <c r="AB10" s="11"/>
      <c r="AC10" s="11">
        <v>36</v>
      </c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>
        <v>39</v>
      </c>
      <c r="C11" s="11">
        <v>71</v>
      </c>
      <c r="D11" s="11">
        <v>289</v>
      </c>
      <c r="E11" s="11">
        <v>169</v>
      </c>
      <c r="F11" s="11">
        <v>269</v>
      </c>
      <c r="G11" s="11">
        <v>78</v>
      </c>
      <c r="H11" s="11">
        <v>48</v>
      </c>
      <c r="I11" s="11">
        <v>114</v>
      </c>
      <c r="J11" s="11">
        <v>200</v>
      </c>
      <c r="K11" s="11">
        <v>372</v>
      </c>
      <c r="L11" s="11">
        <v>220</v>
      </c>
      <c r="M11" s="11">
        <v>76</v>
      </c>
      <c r="N11" s="21">
        <f t="shared" si="0"/>
        <v>1945</v>
      </c>
      <c r="Q11" s="10">
        <f t="shared" si="3"/>
        <v>1978</v>
      </c>
      <c r="R11" s="11">
        <v>30</v>
      </c>
      <c r="S11" s="11">
        <v>34</v>
      </c>
      <c r="T11" s="11">
        <v>102</v>
      </c>
      <c r="U11" s="11">
        <v>65</v>
      </c>
      <c r="V11" s="11">
        <v>65</v>
      </c>
      <c r="W11" s="11">
        <v>35</v>
      </c>
      <c r="X11" s="11">
        <v>14</v>
      </c>
      <c r="Y11" s="11">
        <v>45</v>
      </c>
      <c r="Z11" s="11">
        <v>70</v>
      </c>
      <c r="AA11" s="11">
        <v>167</v>
      </c>
      <c r="AB11" s="11">
        <v>115</v>
      </c>
      <c r="AC11" s="11">
        <v>75</v>
      </c>
      <c r="AD11" s="21">
        <f t="shared" si="1"/>
        <v>167</v>
      </c>
    </row>
    <row r="12" spans="1:30" x14ac:dyDescent="0.3">
      <c r="A12" s="10">
        <f t="shared" si="2"/>
        <v>1979</v>
      </c>
      <c r="B12" s="11">
        <v>9</v>
      </c>
      <c r="C12" s="11">
        <v>90</v>
      </c>
      <c r="D12" s="11">
        <v>56</v>
      </c>
      <c r="E12" s="11">
        <v>216</v>
      </c>
      <c r="F12" s="11">
        <v>173</v>
      </c>
      <c r="G12" s="11">
        <v>182</v>
      </c>
      <c r="H12" s="11">
        <v>151</v>
      </c>
      <c r="I12" s="11">
        <v>368</v>
      </c>
      <c r="J12" s="11">
        <v>263</v>
      </c>
      <c r="K12" s="11">
        <v>344</v>
      </c>
      <c r="L12" s="11">
        <v>314</v>
      </c>
      <c r="M12" s="11">
        <v>10</v>
      </c>
      <c r="N12" s="21">
        <f t="shared" si="0"/>
        <v>2176</v>
      </c>
      <c r="Q12" s="10">
        <f t="shared" si="3"/>
        <v>1979</v>
      </c>
      <c r="R12" s="11">
        <v>9</v>
      </c>
      <c r="S12" s="11">
        <v>77</v>
      </c>
      <c r="T12" s="11">
        <v>20</v>
      </c>
      <c r="U12" s="11">
        <v>76</v>
      </c>
      <c r="V12" s="11">
        <v>78</v>
      </c>
      <c r="W12" s="11">
        <v>57</v>
      </c>
      <c r="X12" s="11">
        <v>65</v>
      </c>
      <c r="Y12" s="11">
        <v>86</v>
      </c>
      <c r="Z12" s="11">
        <v>106</v>
      </c>
      <c r="AA12" s="11">
        <v>125</v>
      </c>
      <c r="AB12" s="11">
        <v>66</v>
      </c>
      <c r="AC12" s="11">
        <v>10</v>
      </c>
      <c r="AD12" s="21">
        <f t="shared" si="1"/>
        <v>125</v>
      </c>
    </row>
    <row r="13" spans="1:30" x14ac:dyDescent="0.3">
      <c r="A13" s="10">
        <f t="shared" si="2"/>
        <v>1980</v>
      </c>
      <c r="B13" s="11">
        <v>0</v>
      </c>
      <c r="C13" s="11">
        <v>36</v>
      </c>
      <c r="D13" s="11">
        <v>0</v>
      </c>
      <c r="E13" s="11">
        <v>210</v>
      </c>
      <c r="F13" s="11">
        <v>112</v>
      </c>
      <c r="G13" s="11">
        <v>78</v>
      </c>
      <c r="H13" s="11">
        <v>41</v>
      </c>
      <c r="I13" s="11">
        <v>256</v>
      </c>
      <c r="J13" s="11">
        <v>229</v>
      </c>
      <c r="K13" s="11">
        <v>179</v>
      </c>
      <c r="L13" s="11">
        <v>312</v>
      </c>
      <c r="M13" s="11">
        <v>54</v>
      </c>
      <c r="N13" s="21">
        <f t="shared" si="0"/>
        <v>1507</v>
      </c>
      <c r="Q13" s="10">
        <f t="shared" si="3"/>
        <v>1980</v>
      </c>
      <c r="R13" s="11">
        <v>0</v>
      </c>
      <c r="S13" s="11">
        <v>20</v>
      </c>
      <c r="T13" s="11">
        <v>0</v>
      </c>
      <c r="U13" s="11">
        <v>111</v>
      </c>
      <c r="V13" s="11">
        <v>27</v>
      </c>
      <c r="W13" s="11">
        <v>22</v>
      </c>
      <c r="X13" s="11">
        <v>8</v>
      </c>
      <c r="Y13" s="11">
        <v>80</v>
      </c>
      <c r="Z13" s="11">
        <v>84</v>
      </c>
      <c r="AA13" s="11">
        <v>56</v>
      </c>
      <c r="AB13" s="11">
        <v>129</v>
      </c>
      <c r="AC13" s="11">
        <v>34</v>
      </c>
      <c r="AD13" s="21">
        <f t="shared" si="1"/>
        <v>129</v>
      </c>
    </row>
    <row r="14" spans="1:30" x14ac:dyDescent="0.3">
      <c r="A14" s="10">
        <f t="shared" si="2"/>
        <v>1981</v>
      </c>
      <c r="B14" s="11">
        <v>2</v>
      </c>
      <c r="C14" s="11">
        <v>131</v>
      </c>
      <c r="D14" s="11">
        <v>94</v>
      </c>
      <c r="E14" s="11">
        <v>240</v>
      </c>
      <c r="F14" s="11">
        <v>294</v>
      </c>
      <c r="G14" s="11">
        <v>370</v>
      </c>
      <c r="H14" s="11">
        <v>85</v>
      </c>
      <c r="I14" s="11">
        <v>334</v>
      </c>
      <c r="J14" s="11">
        <v>230</v>
      </c>
      <c r="K14" s="11">
        <v>431</v>
      </c>
      <c r="L14" s="11">
        <v>307</v>
      </c>
      <c r="M14" s="11">
        <v>133</v>
      </c>
      <c r="N14" s="21">
        <f t="shared" si="0"/>
        <v>2651</v>
      </c>
      <c r="Q14" s="10">
        <f t="shared" si="3"/>
        <v>1981</v>
      </c>
      <c r="R14" s="11">
        <v>2</v>
      </c>
      <c r="S14" s="11">
        <v>77</v>
      </c>
      <c r="T14" s="11">
        <v>35</v>
      </c>
      <c r="U14" s="11">
        <v>74</v>
      </c>
      <c r="V14" s="11">
        <v>52</v>
      </c>
      <c r="W14" s="11">
        <v>122</v>
      </c>
      <c r="X14" s="11">
        <v>28</v>
      </c>
      <c r="Y14" s="11">
        <v>102</v>
      </c>
      <c r="Z14" s="11">
        <v>59</v>
      </c>
      <c r="AA14" s="11">
        <v>102</v>
      </c>
      <c r="AB14" s="11">
        <v>79</v>
      </c>
      <c r="AC14" s="11">
        <v>44</v>
      </c>
      <c r="AD14" s="21">
        <f t="shared" si="1"/>
        <v>122</v>
      </c>
    </row>
    <row r="15" spans="1:30" x14ac:dyDescent="0.3">
      <c r="A15" s="10">
        <f t="shared" si="2"/>
        <v>1982</v>
      </c>
      <c r="B15" s="11">
        <v>8</v>
      </c>
      <c r="C15" s="11">
        <v>8</v>
      </c>
      <c r="D15" s="11">
        <v>80.3</v>
      </c>
      <c r="E15" s="11">
        <v>264.5</v>
      </c>
      <c r="F15" s="11">
        <v>189.9</v>
      </c>
      <c r="G15" s="11">
        <v>102.00000000000001</v>
      </c>
      <c r="H15" s="11">
        <v>156.6</v>
      </c>
      <c r="I15" s="11">
        <v>165.8</v>
      </c>
      <c r="J15" s="11">
        <v>167.79999999999998</v>
      </c>
      <c r="K15" s="11">
        <v>256</v>
      </c>
      <c r="L15" s="11">
        <v>102.9</v>
      </c>
      <c r="M15" s="11">
        <v>40.200000000000003</v>
      </c>
      <c r="N15" s="21">
        <f t="shared" si="0"/>
        <v>1542.0000000000002</v>
      </c>
      <c r="Q15" s="10">
        <f t="shared" si="3"/>
        <v>1982</v>
      </c>
      <c r="R15" s="11">
        <v>8</v>
      </c>
      <c r="S15" s="11">
        <v>8</v>
      </c>
      <c r="T15" s="11">
        <v>42</v>
      </c>
      <c r="U15" s="11">
        <v>134</v>
      </c>
      <c r="V15" s="11">
        <v>48</v>
      </c>
      <c r="W15" s="11">
        <v>21.3</v>
      </c>
      <c r="X15" s="11">
        <v>48</v>
      </c>
      <c r="Y15" s="11">
        <v>65</v>
      </c>
      <c r="Z15" s="11">
        <v>43</v>
      </c>
      <c r="AA15" s="11">
        <v>45</v>
      </c>
      <c r="AB15" s="11">
        <v>67</v>
      </c>
      <c r="AC15" s="11">
        <v>20</v>
      </c>
      <c r="AD15" s="21">
        <f t="shared" si="1"/>
        <v>134</v>
      </c>
    </row>
    <row r="16" spans="1:30" x14ac:dyDescent="0.3">
      <c r="A16" s="10">
        <f t="shared" si="2"/>
        <v>1983</v>
      </c>
      <c r="B16" s="11">
        <v>38.200000000000003</v>
      </c>
      <c r="C16" s="11">
        <v>203.6</v>
      </c>
      <c r="D16" s="11">
        <v>67.099999999999994</v>
      </c>
      <c r="E16" s="11">
        <v>193.6</v>
      </c>
      <c r="F16" s="11">
        <v>274.29999999999995</v>
      </c>
      <c r="G16" s="11">
        <v>130.1</v>
      </c>
      <c r="H16" s="11">
        <v>232.60000000000002</v>
      </c>
      <c r="I16" s="11">
        <v>299.89999999999998</v>
      </c>
      <c r="J16" s="11">
        <v>214.6</v>
      </c>
      <c r="K16" s="11">
        <v>304.3</v>
      </c>
      <c r="L16" s="11">
        <v>245.1</v>
      </c>
      <c r="M16" s="11">
        <v>0</v>
      </c>
      <c r="N16" s="21">
        <f t="shared" si="0"/>
        <v>2203.4</v>
      </c>
      <c r="Q16" s="10">
        <f t="shared" si="3"/>
        <v>1983</v>
      </c>
      <c r="R16" s="11">
        <v>13</v>
      </c>
      <c r="S16" s="11">
        <v>106</v>
      </c>
      <c r="T16" s="11">
        <v>20</v>
      </c>
      <c r="U16" s="11">
        <v>45</v>
      </c>
      <c r="V16" s="11">
        <v>65</v>
      </c>
      <c r="W16" s="11">
        <v>38</v>
      </c>
      <c r="X16" s="11">
        <v>47</v>
      </c>
      <c r="Y16" s="11">
        <v>54</v>
      </c>
      <c r="Z16" s="11">
        <v>49</v>
      </c>
      <c r="AA16" s="11">
        <v>88</v>
      </c>
      <c r="AB16" s="11">
        <v>62</v>
      </c>
      <c r="AC16" s="11">
        <v>0</v>
      </c>
      <c r="AD16" s="21">
        <f t="shared" si="1"/>
        <v>106</v>
      </c>
    </row>
    <row r="17" spans="1:30" x14ac:dyDescent="0.3">
      <c r="A17" s="10">
        <f t="shared" si="2"/>
        <v>1984</v>
      </c>
      <c r="B17" s="11">
        <v>0</v>
      </c>
      <c r="C17" s="11">
        <v>0</v>
      </c>
      <c r="D17" s="11">
        <v>208</v>
      </c>
      <c r="E17" s="11">
        <v>160.1</v>
      </c>
      <c r="F17" s="11">
        <v>156</v>
      </c>
      <c r="G17" s="11">
        <v>57.4</v>
      </c>
      <c r="H17" s="11">
        <v>114.19999999999999</v>
      </c>
      <c r="I17" s="11">
        <v>261.89999999999998</v>
      </c>
      <c r="J17" s="11">
        <v>244.5</v>
      </c>
      <c r="K17" s="11">
        <v>288.2</v>
      </c>
      <c r="L17" s="11">
        <v>76.399999999999991</v>
      </c>
      <c r="M17" s="11">
        <v>120.1</v>
      </c>
      <c r="N17" s="21">
        <f t="shared" si="0"/>
        <v>1686.8</v>
      </c>
      <c r="Q17" s="10">
        <f t="shared" si="3"/>
        <v>1984</v>
      </c>
      <c r="R17" s="11">
        <v>0</v>
      </c>
      <c r="S17" s="11">
        <v>0</v>
      </c>
      <c r="T17" s="11">
        <v>77</v>
      </c>
      <c r="U17" s="11">
        <v>46</v>
      </c>
      <c r="V17" s="11">
        <v>75</v>
      </c>
      <c r="W17" s="11">
        <v>30</v>
      </c>
      <c r="X17" s="11">
        <v>35</v>
      </c>
      <c r="Y17" s="11">
        <v>75</v>
      </c>
      <c r="Z17" s="11">
        <v>61</v>
      </c>
      <c r="AA17" s="11">
        <v>73</v>
      </c>
      <c r="AB17" s="11">
        <v>36</v>
      </c>
      <c r="AC17" s="11">
        <v>70</v>
      </c>
      <c r="AD17" s="21">
        <f t="shared" si="1"/>
        <v>77</v>
      </c>
    </row>
    <row r="18" spans="1:30" x14ac:dyDescent="0.3">
      <c r="A18" s="10">
        <f t="shared" si="2"/>
        <v>1985</v>
      </c>
      <c r="B18" s="11">
        <v>6.9</v>
      </c>
      <c r="C18" s="11">
        <v>98.2</v>
      </c>
      <c r="D18" s="11">
        <v>59.5</v>
      </c>
      <c r="E18" s="11">
        <v>88.800000000000011</v>
      </c>
      <c r="F18" s="11">
        <v>347</v>
      </c>
      <c r="G18" s="11">
        <v>26.3</v>
      </c>
      <c r="H18" s="11">
        <v>29.8</v>
      </c>
      <c r="I18" s="11">
        <v>144.9</v>
      </c>
      <c r="J18" s="11">
        <v>127.7</v>
      </c>
      <c r="K18" s="11">
        <v>381</v>
      </c>
      <c r="L18" s="11">
        <v>35</v>
      </c>
      <c r="M18" s="11">
        <v>32</v>
      </c>
      <c r="N18" s="21">
        <f t="shared" si="0"/>
        <v>1377.1</v>
      </c>
      <c r="Q18" s="10">
        <f t="shared" si="3"/>
        <v>1985</v>
      </c>
      <c r="R18" s="11">
        <v>3.5</v>
      </c>
      <c r="S18" s="11">
        <v>58</v>
      </c>
      <c r="T18" s="11">
        <v>26</v>
      </c>
      <c r="U18" s="11">
        <v>57</v>
      </c>
      <c r="V18" s="11">
        <v>91</v>
      </c>
      <c r="W18" s="11">
        <v>8</v>
      </c>
      <c r="X18" s="11">
        <v>13</v>
      </c>
      <c r="Y18" s="11">
        <v>52</v>
      </c>
      <c r="Z18" s="11">
        <v>35</v>
      </c>
      <c r="AA18" s="11">
        <v>83</v>
      </c>
      <c r="AB18" s="11">
        <v>31</v>
      </c>
      <c r="AC18" s="11">
        <v>11</v>
      </c>
      <c r="AD18" s="21">
        <f t="shared" si="1"/>
        <v>91</v>
      </c>
    </row>
    <row r="19" spans="1:30" x14ac:dyDescent="0.3">
      <c r="A19" s="10">
        <f t="shared" si="2"/>
        <v>1986</v>
      </c>
      <c r="B19" s="11">
        <v>67.5</v>
      </c>
      <c r="C19" s="11">
        <v>41.5</v>
      </c>
      <c r="D19" s="11">
        <v>215.2</v>
      </c>
      <c r="E19" s="11">
        <v>208</v>
      </c>
      <c r="F19" s="11">
        <v>166</v>
      </c>
      <c r="G19" s="11">
        <v>18.3</v>
      </c>
      <c r="H19" s="11">
        <v>149.5</v>
      </c>
      <c r="I19" s="11">
        <v>114</v>
      </c>
      <c r="J19" s="11">
        <v>386</v>
      </c>
      <c r="K19" s="11">
        <v>485</v>
      </c>
      <c r="L19" s="11">
        <v>66</v>
      </c>
      <c r="M19" s="11">
        <v>89</v>
      </c>
      <c r="N19" s="21">
        <f t="shared" si="0"/>
        <v>2006</v>
      </c>
      <c r="Q19" s="10">
        <f t="shared" si="3"/>
        <v>1986</v>
      </c>
      <c r="R19" s="11">
        <v>34</v>
      </c>
      <c r="S19" s="11">
        <v>29</v>
      </c>
      <c r="T19" s="11">
        <v>110</v>
      </c>
      <c r="U19" s="11">
        <v>70</v>
      </c>
      <c r="V19" s="11">
        <v>32</v>
      </c>
      <c r="W19" s="11">
        <v>13</v>
      </c>
      <c r="X19" s="11">
        <v>59</v>
      </c>
      <c r="Y19" s="11">
        <v>47</v>
      </c>
      <c r="Z19" s="11">
        <v>65</v>
      </c>
      <c r="AA19" s="11">
        <v>134</v>
      </c>
      <c r="AB19" s="11">
        <v>30</v>
      </c>
      <c r="AC19" s="11">
        <v>29</v>
      </c>
      <c r="AD19" s="21">
        <f t="shared" si="1"/>
        <v>134</v>
      </c>
    </row>
    <row r="20" spans="1:30" x14ac:dyDescent="0.3">
      <c r="A20" s="10">
        <f t="shared" si="2"/>
        <v>1987</v>
      </c>
      <c r="B20" s="11">
        <v>0</v>
      </c>
      <c r="C20" s="11">
        <v>56</v>
      </c>
      <c r="D20" s="11">
        <v>66</v>
      </c>
      <c r="E20" s="11">
        <v>341</v>
      </c>
      <c r="F20" s="11">
        <v>153</v>
      </c>
      <c r="G20" s="11">
        <v>248</v>
      </c>
      <c r="H20" s="11">
        <v>175</v>
      </c>
      <c r="I20" s="11">
        <v>432</v>
      </c>
      <c r="J20" s="11">
        <v>360</v>
      </c>
      <c r="K20" s="11">
        <v>193</v>
      </c>
      <c r="L20" s="11">
        <v>207</v>
      </c>
      <c r="M20" s="11">
        <v>15</v>
      </c>
      <c r="N20" s="21">
        <f t="shared" si="0"/>
        <v>2246</v>
      </c>
      <c r="Q20" s="10">
        <f t="shared" si="3"/>
        <v>1987</v>
      </c>
      <c r="R20" s="11">
        <v>0</v>
      </c>
      <c r="S20" s="11">
        <v>49</v>
      </c>
      <c r="T20" s="11">
        <v>42</v>
      </c>
      <c r="U20" s="11">
        <v>128</v>
      </c>
      <c r="V20" s="11">
        <v>51</v>
      </c>
      <c r="W20" s="11">
        <v>65</v>
      </c>
      <c r="X20" s="11">
        <v>51</v>
      </c>
      <c r="Y20" s="11">
        <v>100</v>
      </c>
      <c r="Z20" s="11">
        <v>125</v>
      </c>
      <c r="AA20" s="11">
        <v>35</v>
      </c>
      <c r="AB20" s="11">
        <v>70</v>
      </c>
      <c r="AC20" s="11">
        <v>7</v>
      </c>
      <c r="AD20" s="21">
        <f t="shared" si="1"/>
        <v>128</v>
      </c>
    </row>
    <row r="21" spans="1:30" x14ac:dyDescent="0.3">
      <c r="A21" s="10">
        <f t="shared" si="2"/>
        <v>1988</v>
      </c>
      <c r="B21" s="11">
        <v>0</v>
      </c>
      <c r="C21" s="11">
        <v>48</v>
      </c>
      <c r="D21" s="11">
        <v>293</v>
      </c>
      <c r="E21" s="11">
        <v>37</v>
      </c>
      <c r="F21" s="11">
        <v>176</v>
      </c>
      <c r="G21" s="11">
        <v>66</v>
      </c>
      <c r="H21" s="11">
        <v>36</v>
      </c>
      <c r="I21" s="11">
        <v>152</v>
      </c>
      <c r="J21" s="11">
        <v>260</v>
      </c>
      <c r="K21" s="11">
        <v>170</v>
      </c>
      <c r="L21" s="11">
        <v>310</v>
      </c>
      <c r="M21" s="11">
        <v>50</v>
      </c>
      <c r="N21" s="21">
        <f t="shared" si="0"/>
        <v>1598</v>
      </c>
      <c r="Q21" s="10">
        <f t="shared" si="3"/>
        <v>1988</v>
      </c>
      <c r="R21" s="11">
        <v>0</v>
      </c>
      <c r="S21" s="11">
        <v>37</v>
      </c>
      <c r="T21" s="11">
        <v>50</v>
      </c>
      <c r="U21" s="11">
        <v>17</v>
      </c>
      <c r="V21" s="11">
        <v>55</v>
      </c>
      <c r="W21" s="11">
        <v>30</v>
      </c>
      <c r="X21" s="11">
        <v>20</v>
      </c>
      <c r="Y21" s="11">
        <v>50</v>
      </c>
      <c r="Z21" s="11">
        <v>40</v>
      </c>
      <c r="AA21" s="11">
        <v>45</v>
      </c>
      <c r="AB21" s="11">
        <v>65</v>
      </c>
      <c r="AC21" s="11">
        <v>35</v>
      </c>
      <c r="AD21" s="21">
        <f t="shared" si="1"/>
        <v>65</v>
      </c>
    </row>
    <row r="22" spans="1:30" x14ac:dyDescent="0.3">
      <c r="A22" s="10">
        <f t="shared" si="2"/>
        <v>1989</v>
      </c>
      <c r="B22" s="11">
        <v>0</v>
      </c>
      <c r="C22" s="11">
        <v>28</v>
      </c>
      <c r="D22" s="11">
        <v>0</v>
      </c>
      <c r="E22" s="11">
        <v>253</v>
      </c>
      <c r="F22" s="11">
        <v>94</v>
      </c>
      <c r="G22" s="11">
        <v>79</v>
      </c>
      <c r="H22" s="11">
        <v>81</v>
      </c>
      <c r="I22" s="11">
        <v>132</v>
      </c>
      <c r="J22" s="11">
        <v>35</v>
      </c>
      <c r="K22" s="11">
        <v>553</v>
      </c>
      <c r="L22" s="11">
        <v>174</v>
      </c>
      <c r="M22" s="11">
        <v>55</v>
      </c>
      <c r="N22" s="21">
        <f t="shared" si="0"/>
        <v>1484</v>
      </c>
      <c r="Q22" s="10">
        <f t="shared" si="3"/>
        <v>1989</v>
      </c>
      <c r="R22" s="11">
        <v>0</v>
      </c>
      <c r="S22" s="11">
        <v>9</v>
      </c>
      <c r="T22" s="11">
        <v>0</v>
      </c>
      <c r="U22" s="11">
        <v>75</v>
      </c>
      <c r="V22" s="11">
        <v>42</v>
      </c>
      <c r="W22" s="11">
        <v>40</v>
      </c>
      <c r="X22" s="11">
        <v>50</v>
      </c>
      <c r="Y22" s="11">
        <v>54</v>
      </c>
      <c r="Z22" s="11">
        <v>20</v>
      </c>
      <c r="AA22" s="11">
        <v>120</v>
      </c>
      <c r="AB22" s="11">
        <v>70</v>
      </c>
      <c r="AC22" s="11">
        <v>32</v>
      </c>
      <c r="AD22" s="21">
        <f t="shared" si="1"/>
        <v>120</v>
      </c>
    </row>
    <row r="23" spans="1:30" x14ac:dyDescent="0.3">
      <c r="A23" s="10">
        <f t="shared" si="2"/>
        <v>1990</v>
      </c>
      <c r="B23" s="11">
        <v>0</v>
      </c>
      <c r="C23" s="11">
        <v>3</v>
      </c>
      <c r="D23" s="11">
        <v>175</v>
      </c>
      <c r="E23" s="11">
        <v>97</v>
      </c>
      <c r="F23" s="11">
        <v>203</v>
      </c>
      <c r="G23" s="11">
        <v>78</v>
      </c>
      <c r="H23" s="11">
        <v>61</v>
      </c>
      <c r="I23" s="11">
        <v>51</v>
      </c>
      <c r="J23" s="11">
        <v>269</v>
      </c>
      <c r="K23" s="11">
        <v>238</v>
      </c>
      <c r="L23" s="11">
        <v>73</v>
      </c>
      <c r="M23" s="11">
        <v>0</v>
      </c>
      <c r="N23" s="21">
        <f t="shared" si="0"/>
        <v>1248</v>
      </c>
      <c r="Q23" s="10">
        <f t="shared" si="3"/>
        <v>1990</v>
      </c>
      <c r="R23" s="11">
        <v>0</v>
      </c>
      <c r="S23" s="11">
        <v>3</v>
      </c>
      <c r="T23" s="11">
        <v>75</v>
      </c>
      <c r="U23" s="11">
        <v>36</v>
      </c>
      <c r="V23" s="11">
        <v>100</v>
      </c>
      <c r="W23" s="11">
        <v>20</v>
      </c>
      <c r="X23" s="11">
        <v>28</v>
      </c>
      <c r="Y23" s="11">
        <v>17</v>
      </c>
      <c r="Z23" s="11">
        <v>57</v>
      </c>
      <c r="AA23" s="11">
        <v>51</v>
      </c>
      <c r="AB23" s="11">
        <v>45</v>
      </c>
      <c r="AC23" s="11">
        <v>0</v>
      </c>
      <c r="AD23" s="21">
        <f t="shared" si="1"/>
        <v>100</v>
      </c>
    </row>
    <row r="24" spans="1:30" x14ac:dyDescent="0.3">
      <c r="A24" s="10">
        <f t="shared" si="2"/>
        <v>1991</v>
      </c>
      <c r="B24" s="11">
        <v>8</v>
      </c>
      <c r="C24" s="11">
        <v>0</v>
      </c>
      <c r="D24" s="11">
        <v>46</v>
      </c>
      <c r="E24" s="11">
        <v>82</v>
      </c>
      <c r="F24" s="11">
        <v>322</v>
      </c>
      <c r="G24" s="11">
        <v>98</v>
      </c>
      <c r="H24" s="11">
        <v>106</v>
      </c>
      <c r="I24" s="11">
        <v>144</v>
      </c>
      <c r="J24" s="11">
        <v>280</v>
      </c>
      <c r="K24" s="11">
        <v>134</v>
      </c>
      <c r="L24" s="11">
        <v>236</v>
      </c>
      <c r="M24" s="11">
        <v>35</v>
      </c>
      <c r="N24" s="21">
        <f t="shared" si="0"/>
        <v>1491</v>
      </c>
      <c r="Q24" s="10">
        <f t="shared" si="3"/>
        <v>1991</v>
      </c>
      <c r="R24" s="11">
        <v>8</v>
      </c>
      <c r="S24" s="11">
        <v>0</v>
      </c>
      <c r="T24" s="11">
        <v>17</v>
      </c>
      <c r="U24" s="11">
        <v>34</v>
      </c>
      <c r="V24" s="11">
        <v>122</v>
      </c>
      <c r="W24" s="11">
        <v>31</v>
      </c>
      <c r="X24" s="11">
        <v>38</v>
      </c>
      <c r="Y24" s="11">
        <v>30</v>
      </c>
      <c r="Z24" s="11">
        <v>95</v>
      </c>
      <c r="AA24" s="11">
        <v>40</v>
      </c>
      <c r="AB24" s="11">
        <v>55</v>
      </c>
      <c r="AC24" s="11">
        <v>25</v>
      </c>
      <c r="AD24" s="21">
        <f t="shared" si="1"/>
        <v>122</v>
      </c>
    </row>
    <row r="25" spans="1:30" x14ac:dyDescent="0.3">
      <c r="A25" s="10">
        <f t="shared" si="2"/>
        <v>1992</v>
      </c>
      <c r="B25" s="11">
        <v>23</v>
      </c>
      <c r="C25" s="11">
        <v>52</v>
      </c>
      <c r="D25" s="11">
        <v>119</v>
      </c>
      <c r="E25" s="11">
        <v>293</v>
      </c>
      <c r="F25" s="11">
        <v>438</v>
      </c>
      <c r="G25" s="11">
        <v>26</v>
      </c>
      <c r="H25" s="11">
        <v>80</v>
      </c>
      <c r="I25" s="11">
        <v>134.19999999999999</v>
      </c>
      <c r="J25" s="11">
        <v>176.5</v>
      </c>
      <c r="K25" s="11">
        <v>127</v>
      </c>
      <c r="L25" s="11">
        <v>153</v>
      </c>
      <c r="M25" s="11">
        <v>35</v>
      </c>
      <c r="N25" s="21">
        <f t="shared" si="0"/>
        <v>1656.7</v>
      </c>
      <c r="Q25" s="10">
        <f t="shared" si="3"/>
        <v>1992</v>
      </c>
      <c r="R25" s="11">
        <v>9</v>
      </c>
      <c r="S25" s="11">
        <v>28</v>
      </c>
      <c r="T25" s="11">
        <v>92</v>
      </c>
      <c r="U25" s="11">
        <v>140</v>
      </c>
      <c r="V25" s="11">
        <v>111</v>
      </c>
      <c r="W25" s="11">
        <v>21</v>
      </c>
      <c r="X25" s="11">
        <v>31</v>
      </c>
      <c r="Y25" s="11">
        <v>42.5</v>
      </c>
      <c r="Z25" s="11">
        <v>68</v>
      </c>
      <c r="AA25" s="11">
        <v>40</v>
      </c>
      <c r="AB25" s="11">
        <v>64</v>
      </c>
      <c r="AC25" s="11">
        <v>20</v>
      </c>
      <c r="AD25" s="21">
        <f t="shared" si="1"/>
        <v>140</v>
      </c>
    </row>
    <row r="26" spans="1:30" x14ac:dyDescent="0.3">
      <c r="A26" s="10">
        <f t="shared" si="2"/>
        <v>1993</v>
      </c>
      <c r="B26" s="11">
        <v>24</v>
      </c>
      <c r="C26" s="11">
        <v>0</v>
      </c>
      <c r="D26" s="11">
        <v>104</v>
      </c>
      <c r="E26" s="11">
        <v>203</v>
      </c>
      <c r="F26" s="11">
        <v>248</v>
      </c>
      <c r="G26" s="11">
        <v>65</v>
      </c>
      <c r="H26" s="11">
        <v>75</v>
      </c>
      <c r="I26" s="11">
        <v>130</v>
      </c>
      <c r="J26" s="11">
        <v>223</v>
      </c>
      <c r="K26" s="11">
        <v>316</v>
      </c>
      <c r="L26" s="11">
        <v>62</v>
      </c>
      <c r="M26" s="11">
        <v>52</v>
      </c>
      <c r="N26" s="21">
        <f t="shared" si="0"/>
        <v>1502</v>
      </c>
      <c r="Q26" s="10">
        <f t="shared" si="3"/>
        <v>1993</v>
      </c>
      <c r="R26" s="11">
        <v>14</v>
      </c>
      <c r="S26" s="11">
        <v>0</v>
      </c>
      <c r="T26" s="11">
        <v>29</v>
      </c>
      <c r="U26" s="11">
        <v>95</v>
      </c>
      <c r="V26" s="11">
        <v>98</v>
      </c>
      <c r="W26" s="11">
        <v>20</v>
      </c>
      <c r="X26" s="11">
        <v>30</v>
      </c>
      <c r="Y26" s="11">
        <v>51</v>
      </c>
      <c r="Z26" s="11">
        <v>69</v>
      </c>
      <c r="AA26" s="11">
        <v>92</v>
      </c>
      <c r="AB26" s="11">
        <v>11</v>
      </c>
      <c r="AC26" s="11">
        <v>35</v>
      </c>
      <c r="AD26" s="21">
        <f t="shared" si="1"/>
        <v>98</v>
      </c>
    </row>
    <row r="27" spans="1:30" x14ac:dyDescent="0.3">
      <c r="A27" s="10">
        <f t="shared" si="2"/>
        <v>1994</v>
      </c>
      <c r="B27" s="11">
        <v>29</v>
      </c>
      <c r="C27" s="11">
        <v>10</v>
      </c>
      <c r="D27" s="11">
        <v>211</v>
      </c>
      <c r="E27" s="11">
        <v>120</v>
      </c>
      <c r="F27" s="11">
        <v>146</v>
      </c>
      <c r="G27" s="11">
        <v>198</v>
      </c>
      <c r="H27" s="11">
        <v>219</v>
      </c>
      <c r="I27" s="11">
        <v>554</v>
      </c>
      <c r="J27" s="11">
        <v>161</v>
      </c>
      <c r="K27" s="11">
        <v>318.7</v>
      </c>
      <c r="L27" s="11">
        <v>147.69999999999999</v>
      </c>
      <c r="M27" s="11">
        <v>72.800000000000011</v>
      </c>
      <c r="N27" s="21">
        <f t="shared" si="0"/>
        <v>2187.2000000000003</v>
      </c>
      <c r="Q27" s="10">
        <f t="shared" si="3"/>
        <v>1994</v>
      </c>
      <c r="R27" s="11">
        <v>29</v>
      </c>
      <c r="S27" s="11">
        <v>10</v>
      </c>
      <c r="T27" s="11">
        <v>57</v>
      </c>
      <c r="U27" s="11">
        <v>55</v>
      </c>
      <c r="V27" s="11">
        <v>40</v>
      </c>
      <c r="W27" s="11">
        <v>80</v>
      </c>
      <c r="X27" s="11">
        <v>90</v>
      </c>
      <c r="Y27" s="11">
        <v>125</v>
      </c>
      <c r="Z27" s="11">
        <v>58</v>
      </c>
      <c r="AA27" s="11">
        <v>53.3</v>
      </c>
      <c r="AB27" s="11">
        <v>71.5</v>
      </c>
      <c r="AC27" s="11">
        <v>29.3</v>
      </c>
      <c r="AD27" s="21">
        <f t="shared" si="1"/>
        <v>125</v>
      </c>
    </row>
    <row r="28" spans="1:30" x14ac:dyDescent="0.3">
      <c r="A28" s="10">
        <f t="shared" si="2"/>
        <v>1995</v>
      </c>
      <c r="B28" s="11">
        <v>54.5</v>
      </c>
      <c r="C28" s="11">
        <v>110</v>
      </c>
      <c r="D28" s="11">
        <v>86.899999999999991</v>
      </c>
      <c r="E28" s="11">
        <v>52.900000000000006</v>
      </c>
      <c r="F28" s="11">
        <v>185.7</v>
      </c>
      <c r="G28" s="11">
        <v>197</v>
      </c>
      <c r="H28" s="11">
        <v>83.9</v>
      </c>
      <c r="I28" s="11">
        <v>128.30000000000001</v>
      </c>
      <c r="J28" s="11">
        <v>257.20000000000005</v>
      </c>
      <c r="K28" s="11">
        <v>313.2</v>
      </c>
      <c r="L28" s="11">
        <v>152.69999999999999</v>
      </c>
      <c r="M28" s="11">
        <v>43.900000000000006</v>
      </c>
      <c r="N28" s="21">
        <f t="shared" si="0"/>
        <v>1666.2000000000003</v>
      </c>
      <c r="Q28" s="10">
        <f t="shared" si="3"/>
        <v>1995</v>
      </c>
      <c r="R28" s="11">
        <v>39.5</v>
      </c>
      <c r="S28" s="11">
        <v>90</v>
      </c>
      <c r="T28" s="11">
        <v>26.5</v>
      </c>
      <c r="U28" s="11">
        <v>15.5</v>
      </c>
      <c r="V28" s="11">
        <v>43.7</v>
      </c>
      <c r="W28" s="11">
        <v>70.3</v>
      </c>
      <c r="X28" s="11">
        <v>17.899999999999999</v>
      </c>
      <c r="Y28" s="11">
        <v>28</v>
      </c>
      <c r="Z28" s="11">
        <v>60</v>
      </c>
      <c r="AA28" s="11">
        <v>65.400000000000006</v>
      </c>
      <c r="AB28" s="11">
        <v>100</v>
      </c>
      <c r="AC28" s="11">
        <v>34.200000000000003</v>
      </c>
      <c r="AD28" s="21">
        <f t="shared" si="1"/>
        <v>100</v>
      </c>
    </row>
    <row r="29" spans="1:30" x14ac:dyDescent="0.3">
      <c r="A29" s="10">
        <f t="shared" si="2"/>
        <v>1996</v>
      </c>
      <c r="B29" s="11">
        <v>0.2</v>
      </c>
      <c r="C29" s="11">
        <v>40</v>
      </c>
      <c r="D29" s="11">
        <v>3.1</v>
      </c>
      <c r="E29" s="11">
        <v>98.6</v>
      </c>
      <c r="F29" s="11">
        <v>210.9</v>
      </c>
      <c r="G29" s="11">
        <v>151.10000000000002</v>
      </c>
      <c r="H29" s="11">
        <v>10.4</v>
      </c>
      <c r="I29" s="11">
        <v>21.9</v>
      </c>
      <c r="J29" s="11">
        <v>165.8</v>
      </c>
      <c r="K29" s="11">
        <v>142.4</v>
      </c>
      <c r="L29" s="11">
        <v>280.60000000000002</v>
      </c>
      <c r="M29" s="11">
        <v>4.5</v>
      </c>
      <c r="N29" s="21">
        <f t="shared" si="0"/>
        <v>1129.5</v>
      </c>
      <c r="Q29" s="10">
        <f t="shared" si="3"/>
        <v>1996</v>
      </c>
      <c r="R29" s="11">
        <v>0.2</v>
      </c>
      <c r="S29" s="11">
        <v>40</v>
      </c>
      <c r="T29" s="11">
        <v>3.1</v>
      </c>
      <c r="U29" s="11">
        <v>28.7</v>
      </c>
      <c r="V29" s="11">
        <v>97</v>
      </c>
      <c r="W29" s="11">
        <v>58</v>
      </c>
      <c r="X29" s="11">
        <v>8</v>
      </c>
      <c r="Y29" s="11">
        <v>14</v>
      </c>
      <c r="Z29" s="11">
        <v>52</v>
      </c>
      <c r="AA29" s="11">
        <v>72</v>
      </c>
      <c r="AB29" s="11">
        <v>102.9</v>
      </c>
      <c r="AC29" s="11">
        <v>4.5</v>
      </c>
      <c r="AD29" s="21">
        <f t="shared" si="1"/>
        <v>102.9</v>
      </c>
    </row>
    <row r="30" spans="1:30" x14ac:dyDescent="0.3">
      <c r="A30" s="10">
        <f t="shared" si="2"/>
        <v>1997</v>
      </c>
      <c r="B30" s="11">
        <v>33.299999999999997</v>
      </c>
      <c r="C30" s="11">
        <v>69.400000000000006</v>
      </c>
      <c r="D30" s="11">
        <v>164.5</v>
      </c>
      <c r="E30" s="11">
        <v>209.5</v>
      </c>
      <c r="F30" s="11">
        <v>353.9</v>
      </c>
      <c r="G30" s="11">
        <v>166.70000000000002</v>
      </c>
      <c r="H30" s="11">
        <v>142.1</v>
      </c>
      <c r="I30" s="11">
        <v>187.60000000000002</v>
      </c>
      <c r="J30" s="11">
        <v>254.8</v>
      </c>
      <c r="K30" s="11">
        <v>187.7</v>
      </c>
      <c r="L30" s="11">
        <v>269.5</v>
      </c>
      <c r="M30" s="11">
        <v>382.9</v>
      </c>
      <c r="N30" s="21">
        <f t="shared" si="0"/>
        <v>2421.9</v>
      </c>
      <c r="Q30" s="10">
        <f t="shared" si="3"/>
        <v>1997</v>
      </c>
      <c r="R30" s="11">
        <v>33.299999999999997</v>
      </c>
      <c r="S30" s="11">
        <v>64</v>
      </c>
      <c r="T30" s="11">
        <v>59</v>
      </c>
      <c r="U30" s="11">
        <v>104.4</v>
      </c>
      <c r="V30" s="11">
        <v>80</v>
      </c>
      <c r="W30" s="11">
        <v>74</v>
      </c>
      <c r="X30" s="11">
        <v>34.200000000000003</v>
      </c>
      <c r="Y30" s="11">
        <v>65</v>
      </c>
      <c r="Z30" s="11">
        <v>53.5</v>
      </c>
      <c r="AA30" s="11">
        <v>54.2</v>
      </c>
      <c r="AB30" s="11">
        <v>61</v>
      </c>
      <c r="AC30" s="11">
        <v>89.2</v>
      </c>
      <c r="AD30" s="21">
        <f t="shared" si="1"/>
        <v>104.4</v>
      </c>
    </row>
    <row r="31" spans="1:30" x14ac:dyDescent="0.3">
      <c r="A31" s="10">
        <f t="shared" si="2"/>
        <v>1998</v>
      </c>
      <c r="B31" s="11">
        <v>83.3</v>
      </c>
      <c r="C31" s="11">
        <v>58.999999999999993</v>
      </c>
      <c r="D31" s="11">
        <v>108</v>
      </c>
      <c r="E31" s="11">
        <v>101.89999999999999</v>
      </c>
      <c r="F31" s="11">
        <v>175.6</v>
      </c>
      <c r="G31" s="11">
        <v>269.2</v>
      </c>
      <c r="H31" s="11">
        <v>107.4</v>
      </c>
      <c r="I31" s="11">
        <v>160.09999999999997</v>
      </c>
      <c r="J31" s="11">
        <v>356.6</v>
      </c>
      <c r="K31" s="11">
        <v>416.6</v>
      </c>
      <c r="L31" s="11">
        <v>476.4</v>
      </c>
      <c r="M31" s="11">
        <v>22.499999999999996</v>
      </c>
      <c r="N31" s="21">
        <f t="shared" si="0"/>
        <v>2336.6</v>
      </c>
      <c r="Q31" s="10">
        <f t="shared" si="3"/>
        <v>1998</v>
      </c>
      <c r="R31" s="11">
        <v>42.3</v>
      </c>
      <c r="S31" s="11">
        <v>29.7</v>
      </c>
      <c r="T31" s="11">
        <v>73.5</v>
      </c>
      <c r="U31" s="11">
        <v>66.2</v>
      </c>
      <c r="V31" s="11">
        <v>76.599999999999994</v>
      </c>
      <c r="W31" s="11">
        <v>111.6</v>
      </c>
      <c r="X31" s="11">
        <v>35.6</v>
      </c>
      <c r="Y31" s="11">
        <v>40.299999999999997</v>
      </c>
      <c r="Z31" s="11">
        <v>96</v>
      </c>
      <c r="AA31" s="11">
        <v>72.8</v>
      </c>
      <c r="AB31" s="11">
        <v>119.5</v>
      </c>
      <c r="AC31" s="11">
        <v>8.4</v>
      </c>
      <c r="AD31" s="21">
        <f t="shared" si="1"/>
        <v>119.5</v>
      </c>
    </row>
    <row r="32" spans="1:30" x14ac:dyDescent="0.3">
      <c r="A32" s="10">
        <f t="shared" si="2"/>
        <v>1999</v>
      </c>
      <c r="B32" s="11">
        <v>31.299999999999997</v>
      </c>
      <c r="C32" s="11">
        <v>94.2</v>
      </c>
      <c r="D32" s="11">
        <v>10.8</v>
      </c>
      <c r="E32" s="11">
        <v>48.199999999999996</v>
      </c>
      <c r="F32" s="11">
        <v>256.3</v>
      </c>
      <c r="G32" s="11">
        <v>237.70000000000005</v>
      </c>
      <c r="H32" s="11">
        <v>79.100000000000009</v>
      </c>
      <c r="I32" s="11">
        <v>21.500000000000004</v>
      </c>
      <c r="J32" s="11">
        <v>335.80000000000007</v>
      </c>
      <c r="K32" s="11">
        <v>178.1</v>
      </c>
      <c r="L32" s="11">
        <v>504.2</v>
      </c>
      <c r="M32" s="11">
        <v>47.9</v>
      </c>
      <c r="N32" s="21">
        <f t="shared" si="0"/>
        <v>1845.1000000000001</v>
      </c>
      <c r="Q32" s="10">
        <f t="shared" si="3"/>
        <v>1999</v>
      </c>
      <c r="R32" s="11">
        <v>19.5</v>
      </c>
      <c r="S32" s="11">
        <v>63.5</v>
      </c>
      <c r="T32" s="11">
        <v>3.8</v>
      </c>
      <c r="U32" s="11">
        <v>14</v>
      </c>
      <c r="V32" s="11">
        <v>41</v>
      </c>
      <c r="W32" s="11">
        <v>77.2</v>
      </c>
      <c r="X32" s="11">
        <v>36.5</v>
      </c>
      <c r="Y32" s="11">
        <v>5</v>
      </c>
      <c r="Z32" s="11">
        <v>81.8</v>
      </c>
      <c r="AA32" s="11">
        <v>104.7</v>
      </c>
      <c r="AB32" s="11">
        <v>165</v>
      </c>
      <c r="AC32" s="11">
        <v>20.399999999999999</v>
      </c>
      <c r="AD32" s="21">
        <f t="shared" si="1"/>
        <v>165</v>
      </c>
    </row>
    <row r="33" spans="1:30" x14ac:dyDescent="0.3">
      <c r="A33" s="10">
        <f t="shared" si="2"/>
        <v>2000</v>
      </c>
      <c r="B33" s="11">
        <v>0</v>
      </c>
      <c r="C33" s="11">
        <v>0</v>
      </c>
      <c r="D33" s="11">
        <v>168.20000000000002</v>
      </c>
      <c r="E33" s="11">
        <v>20.399999999999999</v>
      </c>
      <c r="F33" s="11">
        <v>293.09999999999997</v>
      </c>
      <c r="G33" s="11">
        <v>51.000000000000007</v>
      </c>
      <c r="H33" s="11">
        <v>193.19999999999996</v>
      </c>
      <c r="I33" s="11">
        <v>74.899999999999991</v>
      </c>
      <c r="J33" s="11">
        <v>158.79999999999998</v>
      </c>
      <c r="K33" s="11">
        <v>299.20000000000005</v>
      </c>
      <c r="L33" s="11">
        <v>125</v>
      </c>
      <c r="M33" s="11">
        <v>117.9</v>
      </c>
      <c r="N33" s="21">
        <f t="shared" si="0"/>
        <v>1501.7</v>
      </c>
      <c r="Q33" s="10">
        <f t="shared" si="3"/>
        <v>2000</v>
      </c>
      <c r="R33" s="11">
        <v>0</v>
      </c>
      <c r="S33" s="11">
        <v>0</v>
      </c>
      <c r="T33" s="11">
        <v>88</v>
      </c>
      <c r="U33" s="11">
        <v>10.3</v>
      </c>
      <c r="V33" s="11">
        <v>61.5</v>
      </c>
      <c r="W33" s="11">
        <v>30</v>
      </c>
      <c r="X33" s="11">
        <v>59.4</v>
      </c>
      <c r="Y33" s="11">
        <v>28.1</v>
      </c>
      <c r="Z33" s="11">
        <v>21.6</v>
      </c>
      <c r="AA33" s="11">
        <v>88.6</v>
      </c>
      <c r="AB33" s="11">
        <v>26.3</v>
      </c>
      <c r="AC33" s="11">
        <v>37.5</v>
      </c>
      <c r="AD33" s="21">
        <f t="shared" si="1"/>
        <v>88.6</v>
      </c>
    </row>
    <row r="34" spans="1:30" x14ac:dyDescent="0.3">
      <c r="A34" s="10">
        <f t="shared" si="2"/>
        <v>2001</v>
      </c>
      <c r="B34" s="11">
        <v>1.6</v>
      </c>
      <c r="C34" s="11">
        <v>11.2</v>
      </c>
      <c r="D34" s="11">
        <v>6.1000000000000005</v>
      </c>
      <c r="E34" s="11">
        <v>113.9</v>
      </c>
      <c r="F34" s="11">
        <v>262</v>
      </c>
      <c r="G34" s="11">
        <v>89.5</v>
      </c>
      <c r="H34" s="11">
        <v>110.4</v>
      </c>
      <c r="I34" s="11">
        <v>36.6</v>
      </c>
      <c r="J34" s="11">
        <v>153.4</v>
      </c>
      <c r="K34" s="11">
        <v>280.09999999999997</v>
      </c>
      <c r="L34" s="11">
        <v>113.99999999999999</v>
      </c>
      <c r="M34" s="11">
        <v>3.8</v>
      </c>
      <c r="N34" s="21">
        <f t="shared" si="0"/>
        <v>1182.5999999999999</v>
      </c>
      <c r="Q34" s="10">
        <f t="shared" si="3"/>
        <v>2001</v>
      </c>
      <c r="R34" s="11">
        <v>1.2</v>
      </c>
      <c r="S34" s="11">
        <v>7.2</v>
      </c>
      <c r="T34" s="11">
        <v>2.6</v>
      </c>
      <c r="U34" s="11">
        <v>43.7</v>
      </c>
      <c r="V34" s="11">
        <v>139</v>
      </c>
      <c r="W34" s="11">
        <v>27.3</v>
      </c>
      <c r="X34" s="11">
        <v>29.2</v>
      </c>
      <c r="Y34" s="11">
        <v>20.6</v>
      </c>
      <c r="Z34" s="11">
        <v>36.299999999999997</v>
      </c>
      <c r="AA34" s="11">
        <v>69.099999999999994</v>
      </c>
      <c r="AB34" s="11">
        <v>30.9</v>
      </c>
      <c r="AC34" s="11">
        <v>1.8</v>
      </c>
      <c r="AD34" s="21">
        <f t="shared" si="1"/>
        <v>139</v>
      </c>
    </row>
    <row r="35" spans="1:30" x14ac:dyDescent="0.3">
      <c r="A35" s="10">
        <f t="shared" si="2"/>
        <v>2002</v>
      </c>
      <c r="B35" s="11">
        <v>2.9</v>
      </c>
      <c r="C35" s="11">
        <v>15</v>
      </c>
      <c r="D35" s="11">
        <v>116</v>
      </c>
      <c r="E35" s="11">
        <v>145</v>
      </c>
      <c r="F35" s="11">
        <v>101.10000000000001</v>
      </c>
      <c r="G35" s="11">
        <v>209.60000000000002</v>
      </c>
      <c r="H35" s="11">
        <v>70.2</v>
      </c>
      <c r="I35" s="11">
        <v>110.39999999999999</v>
      </c>
      <c r="J35" s="11">
        <v>150.89999999999998</v>
      </c>
      <c r="K35" s="11">
        <v>374.5</v>
      </c>
      <c r="L35" s="11">
        <v>320.7</v>
      </c>
      <c r="M35" s="11">
        <v>106.5</v>
      </c>
      <c r="N35" s="21">
        <f t="shared" si="0"/>
        <v>1722.8</v>
      </c>
      <c r="Q35" s="10">
        <f t="shared" si="3"/>
        <v>2002</v>
      </c>
      <c r="R35" s="11">
        <v>1.7</v>
      </c>
      <c r="S35" s="11">
        <v>15</v>
      </c>
      <c r="T35" s="11">
        <v>58.3</v>
      </c>
      <c r="U35" s="11">
        <v>59.3</v>
      </c>
      <c r="V35" s="11">
        <v>39</v>
      </c>
      <c r="W35" s="11">
        <v>40.700000000000003</v>
      </c>
      <c r="X35" s="11">
        <v>25.2</v>
      </c>
      <c r="Y35" s="11">
        <v>24.7</v>
      </c>
      <c r="Z35" s="11">
        <v>34.299999999999997</v>
      </c>
      <c r="AA35" s="11">
        <v>98.6</v>
      </c>
      <c r="AB35" s="11">
        <v>102.5</v>
      </c>
      <c r="AC35" s="11">
        <v>37.9</v>
      </c>
      <c r="AD35" s="21">
        <f t="shared" si="1"/>
        <v>102.5</v>
      </c>
    </row>
    <row r="36" spans="1:30" x14ac:dyDescent="0.3">
      <c r="A36" s="10">
        <f t="shared" si="2"/>
        <v>2003</v>
      </c>
      <c r="B36" s="11">
        <v>0.7</v>
      </c>
      <c r="C36" s="11">
        <v>17.2</v>
      </c>
      <c r="D36" s="11">
        <v>4.3</v>
      </c>
      <c r="E36" s="11">
        <v>246.2</v>
      </c>
      <c r="F36" s="11">
        <v>219.00000000000003</v>
      </c>
      <c r="G36" s="11">
        <v>61.699999999999996</v>
      </c>
      <c r="H36" s="11">
        <v>125.60000000000001</v>
      </c>
      <c r="I36" s="11">
        <v>58.899999999999991</v>
      </c>
      <c r="J36" s="11">
        <v>277.10000000000002</v>
      </c>
      <c r="K36" s="11">
        <v>303.79999999999995</v>
      </c>
      <c r="L36" s="11">
        <v>117.7</v>
      </c>
      <c r="M36" s="11">
        <v>17.8</v>
      </c>
      <c r="N36" s="21">
        <f t="shared" si="0"/>
        <v>1450</v>
      </c>
      <c r="Q36" s="10">
        <f t="shared" si="3"/>
        <v>2003</v>
      </c>
      <c r="R36" s="11">
        <v>0.5</v>
      </c>
      <c r="S36" s="11">
        <v>11.7</v>
      </c>
      <c r="T36" s="11">
        <v>2.2999999999999998</v>
      </c>
      <c r="U36" s="11">
        <v>58.8</v>
      </c>
      <c r="V36" s="11">
        <v>66.3</v>
      </c>
      <c r="W36" s="11">
        <v>43</v>
      </c>
      <c r="X36" s="11">
        <v>34.200000000000003</v>
      </c>
      <c r="Y36" s="11">
        <v>20.399999999999999</v>
      </c>
      <c r="Z36" s="11">
        <v>56.9</v>
      </c>
      <c r="AA36" s="11">
        <v>63.9</v>
      </c>
      <c r="AB36" s="11">
        <v>77.3</v>
      </c>
      <c r="AC36" s="11">
        <v>17.3</v>
      </c>
      <c r="AD36" s="21">
        <f t="shared" si="1"/>
        <v>77.3</v>
      </c>
    </row>
    <row r="37" spans="1:30" x14ac:dyDescent="0.3">
      <c r="A37" s="10">
        <f t="shared" si="2"/>
        <v>2004</v>
      </c>
      <c r="B37" s="11">
        <v>28.000000000000004</v>
      </c>
      <c r="C37" s="11">
        <v>222.9</v>
      </c>
      <c r="D37" s="11">
        <v>84.199999999999989</v>
      </c>
      <c r="E37" s="11">
        <v>264.2</v>
      </c>
      <c r="F37" s="11">
        <v>248</v>
      </c>
      <c r="G37" s="11">
        <v>202.89999999999998</v>
      </c>
      <c r="H37" s="11">
        <v>90.600000000000009</v>
      </c>
      <c r="I37" s="11">
        <v>97.5</v>
      </c>
      <c r="J37" s="11">
        <v>165.6</v>
      </c>
      <c r="K37" s="11">
        <v>506.7</v>
      </c>
      <c r="L37" s="11">
        <v>390.5</v>
      </c>
      <c r="M37" s="11">
        <v>67.199999999999989</v>
      </c>
      <c r="N37" s="21">
        <f t="shared" si="0"/>
        <v>2368.2999999999993</v>
      </c>
      <c r="Q37" s="10">
        <f t="shared" si="3"/>
        <v>2004</v>
      </c>
      <c r="R37" s="11">
        <v>26.1</v>
      </c>
      <c r="S37" s="11">
        <v>75</v>
      </c>
      <c r="T37" s="11">
        <v>45.9</v>
      </c>
      <c r="U37" s="11">
        <v>76.5</v>
      </c>
      <c r="V37" s="11">
        <v>40.299999999999997</v>
      </c>
      <c r="W37" s="11">
        <v>45.4</v>
      </c>
      <c r="X37" s="11">
        <v>24.3</v>
      </c>
      <c r="Y37" s="11">
        <v>34</v>
      </c>
      <c r="Z37" s="11">
        <v>69.7</v>
      </c>
      <c r="AA37" s="11">
        <v>105.3</v>
      </c>
      <c r="AB37" s="11">
        <v>84</v>
      </c>
      <c r="AC37" s="11">
        <v>63.3</v>
      </c>
      <c r="AD37" s="21">
        <f t="shared" si="1"/>
        <v>105.3</v>
      </c>
    </row>
    <row r="38" spans="1:30" x14ac:dyDescent="0.3">
      <c r="A38" s="10">
        <f t="shared" si="2"/>
        <v>2005</v>
      </c>
      <c r="B38" s="11">
        <v>50.4</v>
      </c>
      <c r="C38" s="11">
        <v>32.799999999999997</v>
      </c>
      <c r="D38" s="11">
        <v>27.8</v>
      </c>
      <c r="E38" s="11">
        <v>194.79999999999998</v>
      </c>
      <c r="F38" s="11">
        <v>123.9</v>
      </c>
      <c r="G38" s="11">
        <v>157.79999999999995</v>
      </c>
      <c r="H38" s="11">
        <v>74.3</v>
      </c>
      <c r="I38" s="11">
        <v>134.10000000000002</v>
      </c>
      <c r="J38" s="11">
        <v>89.999999999999986</v>
      </c>
      <c r="K38" s="11">
        <v>344.50000000000006</v>
      </c>
      <c r="L38" s="11">
        <v>232.60000000000002</v>
      </c>
      <c r="M38" s="11">
        <v>26.599999999999998</v>
      </c>
      <c r="N38" s="21">
        <f t="shared" si="0"/>
        <v>1489.6</v>
      </c>
      <c r="Q38" s="10">
        <f t="shared" si="3"/>
        <v>2005</v>
      </c>
      <c r="R38" s="11">
        <v>31.4</v>
      </c>
      <c r="S38" s="11">
        <v>25</v>
      </c>
      <c r="T38" s="11">
        <v>18.3</v>
      </c>
      <c r="U38" s="11">
        <v>45.5</v>
      </c>
      <c r="V38" s="11">
        <v>30.9</v>
      </c>
      <c r="W38" s="11">
        <v>78</v>
      </c>
      <c r="X38" s="11">
        <v>23.2</v>
      </c>
      <c r="Y38" s="11">
        <v>43.3</v>
      </c>
      <c r="Z38" s="11">
        <v>17.5</v>
      </c>
      <c r="AA38" s="11">
        <v>130.80000000000001</v>
      </c>
      <c r="AB38" s="11">
        <v>47.3</v>
      </c>
      <c r="AC38" s="11">
        <v>24.5</v>
      </c>
      <c r="AD38" s="21">
        <f t="shared" si="1"/>
        <v>130.80000000000001</v>
      </c>
    </row>
    <row r="39" spans="1:30" x14ac:dyDescent="0.3">
      <c r="A39" s="10">
        <f t="shared" si="2"/>
        <v>2006</v>
      </c>
      <c r="B39" s="11">
        <v>5.2</v>
      </c>
      <c r="C39" s="11">
        <v>0</v>
      </c>
      <c r="D39" s="11">
        <v>132.79999999999998</v>
      </c>
      <c r="E39" s="11">
        <v>137.69999999999999</v>
      </c>
      <c r="F39" s="11"/>
      <c r="G39" s="11">
        <v>105.1</v>
      </c>
      <c r="H39" s="11">
        <v>179.60000000000002</v>
      </c>
      <c r="I39" s="11">
        <v>297</v>
      </c>
      <c r="J39" s="11">
        <v>86.300000000000011</v>
      </c>
      <c r="K39" s="11">
        <v>529.6</v>
      </c>
      <c r="L39" s="11">
        <v>68.399999999999991</v>
      </c>
      <c r="M39" s="11">
        <v>38</v>
      </c>
      <c r="N39" s="21" t="str">
        <f t="shared" si="0"/>
        <v xml:space="preserve"> </v>
      </c>
      <c r="Q39" s="10">
        <f t="shared" si="3"/>
        <v>2006</v>
      </c>
      <c r="R39" s="11">
        <v>5.2</v>
      </c>
      <c r="S39" s="11">
        <v>0</v>
      </c>
      <c r="T39" s="11">
        <v>42.8</v>
      </c>
      <c r="U39" s="11">
        <v>22.5</v>
      </c>
      <c r="V39" s="11"/>
      <c r="W39" s="11">
        <v>34.6</v>
      </c>
      <c r="X39" s="11">
        <v>38.4</v>
      </c>
      <c r="Y39" s="11">
        <v>47.9</v>
      </c>
      <c r="Z39" s="11">
        <v>18.2</v>
      </c>
      <c r="AA39" s="11">
        <v>136</v>
      </c>
      <c r="AB39" s="11">
        <v>31.2</v>
      </c>
      <c r="AC39" s="11">
        <v>14</v>
      </c>
      <c r="AD39" s="21" t="str">
        <f t="shared" si="1"/>
        <v xml:space="preserve"> </v>
      </c>
    </row>
    <row r="40" spans="1:30" x14ac:dyDescent="0.3">
      <c r="A40" s="10">
        <f t="shared" si="2"/>
        <v>2007</v>
      </c>
      <c r="B40" s="11">
        <v>11.799999999999999</v>
      </c>
      <c r="C40" s="11">
        <v>15.600000000000001</v>
      </c>
      <c r="D40" s="11">
        <v>104.50000000000001</v>
      </c>
      <c r="E40" s="11">
        <v>89.199999999999989</v>
      </c>
      <c r="F40" s="11">
        <v>208.9</v>
      </c>
      <c r="G40" s="11">
        <v>144.89999999999998</v>
      </c>
      <c r="H40" s="11">
        <v>37.70000000000001</v>
      </c>
      <c r="I40" s="11">
        <v>183.60000000000002</v>
      </c>
      <c r="J40" s="11">
        <v>298.7</v>
      </c>
      <c r="K40" s="11">
        <v>144.80000000000004</v>
      </c>
      <c r="L40" s="11">
        <v>217.2</v>
      </c>
      <c r="M40" s="11">
        <v>6.8000000000000007</v>
      </c>
      <c r="N40" s="21">
        <f t="shared" si="0"/>
        <v>1463.7</v>
      </c>
      <c r="Q40" s="10">
        <f t="shared" si="3"/>
        <v>2007</v>
      </c>
      <c r="R40" s="11">
        <v>11.7</v>
      </c>
      <c r="S40" s="11">
        <v>6.1</v>
      </c>
      <c r="T40" s="11">
        <v>46.7</v>
      </c>
      <c r="U40" s="11">
        <v>27.5</v>
      </c>
      <c r="V40" s="11">
        <v>80</v>
      </c>
      <c r="W40" s="11">
        <v>72.2</v>
      </c>
      <c r="X40" s="11">
        <v>8.1</v>
      </c>
      <c r="Y40" s="11">
        <v>58.7</v>
      </c>
      <c r="Z40" s="11">
        <v>69.099999999999994</v>
      </c>
      <c r="AA40" s="11">
        <v>29.6</v>
      </c>
      <c r="AB40" s="11">
        <v>37.4</v>
      </c>
      <c r="AC40" s="11">
        <v>4.7</v>
      </c>
      <c r="AD40" s="21">
        <f t="shared" si="1"/>
        <v>80</v>
      </c>
    </row>
    <row r="41" spans="1:30" x14ac:dyDescent="0.3">
      <c r="A41" s="10">
        <f t="shared" si="2"/>
        <v>2008</v>
      </c>
      <c r="B41" s="11">
        <v>10.799999999999997</v>
      </c>
      <c r="C41" s="11">
        <v>2.6</v>
      </c>
      <c r="D41" s="11">
        <v>132.19999999999999</v>
      </c>
      <c r="E41" s="11">
        <v>49.699999999999996</v>
      </c>
      <c r="F41" s="11">
        <v>124.10000000000001</v>
      </c>
      <c r="G41" s="11">
        <v>147.6</v>
      </c>
      <c r="H41" s="11">
        <v>64.600000000000009</v>
      </c>
      <c r="I41" s="11">
        <v>109.1</v>
      </c>
      <c r="J41" s="11">
        <v>83.600000000000009</v>
      </c>
      <c r="K41" s="11">
        <v>286.39999999999998</v>
      </c>
      <c r="L41" s="11">
        <v>186.2</v>
      </c>
      <c r="M41" s="11">
        <v>9.6</v>
      </c>
      <c r="N41" s="21">
        <f t="shared" si="0"/>
        <v>1206.5</v>
      </c>
      <c r="Q41" s="10">
        <f t="shared" si="3"/>
        <v>2008</v>
      </c>
      <c r="R41" s="11">
        <v>4.0999999999999996</v>
      </c>
      <c r="S41" s="11">
        <v>1.4</v>
      </c>
      <c r="T41" s="11">
        <v>40.6</v>
      </c>
      <c r="U41" s="11">
        <v>15.9</v>
      </c>
      <c r="V41" s="11">
        <v>64.8</v>
      </c>
      <c r="W41" s="11">
        <v>31.3</v>
      </c>
      <c r="X41" s="11">
        <v>15.1</v>
      </c>
      <c r="Y41" s="11">
        <v>32.1</v>
      </c>
      <c r="Z41" s="11">
        <v>40.4</v>
      </c>
      <c r="AA41" s="11">
        <v>84</v>
      </c>
      <c r="AB41" s="11">
        <v>67</v>
      </c>
      <c r="AC41" s="11">
        <v>7.9</v>
      </c>
      <c r="AD41" s="21">
        <f t="shared" si="1"/>
        <v>84</v>
      </c>
    </row>
    <row r="42" spans="1:30" x14ac:dyDescent="0.3">
      <c r="A42" s="10">
        <f t="shared" si="2"/>
        <v>2009</v>
      </c>
      <c r="B42" s="11">
        <v>2.4</v>
      </c>
      <c r="C42" s="11">
        <v>25.700000000000003</v>
      </c>
      <c r="D42" s="11">
        <v>102.7</v>
      </c>
      <c r="E42" s="11">
        <v>92.4</v>
      </c>
      <c r="F42" s="11">
        <v>314.2999999999999</v>
      </c>
      <c r="G42" s="11">
        <v>172.8</v>
      </c>
      <c r="H42" s="11">
        <v>361.6</v>
      </c>
      <c r="I42" s="11">
        <v>300.10000000000002</v>
      </c>
      <c r="J42" s="11">
        <v>242.09999999999997</v>
      </c>
      <c r="K42" s="11">
        <v>361.09999999999997</v>
      </c>
      <c r="L42" s="11">
        <v>442.79999999999995</v>
      </c>
      <c r="M42" s="11">
        <v>414.69999999999993</v>
      </c>
      <c r="N42" s="21">
        <f t="shared" si="0"/>
        <v>2832.7</v>
      </c>
      <c r="Q42" s="10">
        <f t="shared" si="3"/>
        <v>2009</v>
      </c>
      <c r="R42" s="11">
        <v>2.4</v>
      </c>
      <c r="S42" s="11">
        <v>12.3</v>
      </c>
      <c r="T42" s="11">
        <v>27.3</v>
      </c>
      <c r="U42" s="11">
        <v>30.6</v>
      </c>
      <c r="V42" s="11">
        <v>132.19999999999999</v>
      </c>
      <c r="W42" s="11">
        <v>40.700000000000003</v>
      </c>
      <c r="X42" s="11">
        <v>90.5</v>
      </c>
      <c r="Y42" s="11">
        <v>87.8</v>
      </c>
      <c r="Z42" s="11">
        <v>48.6</v>
      </c>
      <c r="AA42" s="11">
        <v>92.5</v>
      </c>
      <c r="AB42" s="11">
        <v>85.1</v>
      </c>
      <c r="AC42" s="11">
        <v>108</v>
      </c>
      <c r="AD42" s="21">
        <f t="shared" si="1"/>
        <v>132.19999999999999</v>
      </c>
    </row>
    <row r="43" spans="1:30" x14ac:dyDescent="0.3">
      <c r="A43" s="10">
        <f t="shared" si="2"/>
        <v>2010</v>
      </c>
      <c r="B43" s="11">
        <v>9.4</v>
      </c>
      <c r="C43" s="11">
        <v>24.5</v>
      </c>
      <c r="D43" s="11">
        <v>45.300000000000004</v>
      </c>
      <c r="E43" s="11">
        <v>209.29999999999998</v>
      </c>
      <c r="F43" s="11">
        <v>211.2</v>
      </c>
      <c r="G43" s="11">
        <v>184.9</v>
      </c>
      <c r="H43" s="11">
        <v>154.00000000000003</v>
      </c>
      <c r="I43" s="11">
        <v>89.100000000000009</v>
      </c>
      <c r="J43" s="11">
        <v>241.39999999999998</v>
      </c>
      <c r="K43" s="11">
        <v>644.30000000000007</v>
      </c>
      <c r="L43" s="11">
        <v>439.29999999999995</v>
      </c>
      <c r="M43" s="11">
        <v>169.10000000000002</v>
      </c>
      <c r="N43" s="21">
        <f t="shared" si="0"/>
        <v>2421.7999999999997</v>
      </c>
      <c r="Q43" s="10">
        <f t="shared" si="3"/>
        <v>2010</v>
      </c>
      <c r="R43" s="11">
        <v>4.9000000000000004</v>
      </c>
      <c r="S43" s="11">
        <v>22.7</v>
      </c>
      <c r="T43" s="11">
        <v>13.2</v>
      </c>
      <c r="U43" s="11">
        <v>44.9</v>
      </c>
      <c r="V43" s="11">
        <v>52</v>
      </c>
      <c r="W43" s="11">
        <v>49.5</v>
      </c>
      <c r="X43" s="11">
        <v>33.700000000000003</v>
      </c>
      <c r="Y43" s="11">
        <v>19</v>
      </c>
      <c r="Z43" s="11">
        <v>72.2</v>
      </c>
      <c r="AA43" s="11">
        <v>130.5</v>
      </c>
      <c r="AB43" s="11">
        <v>71.900000000000006</v>
      </c>
      <c r="AC43" s="11">
        <v>34</v>
      </c>
      <c r="AD43" s="21">
        <f t="shared" si="1"/>
        <v>130.5</v>
      </c>
    </row>
    <row r="44" spans="1:30" x14ac:dyDescent="0.3">
      <c r="A44" s="10">
        <f t="shared" si="2"/>
        <v>2011</v>
      </c>
      <c r="B44" s="11">
        <v>3.5</v>
      </c>
      <c r="C44" s="11">
        <v>14.8</v>
      </c>
      <c r="D44" s="11"/>
      <c r="E44" s="11"/>
      <c r="F44" s="11">
        <v>241.20000000000002</v>
      </c>
      <c r="G44" s="11">
        <v>104.1</v>
      </c>
      <c r="H44" s="11">
        <v>68.100000000000009</v>
      </c>
      <c r="I44" s="11">
        <v>216.70000000000002</v>
      </c>
      <c r="J44" s="11">
        <v>89.899999999999991</v>
      </c>
      <c r="K44" s="11">
        <v>484.1</v>
      </c>
      <c r="L44" s="11">
        <v>149.39999999999998</v>
      </c>
      <c r="M44" s="11">
        <v>12.2</v>
      </c>
      <c r="N44" s="21" t="str">
        <f t="shared" si="0"/>
        <v xml:space="preserve"> </v>
      </c>
      <c r="Q44" s="10">
        <f t="shared" si="3"/>
        <v>2011</v>
      </c>
      <c r="R44" s="11">
        <v>3.5</v>
      </c>
      <c r="S44" s="11">
        <v>7.8</v>
      </c>
      <c r="T44" s="11"/>
      <c r="U44" s="11"/>
      <c r="V44" s="11">
        <v>69.3</v>
      </c>
      <c r="W44" s="11">
        <v>76.3</v>
      </c>
      <c r="X44" s="11">
        <v>44.2</v>
      </c>
      <c r="Y44" s="11">
        <v>74.8</v>
      </c>
      <c r="Z44" s="11">
        <v>23.6</v>
      </c>
      <c r="AA44" s="11">
        <v>112</v>
      </c>
      <c r="AB44" s="11">
        <v>83.8</v>
      </c>
      <c r="AC44" s="11">
        <v>9.1999999999999993</v>
      </c>
      <c r="AD44" s="21" t="str">
        <f t="shared" si="1"/>
        <v xml:space="preserve"> </v>
      </c>
    </row>
    <row r="45" spans="1:30" x14ac:dyDescent="0.3">
      <c r="A45" s="10">
        <f>+A44+1</f>
        <v>2012</v>
      </c>
      <c r="B45" s="11">
        <v>0</v>
      </c>
      <c r="C45" s="11">
        <v>24.599999999999998</v>
      </c>
      <c r="D45" s="11">
        <v>100.39999999999999</v>
      </c>
      <c r="E45" s="11">
        <v>65.699999999999989</v>
      </c>
      <c r="F45" s="11">
        <v>88.600000000000009</v>
      </c>
      <c r="G45" s="11">
        <v>123</v>
      </c>
      <c r="H45" s="11">
        <v>51.7</v>
      </c>
      <c r="I45" s="11">
        <v>306.40000000000003</v>
      </c>
      <c r="J45" s="11">
        <v>322.00000000000006</v>
      </c>
      <c r="K45" s="11">
        <v>198.30000000000004</v>
      </c>
      <c r="L45" s="11">
        <v>220.59999999999997</v>
      </c>
      <c r="M45" s="11">
        <v>15.5</v>
      </c>
      <c r="N45" s="21">
        <f t="shared" si="0"/>
        <v>1516.8</v>
      </c>
      <c r="Q45" s="10">
        <f>+Q44+1</f>
        <v>2012</v>
      </c>
      <c r="R45" s="11">
        <v>0</v>
      </c>
      <c r="S45" s="11">
        <v>13.1</v>
      </c>
      <c r="T45" s="11">
        <v>38.799999999999997</v>
      </c>
      <c r="U45" s="11">
        <v>26.5</v>
      </c>
      <c r="V45" s="11">
        <v>11.9</v>
      </c>
      <c r="W45" s="11">
        <v>76.5</v>
      </c>
      <c r="X45" s="11">
        <v>14.8</v>
      </c>
      <c r="Y45" s="11">
        <v>119</v>
      </c>
      <c r="Z45" s="11">
        <v>93.1</v>
      </c>
      <c r="AA45" s="11">
        <v>53</v>
      </c>
      <c r="AB45" s="11">
        <v>77.3</v>
      </c>
      <c r="AC45" s="11">
        <v>11</v>
      </c>
      <c r="AD45" s="21">
        <f t="shared" si="1"/>
        <v>119</v>
      </c>
    </row>
    <row r="46" spans="1:30" x14ac:dyDescent="0.3">
      <c r="A46" s="10">
        <f t="shared" si="2"/>
        <v>2013</v>
      </c>
      <c r="B46" s="11">
        <v>28.8</v>
      </c>
      <c r="C46" s="11">
        <v>30</v>
      </c>
      <c r="D46" s="11">
        <v>62</v>
      </c>
      <c r="E46" s="11">
        <v>28.4</v>
      </c>
      <c r="F46" s="11">
        <v>285.2</v>
      </c>
      <c r="G46" s="11">
        <v>7.9</v>
      </c>
      <c r="H46" s="11">
        <v>11.5</v>
      </c>
      <c r="I46" s="11">
        <v>122.79999999999998</v>
      </c>
      <c r="J46" s="11">
        <v>179.8</v>
      </c>
      <c r="K46" s="11">
        <v>229.60000000000002</v>
      </c>
      <c r="L46" s="11">
        <v>339.19999999999993</v>
      </c>
      <c r="M46" s="11">
        <v>91.800000000000011</v>
      </c>
      <c r="N46" s="21">
        <f t="shared" si="0"/>
        <v>1416.9999999999998</v>
      </c>
      <c r="Q46" s="10">
        <f t="shared" ref="Q46:Q50" si="4">+Q45+1</f>
        <v>2013</v>
      </c>
      <c r="R46" s="11">
        <v>28.8</v>
      </c>
      <c r="S46" s="11">
        <v>25.7</v>
      </c>
      <c r="T46" s="11">
        <v>31.9</v>
      </c>
      <c r="U46" s="11">
        <v>9</v>
      </c>
      <c r="V46" s="11">
        <v>91.1</v>
      </c>
      <c r="W46" s="11">
        <v>3</v>
      </c>
      <c r="X46" s="11">
        <v>4.7</v>
      </c>
      <c r="Y46" s="11">
        <v>28.4</v>
      </c>
      <c r="Z46" s="11">
        <v>65.599999999999994</v>
      </c>
      <c r="AA46" s="11">
        <v>57.3</v>
      </c>
      <c r="AB46" s="11">
        <v>92.7</v>
      </c>
      <c r="AC46" s="11">
        <v>69.7</v>
      </c>
      <c r="AD46" s="21">
        <f t="shared" si="1"/>
        <v>92.7</v>
      </c>
    </row>
    <row r="47" spans="1:30" x14ac:dyDescent="0.3">
      <c r="A47" s="10">
        <f t="shared" si="2"/>
        <v>2014</v>
      </c>
      <c r="B47" s="11">
        <v>0</v>
      </c>
      <c r="C47" s="11">
        <v>129.80000000000001</v>
      </c>
      <c r="D47" s="11">
        <v>17.2</v>
      </c>
      <c r="E47" s="11">
        <v>54.6</v>
      </c>
      <c r="F47" s="11">
        <v>56.9</v>
      </c>
      <c r="G47" s="11">
        <v>31.5</v>
      </c>
      <c r="H47" s="11">
        <v>121.10000000000001</v>
      </c>
      <c r="I47" s="11">
        <v>123.19999999999999</v>
      </c>
      <c r="J47" s="11">
        <v>85.8</v>
      </c>
      <c r="K47" s="11">
        <v>120.30000000000001</v>
      </c>
      <c r="L47" s="11">
        <v>135.79999999999998</v>
      </c>
      <c r="M47" s="11">
        <v>22.2</v>
      </c>
      <c r="N47" s="21">
        <f t="shared" si="0"/>
        <v>898.39999999999986</v>
      </c>
      <c r="Q47" s="10">
        <f t="shared" si="4"/>
        <v>2014</v>
      </c>
      <c r="R47" s="11">
        <v>0</v>
      </c>
      <c r="S47" s="11">
        <v>65.3</v>
      </c>
      <c r="T47" s="11">
        <v>9.6999999999999993</v>
      </c>
      <c r="U47" s="11">
        <v>21.6</v>
      </c>
      <c r="V47" s="11">
        <v>14.6</v>
      </c>
      <c r="W47" s="11">
        <v>18.7</v>
      </c>
      <c r="X47" s="11">
        <v>80.7</v>
      </c>
      <c r="Y47" s="11">
        <v>54</v>
      </c>
      <c r="Z47" s="11">
        <v>35.799999999999997</v>
      </c>
      <c r="AA47" s="11">
        <v>45.4</v>
      </c>
      <c r="AB47" s="11">
        <v>50.5</v>
      </c>
      <c r="AC47" s="11">
        <v>19</v>
      </c>
      <c r="AD47" s="21">
        <f t="shared" si="1"/>
        <v>80.7</v>
      </c>
    </row>
    <row r="48" spans="1:30" x14ac:dyDescent="0.3">
      <c r="A48" s="10">
        <f t="shared" si="2"/>
        <v>2015</v>
      </c>
      <c r="B48" s="11">
        <v>6.2</v>
      </c>
      <c r="C48" s="11">
        <v>37.799999999999997</v>
      </c>
      <c r="D48" s="11">
        <v>12</v>
      </c>
      <c r="E48" s="11">
        <v>192.5</v>
      </c>
      <c r="F48" s="11">
        <v>187.4</v>
      </c>
      <c r="G48" s="11">
        <v>51.300000000000004</v>
      </c>
      <c r="H48" s="11">
        <v>72.3</v>
      </c>
      <c r="I48" s="11">
        <v>103.79999999999998</v>
      </c>
      <c r="J48" s="11">
        <v>207</v>
      </c>
      <c r="K48" s="11">
        <v>432.20000000000005</v>
      </c>
      <c r="L48" s="11">
        <v>353.70000000000005</v>
      </c>
      <c r="M48" s="11">
        <v>43.300000000000004</v>
      </c>
      <c r="N48" s="21">
        <f t="shared" si="0"/>
        <v>1699.5</v>
      </c>
      <c r="Q48" s="10">
        <f t="shared" si="4"/>
        <v>2015</v>
      </c>
      <c r="R48" s="11">
        <v>2.2999999999999998</v>
      </c>
      <c r="S48" s="11">
        <v>37.799999999999997</v>
      </c>
      <c r="T48" s="11">
        <v>6</v>
      </c>
      <c r="U48" s="11">
        <v>46.8</v>
      </c>
      <c r="V48" s="11">
        <v>116.8</v>
      </c>
      <c r="W48" s="11">
        <v>19.8</v>
      </c>
      <c r="X48" s="11">
        <v>23.5</v>
      </c>
      <c r="Y48" s="11">
        <v>33.5</v>
      </c>
      <c r="Z48" s="11">
        <v>57.1</v>
      </c>
      <c r="AA48" s="11">
        <v>123.3</v>
      </c>
      <c r="AB48" s="11">
        <v>90</v>
      </c>
      <c r="AC48" s="11">
        <v>12.1</v>
      </c>
      <c r="AD48" s="21">
        <f t="shared" si="1"/>
        <v>123.3</v>
      </c>
    </row>
    <row r="49" spans="1:30" x14ac:dyDescent="0.3">
      <c r="A49" s="10">
        <f t="shared" si="2"/>
        <v>2016</v>
      </c>
      <c r="B49" s="11">
        <v>19.100000000000001</v>
      </c>
      <c r="C49" s="11">
        <v>16</v>
      </c>
      <c r="D49" s="11">
        <v>46.9</v>
      </c>
      <c r="E49" s="11">
        <v>106</v>
      </c>
      <c r="F49" s="11">
        <v>281.7000000000001</v>
      </c>
      <c r="G49" s="11">
        <v>259.29999999999995</v>
      </c>
      <c r="H49" s="11">
        <v>94.1</v>
      </c>
      <c r="I49" s="11">
        <v>166.1</v>
      </c>
      <c r="J49" s="11">
        <v>148.60000000000002</v>
      </c>
      <c r="K49" s="11">
        <v>157.40000000000003</v>
      </c>
      <c r="L49" s="11">
        <v>209.9</v>
      </c>
      <c r="M49" s="11">
        <v>43</v>
      </c>
      <c r="N49" s="21">
        <f t="shared" si="0"/>
        <v>1548.1000000000004</v>
      </c>
      <c r="Q49" s="10">
        <f t="shared" si="4"/>
        <v>2016</v>
      </c>
      <c r="R49" s="11">
        <v>15</v>
      </c>
      <c r="S49" s="11">
        <v>10</v>
      </c>
      <c r="T49" s="11">
        <v>22.3</v>
      </c>
      <c r="U49" s="11">
        <v>38</v>
      </c>
      <c r="V49" s="11">
        <v>104</v>
      </c>
      <c r="W49" s="11">
        <v>65.900000000000006</v>
      </c>
      <c r="X49" s="11">
        <v>26.9</v>
      </c>
      <c r="Y49" s="11">
        <v>49</v>
      </c>
      <c r="Z49" s="11">
        <v>47</v>
      </c>
      <c r="AA49" s="11">
        <v>58.2</v>
      </c>
      <c r="AB49" s="11">
        <v>42</v>
      </c>
      <c r="AC49" s="11">
        <v>31.1</v>
      </c>
      <c r="AD49" s="21">
        <f t="shared" si="1"/>
        <v>104</v>
      </c>
    </row>
    <row r="50" spans="1:30" x14ac:dyDescent="0.3">
      <c r="A50" s="10">
        <f t="shared" si="2"/>
        <v>2017</v>
      </c>
      <c r="B50" s="11">
        <v>198.4</v>
      </c>
      <c r="C50" s="11">
        <v>0</v>
      </c>
      <c r="D50" s="11">
        <v>9.6999999999999993</v>
      </c>
      <c r="E50" s="11">
        <v>130.69999999999999</v>
      </c>
      <c r="F50" s="11">
        <v>184.49999999999997</v>
      </c>
      <c r="G50" s="11">
        <v>157.1</v>
      </c>
      <c r="H50" s="11">
        <v>105.5</v>
      </c>
      <c r="I50" s="11">
        <v>84.3</v>
      </c>
      <c r="J50" s="11">
        <v>330</v>
      </c>
      <c r="K50" s="11">
        <v>342.1</v>
      </c>
      <c r="L50" s="11">
        <v>116</v>
      </c>
      <c r="M50" s="11">
        <v>0</v>
      </c>
      <c r="N50" s="21">
        <f t="shared" si="0"/>
        <v>1658.2999999999997</v>
      </c>
      <c r="Q50" s="10">
        <f t="shared" si="4"/>
        <v>2017</v>
      </c>
      <c r="R50" s="11">
        <v>107.1</v>
      </c>
      <c r="S50" s="11">
        <v>0</v>
      </c>
      <c r="T50" s="11">
        <v>4</v>
      </c>
      <c r="U50" s="11">
        <v>79.5</v>
      </c>
      <c r="V50" s="11">
        <v>65.5</v>
      </c>
      <c r="W50" s="11">
        <v>60</v>
      </c>
      <c r="X50" s="11">
        <v>34</v>
      </c>
      <c r="Y50" s="11">
        <v>23</v>
      </c>
      <c r="Z50" s="11">
        <v>96</v>
      </c>
      <c r="AA50" s="11">
        <v>90</v>
      </c>
      <c r="AB50" s="11">
        <v>53</v>
      </c>
      <c r="AC50" s="11">
        <v>0</v>
      </c>
      <c r="AD50" s="21">
        <f t="shared" si="1"/>
        <v>107.1</v>
      </c>
    </row>
    <row r="51" spans="1:30" x14ac:dyDescent="0.3">
      <c r="A51" s="10">
        <f>+A50+1</f>
        <v>2018</v>
      </c>
      <c r="B51" s="11">
        <v>27</v>
      </c>
      <c r="C51" s="11">
        <v>4</v>
      </c>
      <c r="D51" s="11">
        <v>64</v>
      </c>
      <c r="E51" s="11">
        <v>208</v>
      </c>
      <c r="F51" s="11"/>
      <c r="G51" s="11">
        <v>73</v>
      </c>
      <c r="H51" s="11">
        <v>62</v>
      </c>
      <c r="I51" s="11">
        <v>101</v>
      </c>
      <c r="J51" s="11">
        <v>197</v>
      </c>
      <c r="K51" s="11">
        <v>173.1</v>
      </c>
      <c r="L51" s="11">
        <v>177</v>
      </c>
      <c r="M51" s="11">
        <v>77</v>
      </c>
      <c r="N51" s="21" t="str">
        <f t="shared" si="0"/>
        <v xml:space="preserve"> </v>
      </c>
      <c r="Q51" s="10">
        <f>+Q50+1</f>
        <v>2018</v>
      </c>
      <c r="R51" s="11">
        <v>15</v>
      </c>
      <c r="S51" s="11">
        <v>4</v>
      </c>
      <c r="T51" s="11">
        <v>41</v>
      </c>
      <c r="U51" s="11">
        <v>78</v>
      </c>
      <c r="V51" s="11"/>
      <c r="W51" s="11">
        <v>40</v>
      </c>
      <c r="X51" s="11">
        <v>31</v>
      </c>
      <c r="Y51" s="11">
        <v>35</v>
      </c>
      <c r="Z51" s="11">
        <v>57</v>
      </c>
      <c r="AA51" s="11">
        <v>47</v>
      </c>
      <c r="AB51" s="11">
        <v>55</v>
      </c>
      <c r="AC51" s="11">
        <v>55</v>
      </c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>
        <v>56</v>
      </c>
      <c r="C52" s="11">
        <v>11</v>
      </c>
      <c r="D52" s="11">
        <v>15</v>
      </c>
      <c r="E52" s="11">
        <v>101</v>
      </c>
      <c r="F52" s="11">
        <v>249</v>
      </c>
      <c r="G52" s="11">
        <v>205</v>
      </c>
      <c r="H52" s="11">
        <v>416</v>
      </c>
      <c r="I52" s="11">
        <v>205</v>
      </c>
      <c r="J52" s="11">
        <v>160</v>
      </c>
      <c r="K52" s="11">
        <v>265</v>
      </c>
      <c r="L52" s="11">
        <v>248</v>
      </c>
      <c r="M52" s="11">
        <v>48</v>
      </c>
      <c r="N52" s="21">
        <f t="shared" si="0"/>
        <v>1979</v>
      </c>
      <c r="Q52" s="10">
        <f t="shared" ref="Q52:Q53" si="5">+Q51+1</f>
        <v>2019</v>
      </c>
      <c r="R52" s="11">
        <v>27</v>
      </c>
      <c r="S52" s="11">
        <v>5</v>
      </c>
      <c r="T52" s="11">
        <v>7</v>
      </c>
      <c r="U52" s="11">
        <v>76</v>
      </c>
      <c r="V52" s="11">
        <v>67</v>
      </c>
      <c r="W52" s="11"/>
      <c r="X52" s="11">
        <v>147</v>
      </c>
      <c r="Y52" s="11">
        <v>47</v>
      </c>
      <c r="Z52" s="11">
        <v>28</v>
      </c>
      <c r="AA52" s="11">
        <v>45</v>
      </c>
      <c r="AB52" s="11">
        <v>36</v>
      </c>
      <c r="AC52" s="11">
        <v>39</v>
      </c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1">
        <v>56</v>
      </c>
      <c r="C53" s="11">
        <v>11</v>
      </c>
      <c r="D53" s="11">
        <v>15</v>
      </c>
      <c r="E53" s="11">
        <v>101</v>
      </c>
      <c r="F53" s="11">
        <v>249</v>
      </c>
      <c r="G53" s="11"/>
      <c r="H53" s="11">
        <v>416</v>
      </c>
      <c r="I53" s="11">
        <v>205</v>
      </c>
      <c r="J53" s="11">
        <v>160</v>
      </c>
      <c r="K53" s="11">
        <v>259</v>
      </c>
      <c r="L53" s="11">
        <v>242</v>
      </c>
      <c r="M53" s="11">
        <v>48</v>
      </c>
      <c r="N53" s="21" t="str">
        <f>+IF(COUNT(B53:M53)&lt;12," ",SUM(B53:M53))</f>
        <v xml:space="preserve"> </v>
      </c>
      <c r="Q53" s="10">
        <f t="shared" si="5"/>
        <v>2020</v>
      </c>
      <c r="R53" s="11">
        <v>27</v>
      </c>
      <c r="S53" s="11">
        <v>5</v>
      </c>
      <c r="T53" s="11">
        <v>7</v>
      </c>
      <c r="U53" s="11">
        <v>76</v>
      </c>
      <c r="V53" s="11">
        <v>67</v>
      </c>
      <c r="W53" s="11"/>
      <c r="X53" s="11">
        <v>147</v>
      </c>
      <c r="Y53" s="11">
        <v>47</v>
      </c>
      <c r="Z53" s="11">
        <v>28</v>
      </c>
      <c r="AA53" s="11">
        <v>45</v>
      </c>
      <c r="AB53" s="11">
        <v>36</v>
      </c>
      <c r="AC53" s="11">
        <v>39</v>
      </c>
      <c r="AD53" s="21" t="str">
        <f t="shared" si="1"/>
        <v xml:space="preserve"> </v>
      </c>
    </row>
    <row r="54" spans="1:30" x14ac:dyDescent="0.3">
      <c r="A54" s="14">
        <v>2021</v>
      </c>
      <c r="B54" s="11">
        <v>3</v>
      </c>
      <c r="C54" s="11">
        <v>4</v>
      </c>
      <c r="D54" s="11">
        <v>21</v>
      </c>
      <c r="E54" s="11">
        <v>184</v>
      </c>
      <c r="F54" s="11">
        <v>181</v>
      </c>
      <c r="G54" s="11">
        <v>147</v>
      </c>
      <c r="H54" s="11">
        <v>149</v>
      </c>
      <c r="I54" s="11">
        <v>395</v>
      </c>
      <c r="J54" s="11">
        <v>151</v>
      </c>
      <c r="K54" s="11">
        <v>271</v>
      </c>
      <c r="L54" s="11">
        <v>112</v>
      </c>
      <c r="M54" s="11">
        <v>22</v>
      </c>
      <c r="N54" s="21">
        <f>+IF(COUNT(B54:M54)&lt;12," ",SUM(B54:M54))</f>
        <v>1640</v>
      </c>
      <c r="Q54" s="14">
        <v>2021</v>
      </c>
      <c r="R54" s="11">
        <v>2</v>
      </c>
      <c r="S54" s="11">
        <v>2</v>
      </c>
      <c r="T54" s="11">
        <v>10</v>
      </c>
      <c r="U54" s="11">
        <v>35</v>
      </c>
      <c r="V54" s="11">
        <v>50</v>
      </c>
      <c r="W54" s="11">
        <v>26</v>
      </c>
      <c r="X54" s="11">
        <v>37</v>
      </c>
      <c r="Y54" s="11">
        <v>67</v>
      </c>
      <c r="Z54" s="11">
        <v>34</v>
      </c>
      <c r="AA54" s="11">
        <v>45</v>
      </c>
      <c r="AB54" s="11">
        <v>22</v>
      </c>
      <c r="AC54" s="11">
        <v>15</v>
      </c>
      <c r="AD54" s="21">
        <f>+IF(COUNT(R54:AC54)&lt;12," ",MAX(R54:AC54))</f>
        <v>67</v>
      </c>
    </row>
    <row r="55" spans="1:30" x14ac:dyDescent="0.3">
      <c r="A55" s="14">
        <v>2022</v>
      </c>
      <c r="B55" s="11">
        <v>22</v>
      </c>
      <c r="C55" s="11">
        <v>18</v>
      </c>
      <c r="D55" s="11">
        <v>84</v>
      </c>
      <c r="E55" s="11">
        <v>351</v>
      </c>
      <c r="F55" s="11">
        <v>124</v>
      </c>
      <c r="G55" s="11">
        <v>309</v>
      </c>
      <c r="H55" s="11">
        <v>154</v>
      </c>
      <c r="I55" s="11">
        <v>277</v>
      </c>
      <c r="J55" s="11">
        <v>460.1</v>
      </c>
      <c r="K55" s="11">
        <v>403</v>
      </c>
      <c r="L55" s="11">
        <v>248</v>
      </c>
      <c r="M55" s="11">
        <v>1</v>
      </c>
      <c r="N55" s="21">
        <f>+IF(COUNT(B55:M55)&lt;12," ",SUM(B55:M55))</f>
        <v>2451.1</v>
      </c>
      <c r="Q55" s="14">
        <v>2022</v>
      </c>
      <c r="R55" s="11">
        <v>10</v>
      </c>
      <c r="S55" s="11">
        <v>15</v>
      </c>
      <c r="T55" s="11">
        <v>35</v>
      </c>
      <c r="U55" s="11">
        <v>80</v>
      </c>
      <c r="V55" s="11">
        <v>46</v>
      </c>
      <c r="W55" s="11">
        <v>116</v>
      </c>
      <c r="X55" s="11">
        <v>45</v>
      </c>
      <c r="Y55" s="11">
        <v>46</v>
      </c>
      <c r="Z55" s="11">
        <v>80</v>
      </c>
      <c r="AA55" s="11">
        <v>60</v>
      </c>
      <c r="AB55" s="11">
        <v>80</v>
      </c>
      <c r="AC55" s="11">
        <v>1</v>
      </c>
      <c r="AD55" s="21">
        <f>+IF(COUNT(R55:AC55)&lt;12," ",MAX(R55:AC55))</f>
        <v>116</v>
      </c>
    </row>
    <row r="56" spans="1:30" customFormat="1" x14ac:dyDescent="0.3">
      <c r="A56" s="53" t="s">
        <v>16</v>
      </c>
      <c r="B56" s="7">
        <f>+AVERAGE(B3:B55)</f>
        <v>22.054716981132074</v>
      </c>
      <c r="C56" s="7">
        <f>+AVERAGE(C3:C55)</f>
        <v>40.177358490566043</v>
      </c>
      <c r="D56" s="7">
        <f t="shared" ref="D56:L56" si="6">+AVERAGE(D3:D55)</f>
        <v>82.359615384615381</v>
      </c>
      <c r="E56" s="7">
        <f t="shared" si="6"/>
        <v>148.13076923076918</v>
      </c>
      <c r="F56" s="7">
        <f t="shared" si="6"/>
        <v>210.62156862745104</v>
      </c>
      <c r="G56" s="7">
        <f t="shared" si="6"/>
        <v>136.16923076923078</v>
      </c>
      <c r="H56" s="7">
        <f t="shared" si="6"/>
        <v>117.50377358490567</v>
      </c>
      <c r="I56" s="7">
        <f t="shared" si="6"/>
        <v>178.89056603773585</v>
      </c>
      <c r="J56" s="7">
        <f t="shared" si="6"/>
        <v>223.95094339622642</v>
      </c>
      <c r="K56" s="7">
        <f t="shared" si="6"/>
        <v>314.59056603773593</v>
      </c>
      <c r="L56" s="7">
        <f t="shared" si="6"/>
        <v>223.26923076923075</v>
      </c>
      <c r="M56" s="7">
        <f>+AVERAGE(M3:M55)</f>
        <v>62.524528301886789</v>
      </c>
      <c r="N56" s="22">
        <f>+AVERAGE(N3:N55)</f>
        <v>1767.1437500000002</v>
      </c>
      <c r="O56" s="12"/>
      <c r="P56" s="12"/>
      <c r="Q56" s="53" t="s">
        <v>16</v>
      </c>
      <c r="R56" s="7">
        <f>+AVERAGE(R3:R55)</f>
        <v>13.31509433962264</v>
      </c>
      <c r="S56" s="7">
        <f>+AVERAGE(S3:S55)</f>
        <v>25.213207547169809</v>
      </c>
      <c r="T56" s="7">
        <f t="shared" ref="T56:AB56" si="7">+AVERAGE(T3:T55)</f>
        <v>34.646153846153837</v>
      </c>
      <c r="U56" s="7">
        <f t="shared" si="7"/>
        <v>54.571153846153848</v>
      </c>
      <c r="V56" s="7">
        <f t="shared" si="7"/>
        <v>65.382352941176492</v>
      </c>
      <c r="W56" s="7">
        <f t="shared" si="7"/>
        <v>48.16274509803921</v>
      </c>
      <c r="X56" s="7">
        <f t="shared" si="7"/>
        <v>39.213207547169816</v>
      </c>
      <c r="Y56" s="7">
        <f t="shared" si="7"/>
        <v>49.983018867924528</v>
      </c>
      <c r="Z56" s="7">
        <f t="shared" si="7"/>
        <v>59.081132075471686</v>
      </c>
      <c r="AA56" s="7">
        <f t="shared" si="7"/>
        <v>78.669811320754718</v>
      </c>
      <c r="AB56" s="7">
        <f t="shared" si="7"/>
        <v>68.944230769230785</v>
      </c>
      <c r="AC56" s="7">
        <f>+AVERAGE(AC3:AC55)</f>
        <v>29.30188679245283</v>
      </c>
      <c r="AD56" s="22">
        <f>+AVERAGE(AD3:AD55)</f>
        <v>109.93191489361705</v>
      </c>
    </row>
    <row r="57" spans="1:30" customFormat="1" x14ac:dyDescent="0.3">
      <c r="A57" s="53" t="s">
        <v>17</v>
      </c>
      <c r="B57" s="7">
        <f>+MAX(B3:B55)</f>
        <v>198.4</v>
      </c>
      <c r="C57" s="7">
        <f t="shared" ref="C57:M57" si="8">+MAX(C3:C55)</f>
        <v>222.9</v>
      </c>
      <c r="D57" s="7">
        <f t="shared" si="8"/>
        <v>293</v>
      </c>
      <c r="E57" s="7">
        <f t="shared" si="8"/>
        <v>351</v>
      </c>
      <c r="F57" s="7">
        <f t="shared" si="8"/>
        <v>438</v>
      </c>
      <c r="G57" s="7">
        <f t="shared" si="8"/>
        <v>370</v>
      </c>
      <c r="H57" s="7">
        <f t="shared" si="8"/>
        <v>416</v>
      </c>
      <c r="I57" s="7">
        <f t="shared" si="8"/>
        <v>554</v>
      </c>
      <c r="J57" s="7">
        <f t="shared" si="8"/>
        <v>527</v>
      </c>
      <c r="K57" s="7">
        <f t="shared" si="8"/>
        <v>644.30000000000007</v>
      </c>
      <c r="L57" s="7">
        <f t="shared" si="8"/>
        <v>504.2</v>
      </c>
      <c r="M57" s="7">
        <f t="shared" si="8"/>
        <v>414.69999999999993</v>
      </c>
      <c r="N57" s="22">
        <f>+MAX(N3:N55)</f>
        <v>2832.7</v>
      </c>
      <c r="O57" s="12"/>
      <c r="P57" s="12"/>
      <c r="Q57" s="53" t="s">
        <v>17</v>
      </c>
      <c r="R57" s="7">
        <f>+MAX(R3:R55)</f>
        <v>107.1</v>
      </c>
      <c r="S57" s="7">
        <f t="shared" ref="S57:AC57" si="9">+MAX(S3:S55)</f>
        <v>106</v>
      </c>
      <c r="T57" s="7">
        <f t="shared" si="9"/>
        <v>110</v>
      </c>
      <c r="U57" s="7">
        <f t="shared" si="9"/>
        <v>140</v>
      </c>
      <c r="V57" s="7">
        <f t="shared" si="9"/>
        <v>139</v>
      </c>
      <c r="W57" s="7">
        <f t="shared" si="9"/>
        <v>122</v>
      </c>
      <c r="X57" s="7">
        <f t="shared" si="9"/>
        <v>147</v>
      </c>
      <c r="Y57" s="7">
        <f t="shared" si="9"/>
        <v>125</v>
      </c>
      <c r="Z57" s="7">
        <f t="shared" si="9"/>
        <v>125</v>
      </c>
      <c r="AA57" s="7">
        <f t="shared" si="9"/>
        <v>167</v>
      </c>
      <c r="AB57" s="7">
        <f t="shared" si="9"/>
        <v>165</v>
      </c>
      <c r="AC57" s="7">
        <f t="shared" si="9"/>
        <v>108</v>
      </c>
      <c r="AD57" s="22">
        <f>+MAX(AD3:AD55)</f>
        <v>167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20.399999999999999</v>
      </c>
      <c r="F58" s="7">
        <f t="shared" si="10"/>
        <v>56.9</v>
      </c>
      <c r="G58" s="7">
        <f t="shared" si="10"/>
        <v>7.9</v>
      </c>
      <c r="H58" s="7">
        <f t="shared" si="10"/>
        <v>10.4</v>
      </c>
      <c r="I58" s="7">
        <f t="shared" si="10"/>
        <v>21.500000000000004</v>
      </c>
      <c r="J58" s="7">
        <f t="shared" si="10"/>
        <v>35</v>
      </c>
      <c r="K58" s="7">
        <f t="shared" si="10"/>
        <v>120.30000000000001</v>
      </c>
      <c r="L58" s="7">
        <f t="shared" si="10"/>
        <v>17</v>
      </c>
      <c r="M58" s="7">
        <f>+MIN(M3:M55)</f>
        <v>0</v>
      </c>
      <c r="N58" s="22">
        <f>+MIN(N3:N55)</f>
        <v>898.39999999999986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9</v>
      </c>
      <c r="V58" s="7">
        <f t="shared" si="11"/>
        <v>11.9</v>
      </c>
      <c r="W58" s="7">
        <f t="shared" si="11"/>
        <v>3</v>
      </c>
      <c r="X58" s="7">
        <f t="shared" si="11"/>
        <v>4.7</v>
      </c>
      <c r="Y58" s="7">
        <f t="shared" si="11"/>
        <v>5</v>
      </c>
      <c r="Z58" s="7">
        <f t="shared" si="11"/>
        <v>17.5</v>
      </c>
      <c r="AA58" s="7">
        <f t="shared" si="11"/>
        <v>29.6</v>
      </c>
      <c r="AB58" s="7">
        <f t="shared" si="11"/>
        <v>11</v>
      </c>
      <c r="AC58" s="7">
        <f>+MIN(AC3:AC55)</f>
        <v>0</v>
      </c>
      <c r="AD58" s="22">
        <f>+MIN(AD3:AD55)</f>
        <v>65</v>
      </c>
    </row>
    <row r="59" spans="1:30" customFormat="1" x14ac:dyDescent="0.3">
      <c r="A59" s="53" t="s">
        <v>19</v>
      </c>
      <c r="B59" s="7">
        <f>+_xlfn.STDEV.S(B3:B55)</f>
        <v>34.744537844307466</v>
      </c>
      <c r="C59" s="7">
        <f t="shared" ref="C59:M59" si="12">+_xlfn.STDEV.S(C3:C55)</f>
        <v>48.430611114131565</v>
      </c>
      <c r="D59" s="7">
        <f t="shared" si="12"/>
        <v>72.948115484845417</v>
      </c>
      <c r="E59" s="7">
        <f t="shared" si="12"/>
        <v>81.788482669847284</v>
      </c>
      <c r="F59" s="7">
        <f t="shared" si="12"/>
        <v>86.373292894795682</v>
      </c>
      <c r="G59" s="7">
        <f t="shared" si="12"/>
        <v>80.28753850139114</v>
      </c>
      <c r="H59" s="7">
        <f t="shared" si="12"/>
        <v>88.212972101753095</v>
      </c>
      <c r="I59" s="7">
        <f t="shared" si="12"/>
        <v>107.45393514673897</v>
      </c>
      <c r="J59" s="7">
        <f t="shared" si="12"/>
        <v>99.298126527065989</v>
      </c>
      <c r="K59" s="7">
        <f t="shared" si="12"/>
        <v>129.16275550362332</v>
      </c>
      <c r="L59" s="7">
        <f t="shared" si="12"/>
        <v>116.39741850526926</v>
      </c>
      <c r="M59" s="7">
        <f t="shared" si="12"/>
        <v>81.696122932346469</v>
      </c>
      <c r="N59" s="22">
        <f>+_xlfn.STDEV.S(N3:N55)</f>
        <v>445.34830352148794</v>
      </c>
      <c r="O59" s="12"/>
      <c r="P59" s="12"/>
      <c r="Q59" s="53" t="s">
        <v>19</v>
      </c>
      <c r="R59" s="7">
        <f>+_xlfn.STDEV.S(R3:R55)</f>
        <v>18.72185473457337</v>
      </c>
      <c r="S59" s="7">
        <f t="shared" ref="S59:AC59" si="13">+_xlfn.STDEV.S(S3:S55)</f>
        <v>26.436528034403231</v>
      </c>
      <c r="T59" s="7">
        <f t="shared" si="13"/>
        <v>29.37042971731583</v>
      </c>
      <c r="U59" s="7">
        <f t="shared" si="13"/>
        <v>31.520726679555445</v>
      </c>
      <c r="V59" s="7">
        <f t="shared" si="13"/>
        <v>30.022816029695448</v>
      </c>
      <c r="W59" s="7">
        <f t="shared" si="13"/>
        <v>27.319179788451301</v>
      </c>
      <c r="X59" s="7">
        <f t="shared" si="13"/>
        <v>29.709652910329488</v>
      </c>
      <c r="Y59" s="7">
        <f t="shared" si="13"/>
        <v>25.440214499647961</v>
      </c>
      <c r="Z59" s="7">
        <f t="shared" si="13"/>
        <v>25.055485017516425</v>
      </c>
      <c r="AA59" s="7">
        <f t="shared" si="13"/>
        <v>33.93482205700564</v>
      </c>
      <c r="AB59" s="7">
        <f t="shared" si="13"/>
        <v>33.659881359300279</v>
      </c>
      <c r="AC59" s="7">
        <f t="shared" si="13"/>
        <v>24.597955594896018</v>
      </c>
      <c r="AD59" s="22">
        <f>+_xlfn.STDEV.S(AD3:AD55)</f>
        <v>24.968328689718387</v>
      </c>
    </row>
    <row r="60" spans="1:30" customFormat="1" ht="15" thickBot="1" x14ac:dyDescent="0.35">
      <c r="A60" s="54" t="s">
        <v>20</v>
      </c>
      <c r="B60" s="55">
        <f>+COUNT(B3:B55)</f>
        <v>53</v>
      </c>
      <c r="C60" s="55">
        <f t="shared" ref="C60:M60" si="14">+COUNT(C3:C55)</f>
        <v>53</v>
      </c>
      <c r="D60" s="55">
        <f t="shared" si="14"/>
        <v>52</v>
      </c>
      <c r="E60" s="55">
        <f t="shared" si="14"/>
        <v>52</v>
      </c>
      <c r="F60" s="55">
        <f t="shared" si="14"/>
        <v>51</v>
      </c>
      <c r="G60" s="55">
        <f t="shared" si="14"/>
        <v>52</v>
      </c>
      <c r="H60" s="55">
        <f t="shared" si="14"/>
        <v>53</v>
      </c>
      <c r="I60" s="55">
        <f t="shared" si="14"/>
        <v>53</v>
      </c>
      <c r="J60" s="55">
        <f t="shared" si="14"/>
        <v>53</v>
      </c>
      <c r="K60" s="55">
        <f t="shared" si="14"/>
        <v>53</v>
      </c>
      <c r="L60" s="55">
        <f t="shared" si="14"/>
        <v>52</v>
      </c>
      <c r="M60" s="55">
        <f t="shared" si="14"/>
        <v>53</v>
      </c>
      <c r="N60" s="23">
        <f>+COUNT(N3:N55)</f>
        <v>48</v>
      </c>
      <c r="O60" s="12"/>
      <c r="P60" s="12"/>
      <c r="Q60" s="54" t="s">
        <v>20</v>
      </c>
      <c r="R60" s="55">
        <f>+COUNT(R3:R55)</f>
        <v>53</v>
      </c>
      <c r="S60" s="55">
        <f t="shared" ref="S60:AC60" si="15">+COUNT(S3:S55)</f>
        <v>53</v>
      </c>
      <c r="T60" s="55">
        <f t="shared" si="15"/>
        <v>52</v>
      </c>
      <c r="U60" s="55">
        <f t="shared" si="15"/>
        <v>52</v>
      </c>
      <c r="V60" s="55">
        <f t="shared" si="15"/>
        <v>51</v>
      </c>
      <c r="W60" s="55">
        <f t="shared" si="15"/>
        <v>51</v>
      </c>
      <c r="X60" s="55">
        <f t="shared" si="15"/>
        <v>53</v>
      </c>
      <c r="Y60" s="55">
        <f t="shared" si="15"/>
        <v>53</v>
      </c>
      <c r="Z60" s="55">
        <f t="shared" si="15"/>
        <v>53</v>
      </c>
      <c r="AA60" s="55">
        <f t="shared" si="15"/>
        <v>53</v>
      </c>
      <c r="AB60" s="55">
        <f t="shared" si="15"/>
        <v>52</v>
      </c>
      <c r="AC60" s="55">
        <f t="shared" si="15"/>
        <v>53</v>
      </c>
      <c r="AD60" s="23">
        <f>+COUNT(AD3:AD55)</f>
        <v>47</v>
      </c>
    </row>
  </sheetData>
  <mergeCells count="2">
    <mergeCell ref="B1:N1"/>
    <mergeCell ref="R1:AD1"/>
  </mergeCells>
  <conditionalFormatting sqref="A3:A60">
    <cfRule type="cellIs" dxfId="142" priority="9" operator="equal">
      <formula>"SR"</formula>
    </cfRule>
  </conditionalFormatting>
  <conditionalFormatting sqref="B2:N2">
    <cfRule type="cellIs" dxfId="141" priority="18" operator="equal">
      <formula>"SR"</formula>
    </cfRule>
  </conditionalFormatting>
  <conditionalFormatting sqref="B3:AD55">
    <cfRule type="cellIs" dxfId="140" priority="1" operator="equal">
      <formula>0</formula>
    </cfRule>
  </conditionalFormatting>
  <conditionalFormatting sqref="Q3:Q60">
    <cfRule type="cellIs" dxfId="139" priority="3" operator="equal">
      <formula>"SR"</formula>
    </cfRule>
  </conditionalFormatting>
  <conditionalFormatting sqref="R2:AD2">
    <cfRule type="cellIs" dxfId="138" priority="16" operator="equal">
      <formula>"SR"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C49E-F916-4062-B52A-2B4AE9069371}">
  <dimension ref="A1:N87"/>
  <sheetViews>
    <sheetView zoomScale="85" zoomScaleNormal="85" workbookViewId="0">
      <selection activeCell="H64" sqref="H64"/>
    </sheetView>
  </sheetViews>
  <sheetFormatPr baseColWidth="10" defaultColWidth="11.44140625" defaultRowHeight="14.4" x14ac:dyDescent="0.3"/>
  <cols>
    <col min="1" max="1" width="23.33203125" customWidth="1"/>
    <col min="2" max="13" width="9.5546875" customWidth="1"/>
  </cols>
  <sheetData>
    <row r="1" spans="1:13" x14ac:dyDescent="0.3">
      <c r="B1" s="66" t="s">
        <v>48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x14ac:dyDescent="0.3">
      <c r="A2" s="41"/>
      <c r="B2" s="42" t="s">
        <v>49</v>
      </c>
      <c r="C2" s="42" t="s">
        <v>50</v>
      </c>
      <c r="D2" s="42" t="s">
        <v>51</v>
      </c>
      <c r="E2" s="42" t="s">
        <v>52</v>
      </c>
      <c r="F2" s="42" t="s">
        <v>53</v>
      </c>
      <c r="G2" s="42" t="s">
        <v>54</v>
      </c>
      <c r="H2" s="42" t="s">
        <v>55</v>
      </c>
      <c r="I2" s="42" t="s">
        <v>56</v>
      </c>
      <c r="J2" s="42" t="s">
        <v>57</v>
      </c>
      <c r="K2" s="42" t="s">
        <v>58</v>
      </c>
      <c r="L2" s="42" t="s">
        <v>59</v>
      </c>
      <c r="M2" s="42" t="s">
        <v>60</v>
      </c>
    </row>
    <row r="3" spans="1:13" x14ac:dyDescent="0.3">
      <c r="A3" s="39" t="s">
        <v>23</v>
      </c>
      <c r="B3" s="40">
        <v>24.991304347826084</v>
      </c>
      <c r="C3" s="40">
        <v>44.358695652173914</v>
      </c>
      <c r="D3" s="40">
        <v>94.88085106382978</v>
      </c>
      <c r="E3" s="40">
        <v>164.35714285714283</v>
      </c>
      <c r="F3" s="40">
        <v>274.5826086956522</v>
      </c>
      <c r="G3" s="40">
        <v>174.44583333333333</v>
      </c>
      <c r="H3" s="40">
        <v>134.27659574468086</v>
      </c>
      <c r="I3" s="40">
        <v>215.22553191489362</v>
      </c>
      <c r="J3" s="40">
        <v>268.2347826086957</v>
      </c>
      <c r="K3" s="40">
        <v>309.05681818181819</v>
      </c>
      <c r="L3" s="40">
        <v>219.49565217391307</v>
      </c>
      <c r="M3" s="40">
        <v>61.704545454545453</v>
      </c>
    </row>
    <row r="4" spans="1:13" x14ac:dyDescent="0.3">
      <c r="A4" s="39" t="s">
        <v>24</v>
      </c>
      <c r="B4" s="40">
        <v>14.588235294117647</v>
      </c>
      <c r="C4" s="40">
        <v>29.647058823529413</v>
      </c>
      <c r="D4" s="40">
        <v>65.529411764705884</v>
      </c>
      <c r="E4" s="40">
        <v>146.01960784313727</v>
      </c>
      <c r="F4" s="40">
        <v>203.68</v>
      </c>
      <c r="G4" s="40">
        <v>139.47058823529412</v>
      </c>
      <c r="H4" s="40">
        <v>107.78431372549019</v>
      </c>
      <c r="I4" s="40">
        <v>212.6612244897959</v>
      </c>
      <c r="J4" s="40">
        <v>219.13469387755103</v>
      </c>
      <c r="K4" s="40">
        <v>265.58</v>
      </c>
      <c r="L4" s="40">
        <v>184.91836734693877</v>
      </c>
      <c r="M4" s="40">
        <v>51.7</v>
      </c>
    </row>
    <row r="5" spans="1:13" x14ac:dyDescent="0.3">
      <c r="A5" s="39" t="s">
        <v>25</v>
      </c>
      <c r="B5" s="40">
        <v>21.757999999999996</v>
      </c>
      <c r="C5" s="40">
        <v>41.928000000000004</v>
      </c>
      <c r="D5" s="40">
        <v>84.953061224489787</v>
      </c>
      <c r="E5" s="40">
        <v>144.22040816326526</v>
      </c>
      <c r="F5" s="40">
        <v>212.24375000000006</v>
      </c>
      <c r="G5" s="40">
        <v>132.49600000000001</v>
      </c>
      <c r="H5" s="40">
        <v>110.17400000000002</v>
      </c>
      <c r="I5" s="40">
        <v>172.084</v>
      </c>
      <c r="J5" s="40">
        <v>221.96599999999998</v>
      </c>
      <c r="K5" s="40">
        <v>314.80600000000004</v>
      </c>
      <c r="L5" s="40">
        <v>224.65306122448976</v>
      </c>
      <c r="M5" s="40">
        <v>64.855999999999995</v>
      </c>
    </row>
    <row r="6" spans="1:13" x14ac:dyDescent="0.3">
      <c r="A6" s="39" t="s">
        <v>26</v>
      </c>
      <c r="B6" s="40">
        <v>33.882352941176471</v>
      </c>
      <c r="C6" s="40">
        <v>49.803921568627452</v>
      </c>
      <c r="D6" s="40">
        <v>126.16470588235293</v>
      </c>
      <c r="E6" s="40">
        <v>207.60784313725489</v>
      </c>
      <c r="F6" s="40">
        <v>292.48</v>
      </c>
      <c r="G6" s="40">
        <v>208.14</v>
      </c>
      <c r="H6" s="40">
        <v>197.48</v>
      </c>
      <c r="I6" s="40">
        <v>249.23</v>
      </c>
      <c r="J6" s="40">
        <v>328.73599999999999</v>
      </c>
      <c r="K6" s="40">
        <v>395.92291666666665</v>
      </c>
      <c r="L6" s="40">
        <v>320.14489795918371</v>
      </c>
      <c r="M6" s="40">
        <v>102.06122448979592</v>
      </c>
    </row>
    <row r="7" spans="1:13" x14ac:dyDescent="0.3">
      <c r="A7" s="39" t="s">
        <v>27</v>
      </c>
      <c r="B7" s="40">
        <v>18.936170212765958</v>
      </c>
      <c r="C7" s="40">
        <v>24.602040816326532</v>
      </c>
      <c r="D7" s="40">
        <v>75.3125</v>
      </c>
      <c r="E7" s="40">
        <v>136.82291666666669</v>
      </c>
      <c r="F7" s="40">
        <v>193.81799999999998</v>
      </c>
      <c r="G7" s="40">
        <v>138.06400000000002</v>
      </c>
      <c r="H7" s="40">
        <v>110.21224489795918</v>
      </c>
      <c r="I7" s="40">
        <v>165.95416666666668</v>
      </c>
      <c r="J7" s="40">
        <v>218.63124999999999</v>
      </c>
      <c r="K7" s="40">
        <v>232.78125</v>
      </c>
      <c r="L7" s="40">
        <v>184.32291666666666</v>
      </c>
      <c r="M7" s="40">
        <v>39.821739130434786</v>
      </c>
    </row>
    <row r="8" spans="1:13" x14ac:dyDescent="0.3">
      <c r="A8" s="39" t="s">
        <v>28</v>
      </c>
      <c r="B8" s="40">
        <v>24.723404255319149</v>
      </c>
      <c r="C8" s="40">
        <v>41.470833333333331</v>
      </c>
      <c r="D8" s="40">
        <v>88.731250000000003</v>
      </c>
      <c r="E8" s="40">
        <v>156.85</v>
      </c>
      <c r="F8" s="40">
        <v>226.21702127659577</v>
      </c>
      <c r="G8" s="40">
        <v>177.44255319148934</v>
      </c>
      <c r="H8" s="40">
        <v>147.69787234042553</v>
      </c>
      <c r="I8" s="40">
        <v>176.86956521739131</v>
      </c>
      <c r="J8" s="40">
        <v>217.5108695652174</v>
      </c>
      <c r="K8" s="40">
        <v>283.09130434782611</v>
      </c>
      <c r="L8" s="40">
        <v>224.28913043478261</v>
      </c>
      <c r="M8" s="40">
        <v>67.387500000000003</v>
      </c>
    </row>
    <row r="9" spans="1:13" x14ac:dyDescent="0.3">
      <c r="A9" s="39" t="s">
        <v>29</v>
      </c>
      <c r="B9" s="40">
        <v>17.135714285714286</v>
      </c>
      <c r="C9" s="40">
        <v>47.985714285714288</v>
      </c>
      <c r="D9" s="40">
        <v>98.026190476190479</v>
      </c>
      <c r="E9" s="40">
        <v>171.93095238095239</v>
      </c>
      <c r="F9" s="40">
        <v>201.25714285714284</v>
      </c>
      <c r="G9" s="40">
        <v>128.59024390243903</v>
      </c>
      <c r="H9" s="40">
        <v>100.88809523809525</v>
      </c>
      <c r="I9" s="40">
        <v>134.27380952380952</v>
      </c>
      <c r="J9" s="40">
        <v>184.84285714285716</v>
      </c>
      <c r="K9" s="40">
        <v>283.16279069767444</v>
      </c>
      <c r="L9" s="40">
        <v>206.18372093023254</v>
      </c>
      <c r="M9" s="40">
        <v>51.033333333333339</v>
      </c>
    </row>
    <row r="10" spans="1:13" x14ac:dyDescent="0.3">
      <c r="A10" s="39" t="s">
        <v>30</v>
      </c>
      <c r="B10" s="40">
        <v>15.220833333333333</v>
      </c>
      <c r="C10" s="40">
        <v>31.795833333333338</v>
      </c>
      <c r="D10" s="40">
        <v>69.983333333333348</v>
      </c>
      <c r="E10" s="40">
        <v>193.62083333333337</v>
      </c>
      <c r="F10" s="40">
        <v>261.74680851063835</v>
      </c>
      <c r="G10" s="40">
        <v>182.85624999999996</v>
      </c>
      <c r="H10" s="40">
        <v>158.46666666666667</v>
      </c>
      <c r="I10" s="40">
        <v>217.28571428571433</v>
      </c>
      <c r="J10" s="40">
        <v>307.06938775510196</v>
      </c>
      <c r="K10" s="40">
        <v>341.53541666666666</v>
      </c>
      <c r="L10" s="40">
        <v>220.54166666666663</v>
      </c>
      <c r="M10" s="40">
        <v>51.932653061224485</v>
      </c>
    </row>
    <row r="11" spans="1:13" x14ac:dyDescent="0.3">
      <c r="A11" s="39" t="s">
        <v>31</v>
      </c>
      <c r="B11" s="40">
        <v>25.12222222222222</v>
      </c>
      <c r="C11" s="40">
        <v>25.638888888888889</v>
      </c>
      <c r="D11" s="40">
        <v>87.645714285714277</v>
      </c>
      <c r="E11" s="40">
        <v>141.94285714285715</v>
      </c>
      <c r="F11" s="40">
        <v>195.24857142857141</v>
      </c>
      <c r="G11" s="40">
        <v>119.07777777777778</v>
      </c>
      <c r="H11" s="40">
        <v>109.30833333333334</v>
      </c>
      <c r="I11" s="40">
        <v>174.25142857142859</v>
      </c>
      <c r="J11" s="40">
        <v>212.63428571428571</v>
      </c>
      <c r="K11" s="40">
        <v>226.97428571428571</v>
      </c>
      <c r="L11" s="40">
        <v>190.11666666666667</v>
      </c>
      <c r="M11" s="40">
        <v>67.902777777777771</v>
      </c>
    </row>
    <row r="12" spans="1:13" x14ac:dyDescent="0.3">
      <c r="A12" s="39" t="s">
        <v>32</v>
      </c>
      <c r="B12" s="40">
        <v>23.478723404255316</v>
      </c>
      <c r="C12" s="40">
        <v>30.111363636363638</v>
      </c>
      <c r="D12" s="40">
        <v>67.473333333333315</v>
      </c>
      <c r="E12" s="40">
        <v>130.96818181818182</v>
      </c>
      <c r="F12" s="40">
        <v>213.93555555555551</v>
      </c>
      <c r="G12" s="40">
        <v>146.6913043478261</v>
      </c>
      <c r="H12" s="40">
        <v>122.97999999999999</v>
      </c>
      <c r="I12" s="40">
        <v>151.6872340425532</v>
      </c>
      <c r="J12" s="40">
        <v>220.47021276595743</v>
      </c>
      <c r="K12" s="40">
        <v>288.18181818181824</v>
      </c>
      <c r="L12" s="40">
        <v>206.67560975609754</v>
      </c>
      <c r="M12" s="40">
        <v>69.834782608695662</v>
      </c>
    </row>
    <row r="13" spans="1:13" x14ac:dyDescent="0.3">
      <c r="A13" s="39" t="s">
        <v>33</v>
      </c>
      <c r="B13" s="40">
        <v>17.427027027027027</v>
      </c>
      <c r="C13" s="40">
        <v>15.083783783783781</v>
      </c>
      <c r="D13" s="40">
        <v>55.510526315789477</v>
      </c>
      <c r="E13" s="40">
        <v>120.06315789473683</v>
      </c>
      <c r="F13" s="40">
        <v>173.4</v>
      </c>
      <c r="G13" s="40">
        <v>121.2128205128205</v>
      </c>
      <c r="H13" s="40">
        <v>116.44749999999999</v>
      </c>
      <c r="I13" s="40">
        <v>172.745</v>
      </c>
      <c r="J13" s="40">
        <v>183.21250000000001</v>
      </c>
      <c r="K13" s="40">
        <v>220.56842105263155</v>
      </c>
      <c r="L13" s="40">
        <v>151.67105263157896</v>
      </c>
      <c r="M13" s="40">
        <v>21.618421052631579</v>
      </c>
    </row>
    <row r="14" spans="1:13" x14ac:dyDescent="0.3">
      <c r="A14" s="39" t="s">
        <v>34</v>
      </c>
      <c r="B14" s="40">
        <v>7.5760869565217392</v>
      </c>
      <c r="C14" s="40">
        <v>24.533333333333335</v>
      </c>
      <c r="D14" s="40">
        <v>71.545652173913041</v>
      </c>
      <c r="E14" s="40">
        <v>130.2488888888889</v>
      </c>
      <c r="F14" s="40">
        <v>158.14318181818183</v>
      </c>
      <c r="G14" s="40">
        <v>117.02727272727272</v>
      </c>
      <c r="H14" s="40">
        <v>129.06046511627909</v>
      </c>
      <c r="I14" s="40">
        <v>142.55555555555554</v>
      </c>
      <c r="J14" s="40">
        <v>166.99545454545455</v>
      </c>
      <c r="K14" s="40">
        <v>221.52608695652177</v>
      </c>
      <c r="L14" s="40">
        <v>163.48888888888888</v>
      </c>
      <c r="M14" s="40">
        <v>41.651162790697676</v>
      </c>
    </row>
    <row r="15" spans="1:13" x14ac:dyDescent="0.3">
      <c r="A15" s="39" t="s">
        <v>35</v>
      </c>
      <c r="B15" s="40">
        <v>11.628571428571428</v>
      </c>
      <c r="C15" s="40">
        <v>25.257142857142856</v>
      </c>
      <c r="D15" s="40">
        <v>72.51428571428572</v>
      </c>
      <c r="E15" s="40">
        <v>115.62857142857143</v>
      </c>
      <c r="F15" s="40">
        <v>159.25714285714287</v>
      </c>
      <c r="G15" s="40">
        <v>109.46</v>
      </c>
      <c r="H15" s="40">
        <v>125.72857142857143</v>
      </c>
      <c r="I15" s="40">
        <v>146.85428571428571</v>
      </c>
      <c r="J15" s="40">
        <v>161.32</v>
      </c>
      <c r="K15" s="40">
        <v>179</v>
      </c>
      <c r="L15" s="40">
        <v>148.45714285714286</v>
      </c>
      <c r="M15" s="40">
        <v>42.794117647058826</v>
      </c>
    </row>
    <row r="16" spans="1:13" x14ac:dyDescent="0.3">
      <c r="A16" s="38">
        <v>28020230</v>
      </c>
      <c r="B16" s="40">
        <v>16.056666666666668</v>
      </c>
      <c r="C16" s="40">
        <v>30.34333333333333</v>
      </c>
      <c r="D16" s="40">
        <v>58.07741935483871</v>
      </c>
      <c r="E16" s="40">
        <v>121.52666666666667</v>
      </c>
      <c r="F16" s="40">
        <v>220.94827586206893</v>
      </c>
      <c r="G16" s="40">
        <v>122.89642857142859</v>
      </c>
      <c r="H16" s="40">
        <v>114.90689655172413</v>
      </c>
      <c r="I16" s="40">
        <v>169.42000000000002</v>
      </c>
      <c r="J16" s="40">
        <v>211.42000000000002</v>
      </c>
      <c r="K16" s="40">
        <v>271.02499999999998</v>
      </c>
      <c r="L16" s="40">
        <v>182.57142857142858</v>
      </c>
      <c r="M16" s="40">
        <v>52.434482758620689</v>
      </c>
    </row>
    <row r="17" spans="1:14" x14ac:dyDescent="0.3">
      <c r="A17" s="38">
        <v>28020310</v>
      </c>
      <c r="B17" s="40">
        <v>25.592592592592592</v>
      </c>
      <c r="C17" s="40">
        <v>64.821428571428569</v>
      </c>
      <c r="D17" s="40">
        <v>80.241379310344826</v>
      </c>
      <c r="E17" s="40">
        <v>250.51666666666668</v>
      </c>
      <c r="F17" s="40">
        <v>306.99677419354839</v>
      </c>
      <c r="G17" s="40">
        <v>208.10000000000002</v>
      </c>
      <c r="H17" s="40">
        <v>157.87575757575758</v>
      </c>
      <c r="I17" s="40">
        <v>200.35624999999999</v>
      </c>
      <c r="J17" s="40">
        <v>255.65862068965518</v>
      </c>
      <c r="K17" s="40">
        <v>302.11724137931031</v>
      </c>
      <c r="L17" s="40">
        <v>203.63333333333333</v>
      </c>
      <c r="M17" s="40">
        <v>70.206896551724142</v>
      </c>
    </row>
    <row r="18" spans="1:14" x14ac:dyDescent="0.3">
      <c r="A18" s="38">
        <v>28020420</v>
      </c>
      <c r="B18" s="40">
        <v>13.642857142857142</v>
      </c>
      <c r="C18" s="40">
        <v>23.186046511627907</v>
      </c>
      <c r="D18" s="40">
        <v>98.511627906976742</v>
      </c>
      <c r="E18" s="40">
        <v>153.18604651162789</v>
      </c>
      <c r="F18" s="40">
        <v>186.36363636363637</v>
      </c>
      <c r="G18" s="40">
        <v>132.36363636363637</v>
      </c>
      <c r="H18" s="40">
        <v>118.88636363636364</v>
      </c>
      <c r="I18" s="40">
        <v>162.02045454545453</v>
      </c>
      <c r="J18" s="40">
        <v>167.40909090909091</v>
      </c>
      <c r="K18" s="40">
        <v>184.3170731707317</v>
      </c>
      <c r="L18" s="40">
        <v>162.77500000000001</v>
      </c>
      <c r="M18" s="40">
        <v>46.137500000000003</v>
      </c>
    </row>
    <row r="19" spans="1:14" x14ac:dyDescent="0.3">
      <c r="A19" s="38">
        <v>28020440</v>
      </c>
      <c r="B19" s="40">
        <v>23.077551020408162</v>
      </c>
      <c r="C19" s="40">
        <v>31.375510204081635</v>
      </c>
      <c r="D19" s="40">
        <v>60.181632653061229</v>
      </c>
      <c r="E19" s="40">
        <v>129.25399999999999</v>
      </c>
      <c r="F19" s="40">
        <v>182.78235294117647</v>
      </c>
      <c r="G19" s="40">
        <v>123.63529411764705</v>
      </c>
      <c r="H19" s="40">
        <v>122.04509803921569</v>
      </c>
      <c r="I19" s="40">
        <v>174.70392156862749</v>
      </c>
      <c r="J19" s="40">
        <v>179.43</v>
      </c>
      <c r="K19" s="40">
        <v>265.57346938775515</v>
      </c>
      <c r="L19" s="40">
        <v>179.18163265306123</v>
      </c>
      <c r="M19" s="40">
        <v>50.583333333333336</v>
      </c>
    </row>
    <row r="20" spans="1:14" x14ac:dyDescent="0.3">
      <c r="A20" s="38">
        <v>28020460</v>
      </c>
      <c r="B20" s="40">
        <v>26.512195121951219</v>
      </c>
      <c r="C20" s="40">
        <v>34.219512195121951</v>
      </c>
      <c r="D20" s="40">
        <v>79.765000000000001</v>
      </c>
      <c r="E20" s="40">
        <v>149.2439024390244</v>
      </c>
      <c r="F20" s="40">
        <v>213.17073170731706</v>
      </c>
      <c r="G20" s="40">
        <v>133.63414634146341</v>
      </c>
      <c r="H20" s="40">
        <v>112.09268292682927</v>
      </c>
      <c r="I20" s="40">
        <v>163.04878048780489</v>
      </c>
      <c r="J20" s="40">
        <v>169.01219512195121</v>
      </c>
      <c r="K20" s="40">
        <v>254</v>
      </c>
      <c r="L20" s="40">
        <v>156.73076923076923</v>
      </c>
      <c r="M20" s="40">
        <v>55.535000000000004</v>
      </c>
    </row>
    <row r="21" spans="1:14" x14ac:dyDescent="0.3">
      <c r="A21" s="38">
        <v>28020600</v>
      </c>
      <c r="B21" s="40">
        <v>16.158695652173911</v>
      </c>
      <c r="C21" s="40">
        <v>23.729787234042551</v>
      </c>
      <c r="D21" s="40">
        <v>67.908510638297855</v>
      </c>
      <c r="E21" s="40">
        <v>115.77045454545456</v>
      </c>
      <c r="F21" s="40">
        <v>180.38695652173917</v>
      </c>
      <c r="G21" s="40">
        <v>122.61333333333334</v>
      </c>
      <c r="H21" s="40">
        <v>87.960869565217394</v>
      </c>
      <c r="I21" s="40">
        <v>144.85</v>
      </c>
      <c r="J21" s="40">
        <v>175.72222222222223</v>
      </c>
      <c r="K21" s="40">
        <v>228.48723404255321</v>
      </c>
      <c r="L21" s="40">
        <v>146.84042553191489</v>
      </c>
      <c r="M21" s="40">
        <v>40.863829787234046</v>
      </c>
    </row>
    <row r="22" spans="1:14" x14ac:dyDescent="0.3">
      <c r="A22" s="38">
        <v>28025070</v>
      </c>
      <c r="B22" s="40">
        <v>21.571111111111112</v>
      </c>
      <c r="C22" s="40">
        <v>31.011627906976745</v>
      </c>
      <c r="D22" s="40">
        <v>71.881395348837216</v>
      </c>
      <c r="E22" s="40">
        <v>136.3162790697674</v>
      </c>
      <c r="F22" s="40">
        <v>207.98444444444442</v>
      </c>
      <c r="G22" s="40">
        <v>133.83829787234041</v>
      </c>
      <c r="H22" s="40">
        <v>116.745652173913</v>
      </c>
      <c r="I22" s="40">
        <v>151.4</v>
      </c>
      <c r="J22" s="40">
        <v>193.50232558139535</v>
      </c>
      <c r="K22" s="40">
        <v>276.79545454545456</v>
      </c>
      <c r="L22" s="40">
        <v>183.95000000000002</v>
      </c>
      <c r="M22" s="40">
        <v>57.95</v>
      </c>
    </row>
    <row r="23" spans="1:14" x14ac:dyDescent="0.3">
      <c r="A23" s="38">
        <v>28025080</v>
      </c>
      <c r="B23" s="40">
        <v>18.087096774193551</v>
      </c>
      <c r="C23" s="40">
        <v>42.866666666666667</v>
      </c>
      <c r="D23" s="40">
        <v>72.915624999999991</v>
      </c>
      <c r="E23" s="40">
        <v>155.87666666666667</v>
      </c>
      <c r="F23" s="40">
        <v>212.58709677419355</v>
      </c>
      <c r="G23" s="40">
        <v>138.95000000000002</v>
      </c>
      <c r="H23" s="40">
        <v>115.26333333333334</v>
      </c>
      <c r="I23" s="40">
        <v>164.50689655172417</v>
      </c>
      <c r="J23" s="40">
        <v>192.93793103448277</v>
      </c>
      <c r="K23" s="40">
        <v>222.2928571428572</v>
      </c>
      <c r="L23" s="40">
        <v>169.00799999999998</v>
      </c>
      <c r="M23" s="40">
        <v>50.026666666666664</v>
      </c>
    </row>
    <row r="24" spans="1:14" x14ac:dyDescent="0.3">
      <c r="A24" s="38">
        <v>28025090</v>
      </c>
      <c r="B24" s="40">
        <v>15.65</v>
      </c>
      <c r="C24" s="40">
        <v>30.382926829268293</v>
      </c>
      <c r="D24" s="40">
        <v>67.029268292682929</v>
      </c>
      <c r="E24" s="40">
        <v>138.5325</v>
      </c>
      <c r="F24" s="40">
        <v>195.58780487804879</v>
      </c>
      <c r="G24" s="40">
        <v>135.86829268292689</v>
      </c>
      <c r="H24" s="40">
        <v>114.96666666666667</v>
      </c>
      <c r="I24" s="40">
        <v>146.875</v>
      </c>
      <c r="J24" s="40">
        <v>182.37804878048777</v>
      </c>
      <c r="K24" s="40">
        <v>232.51250000000005</v>
      </c>
      <c r="L24" s="40">
        <v>180.70714285714288</v>
      </c>
      <c r="M24" s="40">
        <v>55.414634146341456</v>
      </c>
    </row>
    <row r="25" spans="1:14" x14ac:dyDescent="0.3">
      <c r="A25" s="38">
        <v>28035010</v>
      </c>
      <c r="B25" s="40">
        <v>15.608888888888892</v>
      </c>
      <c r="C25" s="40">
        <v>10.386046511627908</v>
      </c>
      <c r="D25" s="40">
        <v>63.182926829268318</v>
      </c>
      <c r="E25" s="40">
        <v>126.00909090909092</v>
      </c>
      <c r="F25" s="40">
        <v>168.4586956521739</v>
      </c>
      <c r="G25" s="40">
        <v>129.82391304347829</v>
      </c>
      <c r="H25" s="40">
        <v>102.92826086956521</v>
      </c>
      <c r="I25" s="40">
        <v>156.18297872340423</v>
      </c>
      <c r="J25" s="40">
        <v>175.0565217391304</v>
      </c>
      <c r="K25" s="40">
        <v>193.49148936170209</v>
      </c>
      <c r="L25" s="40">
        <v>138.93829787234043</v>
      </c>
      <c r="M25" s="40">
        <v>31.526666666666674</v>
      </c>
    </row>
    <row r="26" spans="1:14" x14ac:dyDescent="0.3">
      <c r="A26" s="38">
        <v>28040310</v>
      </c>
      <c r="B26" s="40">
        <v>11.46</v>
      </c>
      <c r="C26" s="40">
        <v>34.226666666666667</v>
      </c>
      <c r="D26" s="40">
        <v>75.8</v>
      </c>
      <c r="E26" s="40">
        <v>149.1</v>
      </c>
      <c r="F26" s="40">
        <v>185.83333333333334</v>
      </c>
      <c r="G26" s="40">
        <v>116.16666666666667</v>
      </c>
      <c r="H26" s="40">
        <v>93.033333333333331</v>
      </c>
      <c r="I26" s="40">
        <v>172.0344827586207</v>
      </c>
      <c r="J26" s="40">
        <v>156.93333333333334</v>
      </c>
      <c r="K26" s="40">
        <v>206.9655172413793</v>
      </c>
      <c r="L26" s="40">
        <v>131.72413793103448</v>
      </c>
      <c r="M26" s="40">
        <v>38.241379310344826</v>
      </c>
    </row>
    <row r="27" spans="1:14" x14ac:dyDescent="0.3">
      <c r="A27" s="38">
        <v>28040350</v>
      </c>
      <c r="B27" s="40">
        <v>356.64285714285717</v>
      </c>
      <c r="C27" s="40">
        <v>23.457142857142856</v>
      </c>
      <c r="D27" s="40">
        <v>62.085365853658537</v>
      </c>
      <c r="E27" s="40">
        <v>127.93749999999996</v>
      </c>
      <c r="F27" s="40">
        <v>173.60476190476189</v>
      </c>
      <c r="G27" s="40">
        <v>121.64000000000001</v>
      </c>
      <c r="H27" s="40">
        <v>91.438461538461539</v>
      </c>
      <c r="I27" s="40">
        <v>142.43414634146339</v>
      </c>
      <c r="J27" s="40">
        <v>161.73170731707319</v>
      </c>
      <c r="K27" s="40">
        <v>227.24523809523808</v>
      </c>
      <c r="L27" s="40">
        <v>168.01666666666665</v>
      </c>
      <c r="M27" s="40">
        <v>29.782926829268295</v>
      </c>
    </row>
    <row r="28" spans="1:14" x14ac:dyDescent="0.3">
      <c r="A28" s="41" t="s">
        <v>61</v>
      </c>
      <c r="B28" s="44">
        <f>+AVERAGE(B3:B27)</f>
        <v>32.66116631290204</v>
      </c>
      <c r="C28" s="44">
        <f t="shared" ref="C28:M28" si="0">+AVERAGE(C3:C27)</f>
        <v>32.488932232021433</v>
      </c>
      <c r="D28" s="44">
        <f t="shared" si="0"/>
        <v>76.63403867023618</v>
      </c>
      <c r="E28" s="44">
        <f t="shared" si="0"/>
        <v>148.54204540119815</v>
      </c>
      <c r="F28" s="44">
        <f t="shared" si="0"/>
        <v>208.02858590303691</v>
      </c>
      <c r="G28" s="44">
        <f t="shared" si="0"/>
        <v>140.58018612084692</v>
      </c>
      <c r="H28" s="44">
        <f t="shared" si="0"/>
        <v>120.74592138807529</v>
      </c>
      <c r="I28" s="44">
        <f t="shared" si="0"/>
        <v>171.18041707836773</v>
      </c>
      <c r="J28" s="44">
        <f t="shared" si="0"/>
        <v>205.27801162815777</v>
      </c>
      <c r="K28" s="44">
        <f t="shared" si="0"/>
        <v>257.08040731331567</v>
      </c>
      <c r="L28" s="44">
        <f t="shared" si="0"/>
        <v>185.9614243540376</v>
      </c>
      <c r="M28" s="44">
        <f t="shared" si="0"/>
        <v>52.520062935855833</v>
      </c>
      <c r="N28" s="37">
        <f>+SUM(B28:M28)</f>
        <v>1631.7011993380513</v>
      </c>
    </row>
    <row r="29" spans="1:14" ht="28.8" x14ac:dyDescent="0.3">
      <c r="A29" s="43" t="s">
        <v>62</v>
      </c>
      <c r="B29" s="45">
        <f>+B28/$N$28*100</f>
        <v>2.0016634372857007</v>
      </c>
      <c r="C29" s="45">
        <f t="shared" ref="C29" si="1">+C28/$N$28*100</f>
        <v>1.9911079458176255</v>
      </c>
      <c r="D29" s="45">
        <f t="shared" ref="D29" si="2">+D28/$N$28*100</f>
        <v>4.6965730429888195</v>
      </c>
      <c r="E29" s="45">
        <f t="shared" ref="E29" si="3">+E28/$N$28*100</f>
        <v>9.1035077660945962</v>
      </c>
      <c r="F29" s="45">
        <f t="shared" ref="F29" si="4">+F28/$N$28*100</f>
        <v>12.749183857156565</v>
      </c>
      <c r="G29" s="45">
        <f t="shared" ref="G29" si="5">+G28/$N$28*100</f>
        <v>8.6155594037607806</v>
      </c>
      <c r="H29" s="45">
        <f t="shared" ref="H29" si="6">+H28/$N$28*100</f>
        <v>7.4000020001860332</v>
      </c>
      <c r="I29" s="45">
        <f t="shared" ref="I29" si="7">+I28/$N$28*100</f>
        <v>10.49091691222708</v>
      </c>
      <c r="J29" s="45">
        <f t="shared" ref="J29" si="8">+J28/$N$28*100</f>
        <v>12.580612903357244</v>
      </c>
      <c r="K29" s="45">
        <f t="shared" ref="K29" si="9">+K28/$N$28*100</f>
        <v>15.755360565868804</v>
      </c>
      <c r="L29" s="45">
        <f t="shared" ref="L29" si="10">+L28/$N$28*100</f>
        <v>11.396781741012292</v>
      </c>
      <c r="M29" s="45">
        <f t="shared" ref="M29" si="11">+M28/$N$28*100</f>
        <v>3.2187304242444745</v>
      </c>
    </row>
    <row r="30" spans="1:14" x14ac:dyDescent="0.3">
      <c r="B30" s="67" t="s">
        <v>63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</row>
    <row r="31" spans="1:14" x14ac:dyDescent="0.3">
      <c r="A31" s="26"/>
      <c r="B31" s="46" t="s">
        <v>49</v>
      </c>
      <c r="C31" s="46" t="s">
        <v>50</v>
      </c>
      <c r="D31" s="46" t="s">
        <v>51</v>
      </c>
      <c r="E31" s="46" t="s">
        <v>52</v>
      </c>
      <c r="F31" s="46" t="s">
        <v>53</v>
      </c>
      <c r="G31" s="46" t="s">
        <v>54</v>
      </c>
      <c r="H31" s="46" t="s">
        <v>55</v>
      </c>
      <c r="I31" s="46" t="s">
        <v>56</v>
      </c>
      <c r="J31" s="46" t="s">
        <v>57</v>
      </c>
      <c r="K31" s="46" t="s">
        <v>58</v>
      </c>
      <c r="L31" s="46" t="s">
        <v>59</v>
      </c>
      <c r="M31" s="46" t="s">
        <v>60</v>
      </c>
    </row>
    <row r="32" spans="1:14" x14ac:dyDescent="0.3">
      <c r="A32" s="28" t="s">
        <v>23</v>
      </c>
      <c r="B32" s="44">
        <v>120</v>
      </c>
      <c r="C32" s="44">
        <v>209</v>
      </c>
      <c r="D32" s="44">
        <v>276</v>
      </c>
      <c r="E32" s="44">
        <v>352</v>
      </c>
      <c r="F32" s="44">
        <v>587</v>
      </c>
      <c r="G32" s="44">
        <v>507</v>
      </c>
      <c r="H32" s="44">
        <v>414</v>
      </c>
      <c r="I32" s="44">
        <v>684</v>
      </c>
      <c r="J32" s="44">
        <v>605</v>
      </c>
      <c r="K32" s="44">
        <v>926</v>
      </c>
      <c r="L32" s="44">
        <v>599</v>
      </c>
      <c r="M32" s="44">
        <v>270</v>
      </c>
    </row>
    <row r="33" spans="1:13" x14ac:dyDescent="0.3">
      <c r="A33" s="28" t="s">
        <v>24</v>
      </c>
      <c r="B33" s="44">
        <v>109</v>
      </c>
      <c r="C33" s="44">
        <v>150</v>
      </c>
      <c r="D33" s="44">
        <v>171</v>
      </c>
      <c r="E33" s="44">
        <v>310</v>
      </c>
      <c r="F33" s="44">
        <v>483</v>
      </c>
      <c r="G33" s="44">
        <v>460</v>
      </c>
      <c r="H33" s="44">
        <v>420</v>
      </c>
      <c r="I33" s="44">
        <v>497</v>
      </c>
      <c r="J33" s="44">
        <v>500</v>
      </c>
      <c r="K33" s="44">
        <v>558</v>
      </c>
      <c r="L33" s="44">
        <v>735</v>
      </c>
      <c r="M33" s="44">
        <v>300</v>
      </c>
    </row>
    <row r="34" spans="1:13" x14ac:dyDescent="0.3">
      <c r="A34" s="28" t="s">
        <v>25</v>
      </c>
      <c r="B34" s="44">
        <v>198.4</v>
      </c>
      <c r="C34" s="44">
        <v>222.9</v>
      </c>
      <c r="D34" s="44">
        <v>293</v>
      </c>
      <c r="E34" s="44">
        <v>341</v>
      </c>
      <c r="F34" s="44">
        <v>438</v>
      </c>
      <c r="G34" s="44">
        <v>370</v>
      </c>
      <c r="H34" s="44">
        <v>416</v>
      </c>
      <c r="I34" s="44">
        <v>554</v>
      </c>
      <c r="J34" s="44">
        <v>527</v>
      </c>
      <c r="K34" s="44">
        <v>644.30000000000007</v>
      </c>
      <c r="L34" s="44">
        <v>504.2</v>
      </c>
      <c r="M34" s="44">
        <v>414.69999999999993</v>
      </c>
    </row>
    <row r="35" spans="1:13" x14ac:dyDescent="0.3">
      <c r="A35" s="28" t="s">
        <v>26</v>
      </c>
      <c r="B35" s="44">
        <v>236</v>
      </c>
      <c r="C35" s="44">
        <v>244</v>
      </c>
      <c r="D35" s="44">
        <v>398</v>
      </c>
      <c r="E35" s="44">
        <v>395</v>
      </c>
      <c r="F35" s="44">
        <v>595</v>
      </c>
      <c r="G35" s="44">
        <v>487</v>
      </c>
      <c r="H35" s="44">
        <v>590</v>
      </c>
      <c r="I35" s="44">
        <v>635</v>
      </c>
      <c r="J35" s="44">
        <v>799</v>
      </c>
      <c r="K35" s="44">
        <v>1163</v>
      </c>
      <c r="L35" s="44">
        <v>1113</v>
      </c>
      <c r="M35" s="44">
        <v>574</v>
      </c>
    </row>
    <row r="36" spans="1:13" x14ac:dyDescent="0.3">
      <c r="A36" s="28" t="s">
        <v>27</v>
      </c>
      <c r="B36" s="44">
        <v>464</v>
      </c>
      <c r="C36" s="44">
        <v>150</v>
      </c>
      <c r="D36" s="44">
        <v>262</v>
      </c>
      <c r="E36" s="44">
        <v>340</v>
      </c>
      <c r="F36" s="44">
        <v>563</v>
      </c>
      <c r="G36" s="44">
        <v>555</v>
      </c>
      <c r="H36" s="44">
        <v>412</v>
      </c>
      <c r="I36" s="44">
        <v>385</v>
      </c>
      <c r="J36" s="44">
        <v>579</v>
      </c>
      <c r="K36" s="44">
        <v>516</v>
      </c>
      <c r="L36" s="44">
        <v>749</v>
      </c>
      <c r="M36" s="44">
        <v>205</v>
      </c>
    </row>
    <row r="37" spans="1:13" x14ac:dyDescent="0.3">
      <c r="A37" s="28" t="s">
        <v>28</v>
      </c>
      <c r="B37" s="44">
        <v>210</v>
      </c>
      <c r="C37" s="44">
        <v>161</v>
      </c>
      <c r="D37" s="44">
        <v>315</v>
      </c>
      <c r="E37" s="44">
        <v>507</v>
      </c>
      <c r="F37" s="44">
        <v>714</v>
      </c>
      <c r="G37" s="44">
        <v>563</v>
      </c>
      <c r="H37" s="44">
        <v>484</v>
      </c>
      <c r="I37" s="44">
        <v>566.6</v>
      </c>
      <c r="J37" s="44">
        <v>473</v>
      </c>
      <c r="K37" s="44">
        <v>616</v>
      </c>
      <c r="L37" s="44">
        <v>753</v>
      </c>
      <c r="M37" s="44">
        <v>390</v>
      </c>
    </row>
    <row r="38" spans="1:13" x14ac:dyDescent="0.3">
      <c r="A38" s="28" t="s">
        <v>29</v>
      </c>
      <c r="B38" s="44">
        <v>140</v>
      </c>
      <c r="C38" s="44">
        <v>400</v>
      </c>
      <c r="D38" s="44">
        <v>455</v>
      </c>
      <c r="E38" s="44">
        <v>835</v>
      </c>
      <c r="F38" s="44">
        <v>1221</v>
      </c>
      <c r="G38" s="44">
        <v>790</v>
      </c>
      <c r="H38" s="44">
        <v>265</v>
      </c>
      <c r="I38" s="44">
        <v>618</v>
      </c>
      <c r="J38" s="44">
        <v>605</v>
      </c>
      <c r="K38" s="44">
        <v>1210</v>
      </c>
      <c r="L38" s="44">
        <v>1274</v>
      </c>
      <c r="M38" s="44">
        <v>221</v>
      </c>
    </row>
    <row r="39" spans="1:13" x14ac:dyDescent="0.3">
      <c r="A39" s="28" t="s">
        <v>30</v>
      </c>
      <c r="B39" s="44">
        <v>109</v>
      </c>
      <c r="C39" s="44">
        <v>128</v>
      </c>
      <c r="D39" s="44">
        <v>235</v>
      </c>
      <c r="E39" s="44">
        <v>466.69999999999993</v>
      </c>
      <c r="F39" s="44">
        <v>545</v>
      </c>
      <c r="G39" s="44">
        <v>601</v>
      </c>
      <c r="H39" s="44">
        <v>431.6</v>
      </c>
      <c r="I39" s="44">
        <v>489</v>
      </c>
      <c r="J39" s="44">
        <v>675</v>
      </c>
      <c r="K39" s="44">
        <v>696.59999999999991</v>
      </c>
      <c r="L39" s="44">
        <v>519.20000000000005</v>
      </c>
      <c r="M39" s="44">
        <v>204.1</v>
      </c>
    </row>
    <row r="40" spans="1:13" x14ac:dyDescent="0.3">
      <c r="A40" s="28" t="s">
        <v>31</v>
      </c>
      <c r="B40" s="44">
        <v>635</v>
      </c>
      <c r="C40" s="44">
        <v>131</v>
      </c>
      <c r="D40" s="44">
        <v>523.1</v>
      </c>
      <c r="E40" s="44">
        <v>335</v>
      </c>
      <c r="F40" s="44">
        <v>482</v>
      </c>
      <c r="G40" s="44">
        <v>500</v>
      </c>
      <c r="H40" s="44">
        <v>368</v>
      </c>
      <c r="I40" s="44">
        <v>586</v>
      </c>
      <c r="J40" s="44">
        <v>549</v>
      </c>
      <c r="K40" s="44">
        <v>910</v>
      </c>
      <c r="L40" s="44">
        <v>666</v>
      </c>
      <c r="M40" s="44">
        <v>581</v>
      </c>
    </row>
    <row r="41" spans="1:13" x14ac:dyDescent="0.3">
      <c r="A41" s="28" t="s">
        <v>32</v>
      </c>
      <c r="B41" s="44">
        <v>262</v>
      </c>
      <c r="C41" s="44">
        <v>121.2</v>
      </c>
      <c r="D41" s="44">
        <v>192.89999999999998</v>
      </c>
      <c r="E41" s="44">
        <v>334.99999999999994</v>
      </c>
      <c r="F41" s="44">
        <v>467.5</v>
      </c>
      <c r="G41" s="44">
        <v>423.49999999999994</v>
      </c>
      <c r="H41" s="44">
        <v>651</v>
      </c>
      <c r="I41" s="44">
        <v>452.4</v>
      </c>
      <c r="J41" s="44">
        <v>513.30000000000007</v>
      </c>
      <c r="K41" s="44">
        <v>672</v>
      </c>
      <c r="L41" s="44">
        <v>455</v>
      </c>
      <c r="M41" s="44">
        <v>549.90000000000009</v>
      </c>
    </row>
    <row r="42" spans="1:13" x14ac:dyDescent="0.3">
      <c r="A42" s="28" t="s">
        <v>33</v>
      </c>
      <c r="B42" s="44">
        <v>146</v>
      </c>
      <c r="C42" s="44">
        <v>94</v>
      </c>
      <c r="D42" s="44">
        <v>225</v>
      </c>
      <c r="E42" s="44">
        <v>367.4</v>
      </c>
      <c r="F42" s="44">
        <v>581</v>
      </c>
      <c r="G42" s="44">
        <v>371</v>
      </c>
      <c r="H42" s="44">
        <v>566</v>
      </c>
      <c r="I42" s="44">
        <v>445.6</v>
      </c>
      <c r="J42" s="44">
        <v>358</v>
      </c>
      <c r="K42" s="44">
        <v>539</v>
      </c>
      <c r="L42" s="44">
        <v>470</v>
      </c>
      <c r="M42" s="44">
        <v>210</v>
      </c>
    </row>
    <row r="43" spans="1:13" x14ac:dyDescent="0.3">
      <c r="A43" s="28" t="s">
        <v>34</v>
      </c>
      <c r="B43" s="44">
        <v>52</v>
      </c>
      <c r="C43" s="44">
        <v>123</v>
      </c>
      <c r="D43" s="44">
        <v>222</v>
      </c>
      <c r="E43" s="44">
        <v>370</v>
      </c>
      <c r="F43" s="44">
        <v>382</v>
      </c>
      <c r="G43" s="44">
        <v>508</v>
      </c>
      <c r="H43" s="44">
        <v>453</v>
      </c>
      <c r="I43" s="44">
        <v>354</v>
      </c>
      <c r="J43" s="44">
        <v>374</v>
      </c>
      <c r="K43" s="44">
        <v>733</v>
      </c>
      <c r="L43" s="44">
        <v>500</v>
      </c>
      <c r="M43" s="44">
        <v>153</v>
      </c>
    </row>
    <row r="44" spans="1:13" x14ac:dyDescent="0.3">
      <c r="A44" s="28" t="s">
        <v>35</v>
      </c>
      <c r="B44" s="44">
        <v>109</v>
      </c>
      <c r="C44" s="44">
        <v>88</v>
      </c>
      <c r="D44" s="44">
        <v>258</v>
      </c>
      <c r="E44" s="44">
        <v>235</v>
      </c>
      <c r="F44" s="44">
        <v>355</v>
      </c>
      <c r="G44" s="44">
        <v>323</v>
      </c>
      <c r="H44" s="44">
        <v>404</v>
      </c>
      <c r="I44" s="44">
        <v>402</v>
      </c>
      <c r="J44" s="44">
        <v>316</v>
      </c>
      <c r="K44" s="44">
        <v>518</v>
      </c>
      <c r="L44" s="44">
        <v>311</v>
      </c>
      <c r="M44" s="44">
        <v>327</v>
      </c>
    </row>
    <row r="45" spans="1:13" x14ac:dyDescent="0.3">
      <c r="A45" s="27">
        <v>28020230</v>
      </c>
      <c r="B45" s="44">
        <v>106</v>
      </c>
      <c r="C45" s="44">
        <v>129</v>
      </c>
      <c r="D45" s="44">
        <v>239</v>
      </c>
      <c r="E45" s="44">
        <v>341</v>
      </c>
      <c r="F45" s="44">
        <v>586</v>
      </c>
      <c r="G45" s="44">
        <v>453</v>
      </c>
      <c r="H45" s="44">
        <v>375.2</v>
      </c>
      <c r="I45" s="44">
        <v>500.8</v>
      </c>
      <c r="J45" s="44">
        <v>496</v>
      </c>
      <c r="K45" s="44">
        <v>675.7</v>
      </c>
      <c r="L45" s="44">
        <v>438</v>
      </c>
      <c r="M45" s="44">
        <v>148</v>
      </c>
    </row>
    <row r="46" spans="1:13" x14ac:dyDescent="0.3">
      <c r="A46" s="27">
        <v>28020310</v>
      </c>
      <c r="B46" s="44">
        <v>146</v>
      </c>
      <c r="C46" s="44">
        <v>371</v>
      </c>
      <c r="D46" s="44">
        <v>247</v>
      </c>
      <c r="E46" s="44">
        <v>507</v>
      </c>
      <c r="F46" s="44">
        <v>723</v>
      </c>
      <c r="G46" s="44">
        <v>478</v>
      </c>
      <c r="H46" s="44">
        <v>530</v>
      </c>
      <c r="I46" s="44">
        <v>525</v>
      </c>
      <c r="J46" s="44">
        <v>465</v>
      </c>
      <c r="K46" s="44">
        <v>633</v>
      </c>
      <c r="L46" s="44">
        <v>655</v>
      </c>
      <c r="M46" s="44">
        <v>345</v>
      </c>
    </row>
    <row r="47" spans="1:13" x14ac:dyDescent="0.3">
      <c r="A47" s="27">
        <v>28020420</v>
      </c>
      <c r="B47" s="44">
        <v>112</v>
      </c>
      <c r="C47" s="44">
        <v>137</v>
      </c>
      <c r="D47" s="44">
        <v>494</v>
      </c>
      <c r="E47" s="44">
        <v>491</v>
      </c>
      <c r="F47" s="44">
        <v>415</v>
      </c>
      <c r="G47" s="44">
        <v>444</v>
      </c>
      <c r="H47" s="44">
        <v>371</v>
      </c>
      <c r="I47" s="44">
        <v>448</v>
      </c>
      <c r="J47" s="44">
        <v>510</v>
      </c>
      <c r="K47" s="44">
        <v>468</v>
      </c>
      <c r="L47" s="44">
        <v>567</v>
      </c>
      <c r="M47" s="44">
        <v>265</v>
      </c>
    </row>
    <row r="48" spans="1:13" x14ac:dyDescent="0.3">
      <c r="A48" s="27">
        <v>28020440</v>
      </c>
      <c r="B48" s="44">
        <v>142</v>
      </c>
      <c r="C48" s="44">
        <v>153.19999999999999</v>
      </c>
      <c r="D48" s="44">
        <v>286</v>
      </c>
      <c r="E48" s="44">
        <v>271</v>
      </c>
      <c r="F48" s="44">
        <v>383</v>
      </c>
      <c r="G48" s="44">
        <v>328</v>
      </c>
      <c r="H48" s="44">
        <v>362</v>
      </c>
      <c r="I48" s="44">
        <v>468</v>
      </c>
      <c r="J48" s="44">
        <v>318</v>
      </c>
      <c r="K48" s="44">
        <v>610.6</v>
      </c>
      <c r="L48" s="44">
        <v>342</v>
      </c>
      <c r="M48" s="44">
        <v>304</v>
      </c>
    </row>
    <row r="49" spans="1:14" x14ac:dyDescent="0.3">
      <c r="A49" s="27">
        <v>28020460</v>
      </c>
      <c r="B49" s="44">
        <v>141</v>
      </c>
      <c r="C49" s="44">
        <v>251</v>
      </c>
      <c r="D49" s="44">
        <v>285</v>
      </c>
      <c r="E49" s="44">
        <v>371</v>
      </c>
      <c r="F49" s="44">
        <v>560</v>
      </c>
      <c r="G49" s="44">
        <v>408</v>
      </c>
      <c r="H49" s="44">
        <v>440</v>
      </c>
      <c r="I49" s="44">
        <v>346</v>
      </c>
      <c r="J49" s="44">
        <v>382</v>
      </c>
      <c r="K49" s="44">
        <v>591</v>
      </c>
      <c r="L49" s="44">
        <v>342</v>
      </c>
      <c r="M49" s="44">
        <v>275</v>
      </c>
    </row>
    <row r="50" spans="1:14" x14ac:dyDescent="0.3">
      <c r="A50" s="27">
        <v>28020600</v>
      </c>
      <c r="B50" s="44">
        <v>158</v>
      </c>
      <c r="C50" s="44">
        <v>105</v>
      </c>
      <c r="D50" s="44">
        <v>220</v>
      </c>
      <c r="E50" s="44">
        <v>278</v>
      </c>
      <c r="F50" s="44">
        <v>454</v>
      </c>
      <c r="G50" s="44">
        <v>291.70000000000005</v>
      </c>
      <c r="H50" s="44">
        <v>224</v>
      </c>
      <c r="I50" s="44">
        <v>393.00000000000006</v>
      </c>
      <c r="J50" s="44">
        <v>445.00000000000011</v>
      </c>
      <c r="K50" s="44">
        <v>609</v>
      </c>
      <c r="L50" s="44">
        <v>427</v>
      </c>
      <c r="M50" s="44">
        <v>172.79999999999998</v>
      </c>
    </row>
    <row r="51" spans="1:14" x14ac:dyDescent="0.3">
      <c r="A51" s="27">
        <v>28025070</v>
      </c>
      <c r="B51" s="44">
        <v>178.4</v>
      </c>
      <c r="C51" s="44">
        <v>152.29999999999998</v>
      </c>
      <c r="D51" s="44">
        <v>286.3</v>
      </c>
      <c r="E51" s="44">
        <v>427.49999999999994</v>
      </c>
      <c r="F51" s="44">
        <v>519.5</v>
      </c>
      <c r="G51" s="44">
        <v>334.40000000000003</v>
      </c>
      <c r="H51" s="44">
        <v>303.39999999999998</v>
      </c>
      <c r="I51" s="44">
        <v>550.80000000000007</v>
      </c>
      <c r="J51" s="44">
        <v>335.79999999999995</v>
      </c>
      <c r="K51" s="44">
        <v>517.20000000000005</v>
      </c>
      <c r="L51" s="44">
        <v>481.7</v>
      </c>
      <c r="M51" s="44">
        <v>208.6</v>
      </c>
    </row>
    <row r="52" spans="1:14" x14ac:dyDescent="0.3">
      <c r="A52" s="27">
        <v>28025080</v>
      </c>
      <c r="B52" s="44">
        <v>147.30000000000001</v>
      </c>
      <c r="C52" s="44">
        <v>137</v>
      </c>
      <c r="D52" s="44">
        <v>231.1</v>
      </c>
      <c r="E52" s="44">
        <v>338.8</v>
      </c>
      <c r="F52" s="44">
        <v>405</v>
      </c>
      <c r="G52" s="44">
        <v>313.50000000000006</v>
      </c>
      <c r="H52" s="44">
        <v>297.29999999999995</v>
      </c>
      <c r="I52" s="44">
        <v>496.9</v>
      </c>
      <c r="J52" s="44">
        <v>345.29999999999995</v>
      </c>
      <c r="K52" s="44">
        <v>395.1</v>
      </c>
      <c r="L52" s="44">
        <v>355.5</v>
      </c>
      <c r="M52" s="44">
        <v>198</v>
      </c>
    </row>
    <row r="53" spans="1:14" x14ac:dyDescent="0.3">
      <c r="A53" s="27">
        <v>28025090</v>
      </c>
      <c r="B53" s="44">
        <v>95.1</v>
      </c>
      <c r="C53" s="44">
        <v>146.20000000000002</v>
      </c>
      <c r="D53" s="44">
        <v>268</v>
      </c>
      <c r="E53" s="44">
        <v>299.00000000000006</v>
      </c>
      <c r="F53" s="44">
        <v>421.5</v>
      </c>
      <c r="G53" s="44">
        <v>331.8</v>
      </c>
      <c r="H53" s="44">
        <v>354.29999999999995</v>
      </c>
      <c r="I53" s="44">
        <v>284</v>
      </c>
      <c r="J53" s="44">
        <v>446.9</v>
      </c>
      <c r="K53" s="44">
        <v>430.99999999999994</v>
      </c>
      <c r="L53" s="44">
        <v>504.59999999999997</v>
      </c>
      <c r="M53" s="44">
        <v>209.1</v>
      </c>
    </row>
    <row r="54" spans="1:14" x14ac:dyDescent="0.3">
      <c r="A54" s="27">
        <v>28035010</v>
      </c>
      <c r="B54" s="44">
        <v>98.2</v>
      </c>
      <c r="C54" s="44">
        <v>62.7</v>
      </c>
      <c r="D54" s="44">
        <v>167.2</v>
      </c>
      <c r="E54" s="44">
        <v>270</v>
      </c>
      <c r="F54" s="44">
        <v>479.59999999999997</v>
      </c>
      <c r="G54" s="44">
        <v>384</v>
      </c>
      <c r="H54" s="44">
        <v>280.19999999999993</v>
      </c>
      <c r="I54" s="44">
        <v>399.90000000000003</v>
      </c>
      <c r="J54" s="44">
        <v>375.4</v>
      </c>
      <c r="K54" s="44">
        <v>417.09999999999997</v>
      </c>
      <c r="L54" s="44">
        <v>424</v>
      </c>
      <c r="M54" s="44">
        <v>212.2</v>
      </c>
    </row>
    <row r="55" spans="1:14" x14ac:dyDescent="0.3">
      <c r="A55" s="27">
        <v>28040310</v>
      </c>
      <c r="B55" s="44">
        <v>90</v>
      </c>
      <c r="C55" s="44">
        <v>119</v>
      </c>
      <c r="D55" s="44">
        <v>267</v>
      </c>
      <c r="E55" s="44">
        <v>310</v>
      </c>
      <c r="F55" s="44">
        <v>447</v>
      </c>
      <c r="G55" s="44">
        <v>308</v>
      </c>
      <c r="H55" s="44">
        <v>283</v>
      </c>
      <c r="I55" s="44">
        <v>445</v>
      </c>
      <c r="J55" s="44">
        <v>351</v>
      </c>
      <c r="K55" s="44">
        <v>521</v>
      </c>
      <c r="L55" s="44">
        <v>413</v>
      </c>
      <c r="M55" s="44">
        <v>148</v>
      </c>
    </row>
    <row r="56" spans="1:14" x14ac:dyDescent="0.3">
      <c r="A56" s="27">
        <v>28040350</v>
      </c>
      <c r="B56" s="44">
        <v>366</v>
      </c>
      <c r="C56" s="44">
        <v>98.2</v>
      </c>
      <c r="D56" s="44">
        <v>182</v>
      </c>
      <c r="E56" s="44">
        <v>261.7</v>
      </c>
      <c r="F56" s="44">
        <v>395.00000000000006</v>
      </c>
      <c r="G56" s="44">
        <v>366.3</v>
      </c>
      <c r="H56" s="44">
        <v>243.1</v>
      </c>
      <c r="I56" s="44">
        <v>673.40000000000009</v>
      </c>
      <c r="J56" s="44">
        <v>330.49999999999994</v>
      </c>
      <c r="K56" s="44">
        <v>578</v>
      </c>
      <c r="L56" s="44">
        <v>529.69999999999993</v>
      </c>
      <c r="M56" s="44">
        <v>155.19999999999999</v>
      </c>
    </row>
    <row r="57" spans="1:14" x14ac:dyDescent="0.3">
      <c r="A57" s="41" t="s">
        <v>61</v>
      </c>
      <c r="B57" s="44">
        <f>+AVERAGE(B32:B56)</f>
        <v>182.81600000000003</v>
      </c>
      <c r="C57" s="44">
        <f t="shared" ref="C57" si="12">+AVERAGE(C32:C56)</f>
        <v>163.34799999999998</v>
      </c>
      <c r="D57" s="44">
        <f t="shared" ref="D57" si="13">+AVERAGE(D32:D56)</f>
        <v>279.94400000000002</v>
      </c>
      <c r="E57" s="44">
        <f t="shared" ref="E57" si="14">+AVERAGE(E32:E56)</f>
        <v>374.20400000000001</v>
      </c>
      <c r="F57" s="44">
        <f t="shared" ref="F57" si="15">+AVERAGE(F32:F56)</f>
        <v>528.08400000000006</v>
      </c>
      <c r="G57" s="44">
        <f t="shared" ref="G57" si="16">+AVERAGE(G32:G56)</f>
        <v>435.96799999999996</v>
      </c>
      <c r="H57" s="44">
        <f t="shared" ref="H57" si="17">+AVERAGE(H32:H56)</f>
        <v>397.524</v>
      </c>
      <c r="I57" s="44">
        <f t="shared" ref="I57" si="18">+AVERAGE(I32:I56)</f>
        <v>487.976</v>
      </c>
      <c r="J57" s="44">
        <f t="shared" ref="J57" si="19">+AVERAGE(J32:J56)</f>
        <v>466.9679999999999</v>
      </c>
      <c r="K57" s="44">
        <f t="shared" ref="K57" si="20">+AVERAGE(K32:K56)</f>
        <v>645.94400000000007</v>
      </c>
      <c r="L57" s="44">
        <f t="shared" ref="L57" si="21">+AVERAGE(L32:L56)</f>
        <v>565.1160000000001</v>
      </c>
      <c r="M57" s="44">
        <f t="shared" ref="M57" si="22">+AVERAGE(M32:M56)</f>
        <v>281.62400000000002</v>
      </c>
      <c r="N57" s="37">
        <f>+SUM(B57:M57)</f>
        <v>4809.5159999999996</v>
      </c>
    </row>
    <row r="58" spans="1:14" ht="28.8" x14ac:dyDescent="0.3">
      <c r="A58" s="43" t="s">
        <v>62</v>
      </c>
      <c r="B58" s="45">
        <f>+B57/$N$28*100</f>
        <v>11.204012111663879</v>
      </c>
      <c r="C58" s="45">
        <f t="shared" ref="C58:M58" si="23">+C57/$N$28*100</f>
        <v>10.010901509802592</v>
      </c>
      <c r="D58" s="45">
        <f t="shared" si="23"/>
        <v>17.156572546098985</v>
      </c>
      <c r="E58" s="45">
        <f t="shared" si="23"/>
        <v>22.933365505388309</v>
      </c>
      <c r="F58" s="45">
        <f t="shared" si="23"/>
        <v>32.364013718579919</v>
      </c>
      <c r="G58" s="45">
        <f t="shared" si="23"/>
        <v>26.718617365536257</v>
      </c>
      <c r="H58" s="45">
        <f t="shared" si="23"/>
        <v>24.362548741232008</v>
      </c>
      <c r="I58" s="45">
        <f t="shared" si="23"/>
        <v>29.905965638682019</v>
      </c>
      <c r="J58" s="45">
        <f t="shared" si="23"/>
        <v>28.618475011812183</v>
      </c>
      <c r="K58" s="45">
        <f t="shared" si="23"/>
        <v>39.587149918259954</v>
      </c>
      <c r="L58" s="45">
        <f t="shared" si="23"/>
        <v>34.633546891382835</v>
      </c>
      <c r="M58" s="45">
        <f t="shared" si="23"/>
        <v>17.259532573381037</v>
      </c>
    </row>
    <row r="59" spans="1:14" x14ac:dyDescent="0.3">
      <c r="B59" s="67" t="s">
        <v>64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</row>
    <row r="60" spans="1:14" x14ac:dyDescent="0.3">
      <c r="A60" s="26"/>
      <c r="B60" s="46" t="s">
        <v>49</v>
      </c>
      <c r="C60" s="46" t="s">
        <v>50</v>
      </c>
      <c r="D60" s="46" t="s">
        <v>51</v>
      </c>
      <c r="E60" s="46" t="s">
        <v>52</v>
      </c>
      <c r="F60" s="46" t="s">
        <v>53</v>
      </c>
      <c r="G60" s="46" t="s">
        <v>54</v>
      </c>
      <c r="H60" s="46" t="s">
        <v>55</v>
      </c>
      <c r="I60" s="46" t="s">
        <v>56</v>
      </c>
      <c r="J60" s="46" t="s">
        <v>57</v>
      </c>
      <c r="K60" s="46" t="s">
        <v>58</v>
      </c>
      <c r="L60" s="46" t="s">
        <v>59</v>
      </c>
      <c r="M60" s="46" t="s">
        <v>60</v>
      </c>
    </row>
    <row r="61" spans="1:14" x14ac:dyDescent="0.3">
      <c r="A61" s="28" t="s">
        <v>23</v>
      </c>
      <c r="B61" s="44">
        <v>0</v>
      </c>
      <c r="C61" s="44">
        <v>0</v>
      </c>
      <c r="D61" s="44">
        <v>0</v>
      </c>
      <c r="E61" s="44">
        <v>0</v>
      </c>
      <c r="F61" s="44">
        <v>25</v>
      </c>
      <c r="G61" s="44">
        <v>0</v>
      </c>
      <c r="H61" s="44">
        <v>6.7</v>
      </c>
      <c r="I61" s="44">
        <v>0</v>
      </c>
      <c r="J61" s="44">
        <v>55</v>
      </c>
      <c r="K61" s="44">
        <v>83</v>
      </c>
      <c r="L61" s="44">
        <v>0</v>
      </c>
      <c r="M61" s="44">
        <v>0</v>
      </c>
    </row>
    <row r="62" spans="1:14" x14ac:dyDescent="0.3">
      <c r="A62" s="28" t="s">
        <v>24</v>
      </c>
      <c r="B62" s="44">
        <v>0</v>
      </c>
      <c r="C62" s="44">
        <v>0</v>
      </c>
      <c r="D62" s="44">
        <v>0</v>
      </c>
      <c r="E62" s="44">
        <v>19</v>
      </c>
      <c r="F62" s="44">
        <v>43</v>
      </c>
      <c r="G62" s="44">
        <v>0</v>
      </c>
      <c r="H62" s="44">
        <v>0</v>
      </c>
      <c r="I62" s="44">
        <v>0</v>
      </c>
      <c r="J62" s="44">
        <v>60</v>
      </c>
      <c r="K62" s="44">
        <v>114</v>
      </c>
      <c r="L62" s="44">
        <v>0</v>
      </c>
      <c r="M62" s="44">
        <v>0</v>
      </c>
    </row>
    <row r="63" spans="1:14" x14ac:dyDescent="0.3">
      <c r="A63" s="28" t="s">
        <v>25</v>
      </c>
      <c r="B63" s="44">
        <v>0</v>
      </c>
      <c r="C63" s="44">
        <v>0</v>
      </c>
      <c r="D63" s="44">
        <v>0</v>
      </c>
      <c r="E63" s="44">
        <v>20.399999999999999</v>
      </c>
      <c r="F63" s="44">
        <v>56.9</v>
      </c>
      <c r="G63" s="44">
        <v>7.9</v>
      </c>
      <c r="H63" s="44">
        <v>10.4</v>
      </c>
      <c r="I63" s="44">
        <v>21.500000000000004</v>
      </c>
      <c r="J63" s="44">
        <v>35</v>
      </c>
      <c r="K63" s="44">
        <v>120.30000000000001</v>
      </c>
      <c r="L63" s="44">
        <v>17</v>
      </c>
      <c r="M63" s="44">
        <v>0</v>
      </c>
    </row>
    <row r="64" spans="1:14" x14ac:dyDescent="0.3">
      <c r="A64" s="28" t="s">
        <v>26</v>
      </c>
      <c r="B64" s="44">
        <v>0</v>
      </c>
      <c r="C64" s="44">
        <v>0</v>
      </c>
      <c r="D64" s="44">
        <v>0</v>
      </c>
      <c r="E64" s="44">
        <v>19</v>
      </c>
      <c r="F64" s="44">
        <v>86</v>
      </c>
      <c r="G64" s="44">
        <v>30</v>
      </c>
      <c r="H64" s="44">
        <v>22</v>
      </c>
      <c r="I64" s="44">
        <v>42.5</v>
      </c>
      <c r="J64" s="44">
        <v>102</v>
      </c>
      <c r="K64" s="44">
        <v>96</v>
      </c>
      <c r="L64" s="44">
        <v>22</v>
      </c>
      <c r="M64" s="44">
        <v>0</v>
      </c>
    </row>
    <row r="65" spans="1:13" x14ac:dyDescent="0.3">
      <c r="A65" s="28" t="s">
        <v>27</v>
      </c>
      <c r="B65" s="44">
        <v>0</v>
      </c>
      <c r="C65" s="44">
        <v>0</v>
      </c>
      <c r="D65" s="44">
        <v>0</v>
      </c>
      <c r="E65" s="44">
        <v>17</v>
      </c>
      <c r="F65" s="44">
        <v>41.4</v>
      </c>
      <c r="G65" s="44">
        <v>0</v>
      </c>
      <c r="H65" s="44">
        <v>0</v>
      </c>
      <c r="I65" s="44">
        <v>10</v>
      </c>
      <c r="J65" s="44">
        <v>38</v>
      </c>
      <c r="K65" s="44">
        <v>47.800000000000004</v>
      </c>
      <c r="L65" s="44">
        <v>0</v>
      </c>
      <c r="M65" s="44">
        <v>0</v>
      </c>
    </row>
    <row r="66" spans="1:13" x14ac:dyDescent="0.3">
      <c r="A66" s="28" t="s">
        <v>28</v>
      </c>
      <c r="B66" s="44">
        <v>0</v>
      </c>
      <c r="C66" s="44">
        <v>0</v>
      </c>
      <c r="D66" s="44">
        <v>0</v>
      </c>
      <c r="E66" s="44">
        <v>10</v>
      </c>
      <c r="F66" s="44">
        <v>5</v>
      </c>
      <c r="G66" s="44">
        <v>29</v>
      </c>
      <c r="H66" s="44">
        <v>11.8</v>
      </c>
      <c r="I66" s="44">
        <v>0</v>
      </c>
      <c r="J66" s="44">
        <v>12</v>
      </c>
      <c r="K66" s="44">
        <v>11</v>
      </c>
      <c r="L66" s="44">
        <v>10</v>
      </c>
      <c r="M66" s="44">
        <v>0</v>
      </c>
    </row>
    <row r="67" spans="1:13" x14ac:dyDescent="0.3">
      <c r="A67" s="28" t="s">
        <v>29</v>
      </c>
      <c r="B67" s="44">
        <v>0</v>
      </c>
      <c r="C67" s="44">
        <v>0</v>
      </c>
      <c r="D67" s="44">
        <v>0</v>
      </c>
      <c r="E67" s="44">
        <v>12</v>
      </c>
      <c r="F67" s="44">
        <v>13</v>
      </c>
      <c r="G67" s="44">
        <v>0.3</v>
      </c>
      <c r="H67" s="44">
        <v>1</v>
      </c>
      <c r="I67" s="44">
        <v>10</v>
      </c>
      <c r="J67" s="44">
        <v>29</v>
      </c>
      <c r="K67" s="44">
        <v>14.5</v>
      </c>
      <c r="L67" s="44">
        <v>0</v>
      </c>
      <c r="M67" s="44">
        <v>0</v>
      </c>
    </row>
    <row r="68" spans="1:13" x14ac:dyDescent="0.3">
      <c r="A68" s="28" t="s">
        <v>30</v>
      </c>
      <c r="B68" s="44">
        <v>0</v>
      </c>
      <c r="C68" s="44">
        <v>0</v>
      </c>
      <c r="D68" s="44">
        <v>0</v>
      </c>
      <c r="E68" s="44">
        <v>20.099999999999998</v>
      </c>
      <c r="F68" s="44">
        <v>40.6</v>
      </c>
      <c r="G68" s="44">
        <v>18</v>
      </c>
      <c r="H68" s="44">
        <v>4</v>
      </c>
      <c r="I68" s="44">
        <v>0</v>
      </c>
      <c r="J68" s="44">
        <v>57.000000000000007</v>
      </c>
      <c r="K68" s="44">
        <v>143.30000000000001</v>
      </c>
      <c r="L68" s="44">
        <v>31</v>
      </c>
      <c r="M68" s="44">
        <v>0</v>
      </c>
    </row>
    <row r="69" spans="1:13" x14ac:dyDescent="0.3">
      <c r="A69" s="28" t="s">
        <v>31</v>
      </c>
      <c r="B69" s="44">
        <v>0</v>
      </c>
      <c r="C69" s="44">
        <v>0</v>
      </c>
      <c r="D69" s="44">
        <v>0</v>
      </c>
      <c r="E69" s="44">
        <v>0</v>
      </c>
      <c r="F69" s="44">
        <v>41.900000000000006</v>
      </c>
      <c r="G69" s="44">
        <v>0</v>
      </c>
      <c r="H69" s="44">
        <v>0</v>
      </c>
      <c r="I69" s="44">
        <v>15</v>
      </c>
      <c r="J69" s="44">
        <v>0</v>
      </c>
      <c r="K69" s="44">
        <v>34</v>
      </c>
      <c r="L69" s="44">
        <v>0</v>
      </c>
      <c r="M69" s="44">
        <v>0</v>
      </c>
    </row>
    <row r="70" spans="1:13" x14ac:dyDescent="0.3">
      <c r="A70" s="28" t="s">
        <v>32</v>
      </c>
      <c r="B70" s="44">
        <v>0</v>
      </c>
      <c r="C70" s="44">
        <v>0</v>
      </c>
      <c r="D70" s="44">
        <v>0</v>
      </c>
      <c r="E70" s="44">
        <v>0</v>
      </c>
      <c r="F70" s="44">
        <v>6.1</v>
      </c>
      <c r="G70" s="44">
        <v>4.3999999999999995</v>
      </c>
      <c r="H70" s="44">
        <v>0</v>
      </c>
      <c r="I70" s="44">
        <v>12.5</v>
      </c>
      <c r="J70" s="44">
        <v>31</v>
      </c>
      <c r="K70" s="44">
        <v>3</v>
      </c>
      <c r="L70" s="44">
        <v>5</v>
      </c>
      <c r="M70" s="44">
        <v>0</v>
      </c>
    </row>
    <row r="71" spans="1:13" x14ac:dyDescent="0.3">
      <c r="A71" s="28" t="s">
        <v>33</v>
      </c>
      <c r="B71" s="44">
        <v>0</v>
      </c>
      <c r="C71" s="44">
        <v>0</v>
      </c>
      <c r="D71" s="44">
        <v>0</v>
      </c>
      <c r="E71" s="44">
        <v>2</v>
      </c>
      <c r="F71" s="44">
        <v>38</v>
      </c>
      <c r="G71" s="44">
        <v>0</v>
      </c>
      <c r="H71" s="44">
        <v>8</v>
      </c>
      <c r="I71" s="44">
        <v>41</v>
      </c>
      <c r="J71" s="44">
        <v>36</v>
      </c>
      <c r="K71" s="44">
        <v>40</v>
      </c>
      <c r="L71" s="44">
        <v>6</v>
      </c>
      <c r="M71" s="44">
        <v>0</v>
      </c>
    </row>
    <row r="72" spans="1:13" x14ac:dyDescent="0.3">
      <c r="A72" s="28" t="s">
        <v>34</v>
      </c>
      <c r="B72" s="44">
        <v>0</v>
      </c>
      <c r="C72" s="44">
        <v>0</v>
      </c>
      <c r="D72" s="44">
        <v>0</v>
      </c>
      <c r="E72" s="44">
        <v>0</v>
      </c>
      <c r="F72" s="44">
        <v>21</v>
      </c>
      <c r="G72" s="44">
        <v>0</v>
      </c>
      <c r="H72" s="44">
        <v>0</v>
      </c>
      <c r="I72" s="44">
        <v>20</v>
      </c>
      <c r="J72" s="44">
        <v>0</v>
      </c>
      <c r="K72" s="44">
        <v>0</v>
      </c>
      <c r="L72" s="44">
        <v>0</v>
      </c>
      <c r="M72" s="44">
        <v>0</v>
      </c>
    </row>
    <row r="73" spans="1:13" x14ac:dyDescent="0.3">
      <c r="A73" s="28" t="s">
        <v>35</v>
      </c>
      <c r="B73" s="44">
        <v>0</v>
      </c>
      <c r="C73" s="44">
        <v>0</v>
      </c>
      <c r="D73" s="44">
        <v>3</v>
      </c>
      <c r="E73" s="44">
        <v>5</v>
      </c>
      <c r="F73" s="44">
        <v>20</v>
      </c>
      <c r="G73" s="44">
        <v>0</v>
      </c>
      <c r="H73" s="44">
        <v>0</v>
      </c>
      <c r="I73" s="44">
        <v>9.9</v>
      </c>
      <c r="J73" s="44">
        <v>16.999999999999996</v>
      </c>
      <c r="K73" s="44">
        <v>48</v>
      </c>
      <c r="L73" s="44">
        <v>21</v>
      </c>
      <c r="M73" s="44">
        <v>0</v>
      </c>
    </row>
    <row r="74" spans="1:13" x14ac:dyDescent="0.3">
      <c r="A74" s="27">
        <v>28020230</v>
      </c>
      <c r="B74" s="44">
        <v>0</v>
      </c>
      <c r="C74" s="44">
        <v>0</v>
      </c>
      <c r="D74" s="44">
        <v>0</v>
      </c>
      <c r="E74" s="44">
        <v>3</v>
      </c>
      <c r="F74" s="44">
        <v>67.900000000000006</v>
      </c>
      <c r="G74" s="44">
        <v>13</v>
      </c>
      <c r="H74" s="44">
        <v>0</v>
      </c>
      <c r="I74" s="44">
        <v>16</v>
      </c>
      <c r="J74" s="44">
        <v>68</v>
      </c>
      <c r="K74" s="44">
        <v>77</v>
      </c>
      <c r="L74" s="44">
        <v>4</v>
      </c>
      <c r="M74" s="44">
        <v>0</v>
      </c>
    </row>
    <row r="75" spans="1:13" x14ac:dyDescent="0.3">
      <c r="A75" s="27">
        <v>28020310</v>
      </c>
      <c r="B75" s="44">
        <v>0</v>
      </c>
      <c r="C75" s="44">
        <v>0</v>
      </c>
      <c r="D75" s="44">
        <v>6</v>
      </c>
      <c r="E75" s="44">
        <v>42</v>
      </c>
      <c r="F75" s="44">
        <v>81</v>
      </c>
      <c r="G75" s="44">
        <v>18</v>
      </c>
      <c r="H75" s="44">
        <v>10</v>
      </c>
      <c r="I75" s="44">
        <v>0</v>
      </c>
      <c r="J75" s="44">
        <v>105</v>
      </c>
      <c r="K75" s="44">
        <v>24</v>
      </c>
      <c r="L75" s="44">
        <v>43</v>
      </c>
      <c r="M75" s="44">
        <v>0</v>
      </c>
    </row>
    <row r="76" spans="1:13" x14ac:dyDescent="0.3">
      <c r="A76" s="27">
        <v>28020420</v>
      </c>
      <c r="B76" s="44">
        <v>0</v>
      </c>
      <c r="C76" s="44">
        <v>0</v>
      </c>
      <c r="D76" s="44">
        <v>0</v>
      </c>
      <c r="E76" s="44">
        <v>19</v>
      </c>
      <c r="F76" s="44">
        <v>19</v>
      </c>
      <c r="G76" s="44">
        <v>0</v>
      </c>
      <c r="H76" s="44">
        <v>0</v>
      </c>
      <c r="I76" s="44">
        <v>23</v>
      </c>
      <c r="J76" s="44">
        <v>0</v>
      </c>
      <c r="K76" s="44">
        <v>51</v>
      </c>
      <c r="L76" s="44">
        <v>0</v>
      </c>
      <c r="M76" s="44">
        <v>0</v>
      </c>
    </row>
    <row r="77" spans="1:13" x14ac:dyDescent="0.3">
      <c r="A77" s="27">
        <v>28020440</v>
      </c>
      <c r="B77" s="44">
        <v>0</v>
      </c>
      <c r="C77" s="44">
        <v>0</v>
      </c>
      <c r="D77" s="44">
        <v>0</v>
      </c>
      <c r="E77" s="44">
        <v>12</v>
      </c>
      <c r="F77" s="44">
        <v>43</v>
      </c>
      <c r="G77" s="44">
        <v>3</v>
      </c>
      <c r="H77" s="44">
        <v>10</v>
      </c>
      <c r="I77" s="44">
        <v>41</v>
      </c>
      <c r="J77" s="44">
        <v>60</v>
      </c>
      <c r="K77" s="44">
        <v>93</v>
      </c>
      <c r="L77" s="44">
        <v>15.6</v>
      </c>
      <c r="M77" s="44">
        <v>0</v>
      </c>
    </row>
    <row r="78" spans="1:13" x14ac:dyDescent="0.3">
      <c r="A78" s="27">
        <v>28020460</v>
      </c>
      <c r="B78" s="44">
        <v>0</v>
      </c>
      <c r="C78" s="44">
        <v>0</v>
      </c>
      <c r="D78" s="44">
        <v>0</v>
      </c>
      <c r="E78" s="44">
        <v>0</v>
      </c>
      <c r="F78" s="44">
        <v>78</v>
      </c>
      <c r="G78" s="44">
        <v>8</v>
      </c>
      <c r="H78" s="44">
        <v>1</v>
      </c>
      <c r="I78" s="44">
        <v>28</v>
      </c>
      <c r="J78" s="44">
        <v>54</v>
      </c>
      <c r="K78" s="44">
        <v>55</v>
      </c>
      <c r="L78" s="44">
        <v>10</v>
      </c>
      <c r="M78" s="44">
        <v>0</v>
      </c>
    </row>
    <row r="79" spans="1:13" x14ac:dyDescent="0.3">
      <c r="A79" s="27">
        <v>28020600</v>
      </c>
      <c r="B79" s="44">
        <v>0</v>
      </c>
      <c r="C79" s="44">
        <v>0</v>
      </c>
      <c r="D79" s="44">
        <v>0</v>
      </c>
      <c r="E79" s="44">
        <v>10</v>
      </c>
      <c r="F79" s="44">
        <v>5.3</v>
      </c>
      <c r="G79" s="44">
        <v>26</v>
      </c>
      <c r="H79" s="44">
        <v>0</v>
      </c>
      <c r="I79" s="44">
        <v>19.5</v>
      </c>
      <c r="J79" s="44">
        <v>35.700000000000003</v>
      </c>
      <c r="K79" s="44">
        <v>34</v>
      </c>
      <c r="L79" s="44">
        <v>0</v>
      </c>
      <c r="M79" s="44">
        <v>0</v>
      </c>
    </row>
    <row r="80" spans="1:13" x14ac:dyDescent="0.3">
      <c r="A80" s="27">
        <v>28025070</v>
      </c>
      <c r="B80" s="44">
        <v>0</v>
      </c>
      <c r="C80" s="44">
        <v>0</v>
      </c>
      <c r="D80" s="44">
        <v>2.2999999999999998</v>
      </c>
      <c r="E80" s="44">
        <v>15.9</v>
      </c>
      <c r="F80" s="44">
        <v>34.999999999999993</v>
      </c>
      <c r="G80" s="44">
        <v>23.7</v>
      </c>
      <c r="H80" s="44">
        <v>23</v>
      </c>
      <c r="I80" s="44">
        <v>32</v>
      </c>
      <c r="J80" s="44">
        <v>51.399999999999991</v>
      </c>
      <c r="K80" s="44">
        <v>47.4</v>
      </c>
      <c r="L80" s="44">
        <v>8.8999999999999986</v>
      </c>
      <c r="M80" s="44">
        <v>0</v>
      </c>
    </row>
    <row r="81" spans="1:14" x14ac:dyDescent="0.3">
      <c r="A81" s="27">
        <v>28025080</v>
      </c>
      <c r="B81" s="44">
        <v>0</v>
      </c>
      <c r="C81" s="44">
        <v>0</v>
      </c>
      <c r="D81" s="44">
        <v>0</v>
      </c>
      <c r="E81" s="44">
        <v>0</v>
      </c>
      <c r="F81" s="44">
        <v>71</v>
      </c>
      <c r="G81" s="44">
        <v>23.3</v>
      </c>
      <c r="H81" s="44">
        <v>28.9</v>
      </c>
      <c r="I81" s="44">
        <v>15.399999999999999</v>
      </c>
      <c r="J81" s="44">
        <v>47.1</v>
      </c>
      <c r="K81" s="44">
        <v>72.499999999999986</v>
      </c>
      <c r="L81" s="44">
        <v>49.2</v>
      </c>
      <c r="M81" s="44">
        <v>0</v>
      </c>
    </row>
    <row r="82" spans="1:14" x14ac:dyDescent="0.3">
      <c r="A82" s="27">
        <v>28025090</v>
      </c>
      <c r="B82" s="44">
        <v>0</v>
      </c>
      <c r="C82" s="44">
        <v>0</v>
      </c>
      <c r="D82" s="44">
        <v>4</v>
      </c>
      <c r="E82" s="44">
        <v>10</v>
      </c>
      <c r="F82" s="44">
        <v>39.100000000000009</v>
      </c>
      <c r="G82" s="44">
        <v>38</v>
      </c>
      <c r="H82" s="44">
        <v>26.799999999999997</v>
      </c>
      <c r="I82" s="44">
        <v>33.800000000000004</v>
      </c>
      <c r="J82" s="44">
        <v>32</v>
      </c>
      <c r="K82" s="44">
        <v>68</v>
      </c>
      <c r="L82" s="44">
        <v>32.299999999999997</v>
      </c>
      <c r="M82" s="44">
        <v>0</v>
      </c>
    </row>
    <row r="83" spans="1:14" x14ac:dyDescent="0.3">
      <c r="A83" s="27">
        <v>28035010</v>
      </c>
      <c r="B83" s="44">
        <v>0</v>
      </c>
      <c r="C83" s="44">
        <v>0</v>
      </c>
      <c r="D83" s="44">
        <v>0</v>
      </c>
      <c r="E83" s="44">
        <v>7.5</v>
      </c>
      <c r="F83" s="44">
        <v>36.299999999999997</v>
      </c>
      <c r="G83" s="44">
        <v>7</v>
      </c>
      <c r="H83" s="44">
        <v>1.2</v>
      </c>
      <c r="I83" s="44">
        <v>50.4</v>
      </c>
      <c r="J83" s="44">
        <v>46</v>
      </c>
      <c r="K83" s="44">
        <v>16</v>
      </c>
      <c r="L83" s="44">
        <v>0.4</v>
      </c>
      <c r="M83" s="44">
        <v>0</v>
      </c>
    </row>
    <row r="84" spans="1:14" x14ac:dyDescent="0.3">
      <c r="A84" s="27">
        <v>28040310</v>
      </c>
      <c r="B84" s="44">
        <v>0</v>
      </c>
      <c r="C84" s="44">
        <v>0</v>
      </c>
      <c r="D84" s="44">
        <v>0</v>
      </c>
      <c r="E84" s="44">
        <v>18</v>
      </c>
      <c r="F84" s="44">
        <v>70</v>
      </c>
      <c r="G84" s="44">
        <v>7</v>
      </c>
      <c r="H84" s="44">
        <v>24</v>
      </c>
      <c r="I84" s="44">
        <v>23</v>
      </c>
      <c r="J84" s="44">
        <v>25</v>
      </c>
      <c r="K84" s="44">
        <v>40</v>
      </c>
      <c r="L84" s="44">
        <v>14</v>
      </c>
      <c r="M84" s="44">
        <v>0</v>
      </c>
    </row>
    <row r="85" spans="1:14" x14ac:dyDescent="0.3">
      <c r="A85" s="27">
        <v>28040350</v>
      </c>
      <c r="B85" s="44">
        <v>236</v>
      </c>
      <c r="C85" s="44">
        <v>0</v>
      </c>
      <c r="D85" s="44">
        <v>0</v>
      </c>
      <c r="E85" s="44">
        <v>12</v>
      </c>
      <c r="F85" s="44">
        <v>51.6</v>
      </c>
      <c r="G85" s="44">
        <v>6</v>
      </c>
      <c r="H85" s="44">
        <v>11</v>
      </c>
      <c r="I85" s="44">
        <v>6</v>
      </c>
      <c r="J85" s="44">
        <v>0</v>
      </c>
      <c r="K85" s="44">
        <v>54.8</v>
      </c>
      <c r="L85" s="44">
        <v>10.6</v>
      </c>
      <c r="M85" s="44">
        <v>0</v>
      </c>
    </row>
    <row r="86" spans="1:14" x14ac:dyDescent="0.3">
      <c r="A86" s="41" t="s">
        <v>61</v>
      </c>
      <c r="B86" s="44">
        <f>+AVERAGE(B61:B85)</f>
        <v>9.44</v>
      </c>
      <c r="C86" s="44">
        <f t="shared" ref="C86" si="24">+AVERAGE(C61:C85)</f>
        <v>0</v>
      </c>
      <c r="D86" s="44">
        <f t="shared" ref="D86" si="25">+AVERAGE(D61:D85)</f>
        <v>0.61199999999999999</v>
      </c>
      <c r="E86" s="44">
        <f t="shared" ref="E86" si="26">+AVERAGE(E61:E85)</f>
        <v>10.956</v>
      </c>
      <c r="F86" s="44">
        <f t="shared" ref="F86" si="27">+AVERAGE(F61:F85)</f>
        <v>41.403999999999996</v>
      </c>
      <c r="G86" s="44">
        <f t="shared" ref="G86" si="28">+AVERAGE(G61:G85)</f>
        <v>10.504000000000001</v>
      </c>
      <c r="H86" s="44">
        <f t="shared" ref="H86" si="29">+AVERAGE(H61:H85)</f>
        <v>7.9920000000000009</v>
      </c>
      <c r="I86" s="44">
        <f t="shared" ref="I86" si="30">+AVERAGE(I61:I85)</f>
        <v>18.819999999999997</v>
      </c>
      <c r="J86" s="44">
        <f t="shared" ref="J86" si="31">+AVERAGE(J61:J85)</f>
        <v>39.847999999999999</v>
      </c>
      <c r="K86" s="44">
        <f t="shared" ref="K86" si="32">+AVERAGE(K61:K85)</f>
        <v>55.504000000000005</v>
      </c>
      <c r="L86" s="44">
        <f t="shared" ref="L86" si="33">+AVERAGE(L61:L85)</f>
        <v>12</v>
      </c>
      <c r="M86" s="44">
        <f t="shared" ref="M86" si="34">+AVERAGE(M61:M85)</f>
        <v>0</v>
      </c>
      <c r="N86" s="37">
        <f>+SUM(B86:M86)</f>
        <v>207.07999999999998</v>
      </c>
    </row>
    <row r="87" spans="1:14" ht="28.8" x14ac:dyDescent="0.3">
      <c r="A87" s="43" t="s">
        <v>62</v>
      </c>
      <c r="B87" s="45">
        <f>+B86/$N$28*100</f>
        <v>0.57853729615628269</v>
      </c>
      <c r="C87" s="45">
        <f t="shared" ref="C87:M87" si="35">+C86/$N$28*100</f>
        <v>0</v>
      </c>
      <c r="D87" s="45">
        <f t="shared" si="35"/>
        <v>3.7506867081318333E-2</v>
      </c>
      <c r="E87" s="45">
        <f t="shared" si="35"/>
        <v>0.67144646363222815</v>
      </c>
      <c r="F87" s="45">
        <f t="shared" si="35"/>
        <v>2.53747438665834</v>
      </c>
      <c r="G87" s="45">
        <f t="shared" si="35"/>
        <v>0.6437453134349147</v>
      </c>
      <c r="H87" s="45">
        <f t="shared" si="35"/>
        <v>0.48979555835603944</v>
      </c>
      <c r="I87" s="45">
        <f t="shared" si="35"/>
        <v>1.1533974484810634</v>
      </c>
      <c r="J87" s="45">
        <f t="shared" si="35"/>
        <v>2.4421137899613936</v>
      </c>
      <c r="K87" s="45">
        <f t="shared" si="35"/>
        <v>3.4016031870612631</v>
      </c>
      <c r="L87" s="45">
        <f t="shared" si="35"/>
        <v>0.73542876630035947</v>
      </c>
      <c r="M87" s="45">
        <f t="shared" si="35"/>
        <v>0</v>
      </c>
    </row>
  </sheetData>
  <mergeCells count="3">
    <mergeCell ref="B1:M1"/>
    <mergeCell ref="B30:M30"/>
    <mergeCell ref="B59:M59"/>
  </mergeCells>
  <conditionalFormatting sqref="A2">
    <cfRule type="cellIs" dxfId="3" priority="47" operator="equal">
      <formula>""""""</formula>
    </cfRule>
  </conditionalFormatting>
  <conditionalFormatting sqref="A16:A29">
    <cfRule type="cellIs" dxfId="2" priority="21" operator="equal">
      <formula>""""""</formula>
    </cfRule>
  </conditionalFormatting>
  <conditionalFormatting sqref="A3:M87">
    <cfRule type="cellIs" dxfId="1" priority="1" operator="equal">
      <formula>""""""</formula>
    </cfRule>
  </conditionalFormatting>
  <conditionalFormatting sqref="B2:M29">
    <cfRule type="cellIs" dxfId="0" priority="22" operator="equal">
      <formula>""""""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81B8-BCBF-4516-B1F2-40F5CF21FC14}">
  <dimension ref="A1:AD60"/>
  <sheetViews>
    <sheetView topLeftCell="A15" zoomScale="55" zoomScaleNormal="55" workbookViewId="0">
      <selection activeCell="W46" sqref="W46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82</v>
      </c>
      <c r="C3" s="11">
        <v>32</v>
      </c>
      <c r="D3" s="11">
        <v>0</v>
      </c>
      <c r="E3" s="11">
        <v>147</v>
      </c>
      <c r="F3" s="11">
        <v>522</v>
      </c>
      <c r="G3" s="11">
        <v>385</v>
      </c>
      <c r="H3" s="11">
        <v>138</v>
      </c>
      <c r="I3" s="11">
        <v>289</v>
      </c>
      <c r="J3" s="11">
        <v>311</v>
      </c>
      <c r="K3" s="11">
        <v>338</v>
      </c>
      <c r="L3" s="11">
        <v>317</v>
      </c>
      <c r="M3" s="18">
        <v>125</v>
      </c>
      <c r="N3" s="21">
        <f>+IF(COUNT(B3:M3)&lt;12," ",SUM(B3:M3))</f>
        <v>2686</v>
      </c>
      <c r="Q3" s="10">
        <v>1970</v>
      </c>
      <c r="R3" s="11">
        <v>30</v>
      </c>
      <c r="S3" s="11">
        <v>32</v>
      </c>
      <c r="T3" s="11">
        <v>0</v>
      </c>
      <c r="U3" s="11">
        <v>48</v>
      </c>
      <c r="V3" s="11">
        <v>93</v>
      </c>
      <c r="W3" s="11">
        <v>100</v>
      </c>
      <c r="X3" s="11">
        <v>60</v>
      </c>
      <c r="Y3" s="11">
        <v>65</v>
      </c>
      <c r="Z3" s="11">
        <v>70</v>
      </c>
      <c r="AA3" s="11">
        <v>100</v>
      </c>
      <c r="AB3" s="11">
        <v>80</v>
      </c>
      <c r="AC3" s="11">
        <v>56</v>
      </c>
      <c r="AD3" s="21">
        <f>+IF(COUNT(R3:AC3)&lt;12," ",MAX(R3:AC3))</f>
        <v>100</v>
      </c>
    </row>
    <row r="4" spans="1:30" x14ac:dyDescent="0.3">
      <c r="A4" s="10">
        <f>+A3+1</f>
        <v>1971</v>
      </c>
      <c r="B4" s="11">
        <v>66</v>
      </c>
      <c r="C4" s="11">
        <v>31</v>
      </c>
      <c r="D4" s="11">
        <v>109</v>
      </c>
      <c r="E4" s="11">
        <v>167</v>
      </c>
      <c r="F4" s="11">
        <v>306</v>
      </c>
      <c r="G4" s="11">
        <v>157</v>
      </c>
      <c r="H4" s="11">
        <v>206</v>
      </c>
      <c r="I4" s="11">
        <v>188</v>
      </c>
      <c r="J4" s="11">
        <v>235</v>
      </c>
      <c r="K4" s="11">
        <v>326</v>
      </c>
      <c r="L4" s="11">
        <v>353</v>
      </c>
      <c r="M4" s="18">
        <v>0</v>
      </c>
      <c r="N4" s="21">
        <f t="shared" ref="N4:N53" si="0">+IF(COUNT(B4:M4)&lt;12," ",SUM(B4:M4))</f>
        <v>2144</v>
      </c>
      <c r="Q4" s="10">
        <f>+Q3+1</f>
        <v>1971</v>
      </c>
      <c r="R4" s="11">
        <v>45</v>
      </c>
      <c r="S4" s="11">
        <v>11</v>
      </c>
      <c r="T4" s="11">
        <v>37</v>
      </c>
      <c r="U4" s="11">
        <v>79</v>
      </c>
      <c r="V4" s="11">
        <v>85</v>
      </c>
      <c r="W4" s="11">
        <v>80</v>
      </c>
      <c r="X4" s="11">
        <v>80</v>
      </c>
      <c r="Y4" s="11">
        <v>36</v>
      </c>
      <c r="Z4" s="11">
        <v>79</v>
      </c>
      <c r="AA4" s="11">
        <v>85</v>
      </c>
      <c r="AB4" s="11">
        <v>71</v>
      </c>
      <c r="AC4" s="11">
        <v>0</v>
      </c>
      <c r="AD4" s="21">
        <f t="shared" ref="AD4:AD53" si="1">+IF(COUNT(R4:AC4)&lt;12," ",MAX(R4:AC4))</f>
        <v>85</v>
      </c>
    </row>
    <row r="5" spans="1:30" x14ac:dyDescent="0.3">
      <c r="A5" s="10">
        <f t="shared" ref="A5:A53" si="2">+A4+1</f>
        <v>1972</v>
      </c>
      <c r="B5" s="11">
        <v>55</v>
      </c>
      <c r="C5" s="11">
        <v>44</v>
      </c>
      <c r="D5" s="11">
        <v>214</v>
      </c>
      <c r="E5" s="11">
        <v>181</v>
      </c>
      <c r="F5" s="11">
        <v>189</v>
      </c>
      <c r="G5" s="11">
        <v>79</v>
      </c>
      <c r="H5" s="11">
        <v>37</v>
      </c>
      <c r="I5" s="11">
        <v>121</v>
      </c>
      <c r="J5" s="11">
        <v>154</v>
      </c>
      <c r="K5" s="11">
        <v>96</v>
      </c>
      <c r="L5" s="11">
        <v>235</v>
      </c>
      <c r="M5" s="18">
        <v>43</v>
      </c>
      <c r="N5" s="21">
        <f t="shared" si="0"/>
        <v>1448</v>
      </c>
      <c r="Q5" s="10">
        <f t="shared" ref="Q5:Q44" si="3">+Q4+1</f>
        <v>1972</v>
      </c>
      <c r="R5" s="11">
        <v>43</v>
      </c>
      <c r="S5" s="11">
        <v>37</v>
      </c>
      <c r="T5" s="11">
        <v>70</v>
      </c>
      <c r="U5" s="11">
        <v>37</v>
      </c>
      <c r="V5" s="11">
        <v>54</v>
      </c>
      <c r="W5" s="11">
        <v>21</v>
      </c>
      <c r="X5" s="11">
        <v>15</v>
      </c>
      <c r="Y5" s="11">
        <v>39</v>
      </c>
      <c r="Z5" s="11">
        <v>60</v>
      </c>
      <c r="AA5" s="11">
        <v>20</v>
      </c>
      <c r="AB5" s="11">
        <v>72</v>
      </c>
      <c r="AC5" s="11">
        <v>23</v>
      </c>
      <c r="AD5" s="21">
        <f t="shared" si="1"/>
        <v>72</v>
      </c>
    </row>
    <row r="6" spans="1:30" x14ac:dyDescent="0.3">
      <c r="A6" s="10">
        <f t="shared" si="2"/>
        <v>1973</v>
      </c>
      <c r="B6" s="11">
        <v>20</v>
      </c>
      <c r="C6" s="11">
        <v>5</v>
      </c>
      <c r="D6" s="11">
        <v>48</v>
      </c>
      <c r="E6" s="11">
        <v>120</v>
      </c>
      <c r="F6" s="11">
        <v>91</v>
      </c>
      <c r="G6" s="11">
        <v>282</v>
      </c>
      <c r="H6" s="11">
        <v>258</v>
      </c>
      <c r="I6" s="11">
        <v>233</v>
      </c>
      <c r="J6" s="11">
        <v>316</v>
      </c>
      <c r="K6" s="11">
        <v>570</v>
      </c>
      <c r="L6" s="11">
        <v>121</v>
      </c>
      <c r="M6" s="18">
        <v>78</v>
      </c>
      <c r="N6" s="21">
        <f t="shared" si="0"/>
        <v>2142</v>
      </c>
      <c r="Q6" s="10">
        <f t="shared" si="3"/>
        <v>1973</v>
      </c>
      <c r="R6" s="11">
        <v>14</v>
      </c>
      <c r="S6" s="11">
        <v>5</v>
      </c>
      <c r="T6" s="11">
        <v>20</v>
      </c>
      <c r="U6" s="11">
        <v>37</v>
      </c>
      <c r="V6" s="11">
        <v>39</v>
      </c>
      <c r="W6" s="11">
        <v>92</v>
      </c>
      <c r="X6" s="11">
        <v>90</v>
      </c>
      <c r="Y6" s="11">
        <v>52</v>
      </c>
      <c r="Z6" s="11">
        <v>115</v>
      </c>
      <c r="AA6" s="11">
        <v>128</v>
      </c>
      <c r="AB6" s="11">
        <v>62</v>
      </c>
      <c r="AC6" s="11">
        <v>45</v>
      </c>
      <c r="AD6" s="21">
        <f t="shared" si="1"/>
        <v>128</v>
      </c>
    </row>
    <row r="7" spans="1:30" x14ac:dyDescent="0.3">
      <c r="A7" s="10">
        <f t="shared" si="2"/>
        <v>1974</v>
      </c>
      <c r="B7" s="11">
        <v>0</v>
      </c>
      <c r="C7" s="11">
        <v>10</v>
      </c>
      <c r="D7" s="11">
        <v>57</v>
      </c>
      <c r="E7" s="11">
        <v>110</v>
      </c>
      <c r="F7" s="11">
        <v>93</v>
      </c>
      <c r="G7" s="11">
        <v>154</v>
      </c>
      <c r="H7" s="11">
        <v>49</v>
      </c>
      <c r="I7" s="11">
        <v>107</v>
      </c>
      <c r="J7" s="11">
        <v>391</v>
      </c>
      <c r="K7" s="11">
        <v>375</v>
      </c>
      <c r="L7" s="11">
        <v>163</v>
      </c>
      <c r="M7" s="18">
        <v>70</v>
      </c>
      <c r="N7" s="21">
        <f t="shared" si="0"/>
        <v>1579</v>
      </c>
      <c r="Q7" s="10">
        <f t="shared" si="3"/>
        <v>1974</v>
      </c>
      <c r="R7" s="11">
        <v>0</v>
      </c>
      <c r="S7" s="11">
        <v>5</v>
      </c>
      <c r="T7" s="11">
        <v>25</v>
      </c>
      <c r="U7" s="11">
        <v>40</v>
      </c>
      <c r="V7" s="11">
        <v>30</v>
      </c>
      <c r="W7" s="11">
        <v>59</v>
      </c>
      <c r="X7" s="11">
        <v>30</v>
      </c>
      <c r="Y7" s="11">
        <v>22</v>
      </c>
      <c r="Z7" s="11">
        <v>65</v>
      </c>
      <c r="AA7" s="11">
        <v>155</v>
      </c>
      <c r="AB7" s="11">
        <v>55</v>
      </c>
      <c r="AC7" s="11">
        <v>70</v>
      </c>
      <c r="AD7" s="21">
        <f t="shared" si="1"/>
        <v>155</v>
      </c>
    </row>
    <row r="8" spans="1:30" x14ac:dyDescent="0.3">
      <c r="A8" s="10">
        <f t="shared" si="2"/>
        <v>1975</v>
      </c>
      <c r="B8" s="11">
        <v>0</v>
      </c>
      <c r="C8" s="11">
        <v>71</v>
      </c>
      <c r="D8" s="11">
        <v>57</v>
      </c>
      <c r="E8" s="11">
        <v>19</v>
      </c>
      <c r="F8" s="11">
        <v>86</v>
      </c>
      <c r="G8" s="11">
        <v>59</v>
      </c>
      <c r="H8" s="11">
        <v>254</v>
      </c>
      <c r="I8" s="11">
        <v>196</v>
      </c>
      <c r="J8" s="11">
        <v>256</v>
      </c>
      <c r="K8" s="11">
        <v>630</v>
      </c>
      <c r="L8" s="11">
        <v>277</v>
      </c>
      <c r="M8" s="18">
        <v>300</v>
      </c>
      <c r="N8" s="21">
        <f t="shared" si="0"/>
        <v>2205</v>
      </c>
      <c r="Q8" s="10">
        <f t="shared" si="3"/>
        <v>1975</v>
      </c>
      <c r="R8" s="11">
        <v>0</v>
      </c>
      <c r="S8" s="11">
        <v>56</v>
      </c>
      <c r="T8" s="11">
        <v>37</v>
      </c>
      <c r="U8" s="11">
        <v>15</v>
      </c>
      <c r="V8" s="11">
        <v>27</v>
      </c>
      <c r="W8" s="11">
        <v>29</v>
      </c>
      <c r="X8" s="11">
        <v>60</v>
      </c>
      <c r="Y8" s="11">
        <v>50</v>
      </c>
      <c r="Z8" s="11">
        <v>62</v>
      </c>
      <c r="AA8" s="11">
        <v>142</v>
      </c>
      <c r="AB8" s="11">
        <v>50</v>
      </c>
      <c r="AC8" s="11">
        <v>172</v>
      </c>
      <c r="AD8" s="21">
        <f t="shared" si="1"/>
        <v>172</v>
      </c>
    </row>
    <row r="9" spans="1:30" x14ac:dyDescent="0.3">
      <c r="A9" s="10">
        <f t="shared" si="2"/>
        <v>1976</v>
      </c>
      <c r="B9" s="11">
        <v>0</v>
      </c>
      <c r="C9" s="11">
        <v>0</v>
      </c>
      <c r="D9" s="11">
        <v>5</v>
      </c>
      <c r="E9" s="11">
        <v>127</v>
      </c>
      <c r="F9" s="11">
        <v>111</v>
      </c>
      <c r="G9" s="11">
        <v>79</v>
      </c>
      <c r="H9" s="11">
        <v>22</v>
      </c>
      <c r="I9" s="11">
        <v>49</v>
      </c>
      <c r="J9" s="11">
        <v>161</v>
      </c>
      <c r="K9" s="11">
        <v>397</v>
      </c>
      <c r="L9" s="11">
        <v>90</v>
      </c>
      <c r="M9" s="18">
        <v>37</v>
      </c>
      <c r="N9" s="21">
        <f t="shared" si="0"/>
        <v>1078</v>
      </c>
      <c r="Q9" s="10">
        <f t="shared" si="3"/>
        <v>1976</v>
      </c>
      <c r="R9" s="11">
        <v>0</v>
      </c>
      <c r="S9" s="11">
        <v>0</v>
      </c>
      <c r="T9" s="11">
        <v>5</v>
      </c>
      <c r="U9" s="11">
        <v>39</v>
      </c>
      <c r="V9" s="11">
        <v>43</v>
      </c>
      <c r="W9" s="11">
        <v>52</v>
      </c>
      <c r="X9" s="11">
        <v>7</v>
      </c>
      <c r="Y9" s="11">
        <v>21</v>
      </c>
      <c r="Z9" s="11">
        <v>78</v>
      </c>
      <c r="AA9" s="11">
        <v>123</v>
      </c>
      <c r="AB9" s="11">
        <v>42</v>
      </c>
      <c r="AC9" s="11">
        <v>23</v>
      </c>
      <c r="AD9" s="21">
        <f t="shared" si="1"/>
        <v>123</v>
      </c>
    </row>
    <row r="10" spans="1:30" x14ac:dyDescent="0.3">
      <c r="A10" s="10">
        <f t="shared" si="2"/>
        <v>1977</v>
      </c>
      <c r="B10" s="11">
        <v>5</v>
      </c>
      <c r="C10" s="11">
        <v>0</v>
      </c>
      <c r="D10" s="11">
        <v>15</v>
      </c>
      <c r="E10" s="11">
        <v>40</v>
      </c>
      <c r="F10" s="11">
        <v>288</v>
      </c>
      <c r="G10" s="11">
        <v>74</v>
      </c>
      <c r="H10" s="11">
        <v>116</v>
      </c>
      <c r="I10" s="11">
        <v>142</v>
      </c>
      <c r="J10" s="11">
        <v>262</v>
      </c>
      <c r="K10" s="11">
        <v>120</v>
      </c>
      <c r="L10" s="11">
        <v>190</v>
      </c>
      <c r="M10" s="18">
        <v>10</v>
      </c>
      <c r="N10" s="21">
        <f t="shared" si="0"/>
        <v>1262</v>
      </c>
      <c r="Q10" s="10">
        <f t="shared" si="3"/>
        <v>1977</v>
      </c>
      <c r="R10" s="11">
        <v>5</v>
      </c>
      <c r="S10" s="11">
        <v>0</v>
      </c>
      <c r="T10" s="11">
        <v>7</v>
      </c>
      <c r="U10" s="11">
        <v>12</v>
      </c>
      <c r="V10" s="11">
        <v>115</v>
      </c>
      <c r="W10" s="11">
        <v>25</v>
      </c>
      <c r="X10" s="11">
        <v>50</v>
      </c>
      <c r="Y10" s="11">
        <v>20</v>
      </c>
      <c r="Z10" s="11">
        <v>69</v>
      </c>
      <c r="AA10" s="11">
        <v>40</v>
      </c>
      <c r="AB10" s="11">
        <v>85</v>
      </c>
      <c r="AC10" s="11">
        <v>10</v>
      </c>
      <c r="AD10" s="21">
        <f t="shared" si="1"/>
        <v>115</v>
      </c>
    </row>
    <row r="11" spans="1:30" x14ac:dyDescent="0.3">
      <c r="A11" s="10">
        <f t="shared" si="2"/>
        <v>1978</v>
      </c>
      <c r="B11" s="11">
        <v>40</v>
      </c>
      <c r="C11" s="11">
        <v>45</v>
      </c>
      <c r="D11" s="11">
        <v>80</v>
      </c>
      <c r="E11" s="11">
        <v>367</v>
      </c>
      <c r="F11" s="11">
        <v>275</v>
      </c>
      <c r="G11" s="11">
        <v>166</v>
      </c>
      <c r="H11" s="11">
        <v>100</v>
      </c>
      <c r="I11" s="11">
        <v>158</v>
      </c>
      <c r="J11" s="11">
        <v>160</v>
      </c>
      <c r="K11" s="11">
        <v>355</v>
      </c>
      <c r="L11" s="11">
        <v>400</v>
      </c>
      <c r="M11" s="18">
        <v>37</v>
      </c>
      <c r="N11" s="21">
        <f t="shared" si="0"/>
        <v>2183</v>
      </c>
      <c r="Q11" s="10">
        <f t="shared" si="3"/>
        <v>1978</v>
      </c>
      <c r="R11" s="11">
        <v>20</v>
      </c>
      <c r="S11" s="11">
        <v>30</v>
      </c>
      <c r="T11" s="11">
        <v>30</v>
      </c>
      <c r="U11" s="11">
        <v>90</v>
      </c>
      <c r="V11" s="11">
        <v>100</v>
      </c>
      <c r="W11" s="11">
        <v>35</v>
      </c>
      <c r="X11" s="11">
        <v>45</v>
      </c>
      <c r="Y11" s="11">
        <v>30</v>
      </c>
      <c r="Z11" s="11">
        <v>45</v>
      </c>
      <c r="AA11" s="11">
        <v>80</v>
      </c>
      <c r="AB11" s="11">
        <v>170</v>
      </c>
      <c r="AC11" s="11">
        <v>23</v>
      </c>
      <c r="AD11" s="21">
        <f t="shared" si="1"/>
        <v>170</v>
      </c>
    </row>
    <row r="12" spans="1:30" x14ac:dyDescent="0.3">
      <c r="A12" s="10">
        <f t="shared" si="2"/>
        <v>1979</v>
      </c>
      <c r="B12" s="11">
        <v>10</v>
      </c>
      <c r="C12" s="11">
        <v>94</v>
      </c>
      <c r="D12" s="11">
        <v>11</v>
      </c>
      <c r="E12" s="11">
        <v>226</v>
      </c>
      <c r="F12" s="11">
        <v>309</v>
      </c>
      <c r="G12" s="11">
        <v>176</v>
      </c>
      <c r="H12" s="11">
        <v>131</v>
      </c>
      <c r="I12" s="11">
        <v>219</v>
      </c>
      <c r="J12" s="11">
        <v>239</v>
      </c>
      <c r="K12" s="11">
        <v>364</v>
      </c>
      <c r="L12" s="11">
        <v>427</v>
      </c>
      <c r="M12" s="18">
        <v>55</v>
      </c>
      <c r="N12" s="21">
        <f t="shared" si="0"/>
        <v>2261</v>
      </c>
      <c r="Q12" s="10">
        <f t="shared" si="3"/>
        <v>1979</v>
      </c>
      <c r="R12" s="11">
        <v>10</v>
      </c>
      <c r="S12" s="11">
        <v>65</v>
      </c>
      <c r="T12" s="11">
        <v>7</v>
      </c>
      <c r="U12" s="11">
        <v>130</v>
      </c>
      <c r="V12" s="11">
        <v>77</v>
      </c>
      <c r="W12" s="11">
        <v>60</v>
      </c>
      <c r="X12" s="11">
        <v>50</v>
      </c>
      <c r="Y12" s="11">
        <v>95</v>
      </c>
      <c r="Z12" s="11">
        <v>82</v>
      </c>
      <c r="AA12" s="11">
        <v>75</v>
      </c>
      <c r="AB12" s="11">
        <v>136</v>
      </c>
      <c r="AC12" s="11">
        <v>48</v>
      </c>
      <c r="AD12" s="21">
        <f t="shared" si="1"/>
        <v>136</v>
      </c>
    </row>
    <row r="13" spans="1:30" x14ac:dyDescent="0.3">
      <c r="A13" s="10">
        <f t="shared" si="2"/>
        <v>1980</v>
      </c>
      <c r="B13" s="11">
        <v>43</v>
      </c>
      <c r="C13" s="11">
        <v>33</v>
      </c>
      <c r="D13" s="11">
        <v>19</v>
      </c>
      <c r="E13" s="11">
        <v>229</v>
      </c>
      <c r="F13" s="11">
        <v>225</v>
      </c>
      <c r="G13" s="11">
        <v>54</v>
      </c>
      <c r="H13" s="11">
        <v>44</v>
      </c>
      <c r="I13" s="11">
        <v>136</v>
      </c>
      <c r="J13" s="11">
        <v>102</v>
      </c>
      <c r="K13" s="11">
        <v>180</v>
      </c>
      <c r="L13" s="11">
        <v>275</v>
      </c>
      <c r="M13" s="18">
        <v>236</v>
      </c>
      <c r="N13" s="21">
        <f t="shared" si="0"/>
        <v>1576</v>
      </c>
      <c r="Q13" s="10">
        <f t="shared" si="3"/>
        <v>1980</v>
      </c>
      <c r="R13" s="11">
        <v>37</v>
      </c>
      <c r="S13" s="11">
        <v>28</v>
      </c>
      <c r="T13" s="11">
        <v>14</v>
      </c>
      <c r="U13" s="11">
        <v>76</v>
      </c>
      <c r="V13" s="11">
        <v>105</v>
      </c>
      <c r="W13" s="11">
        <v>12</v>
      </c>
      <c r="X13" s="11">
        <v>20</v>
      </c>
      <c r="Y13" s="11">
        <v>15</v>
      </c>
      <c r="Z13" s="11">
        <v>50</v>
      </c>
      <c r="AA13" s="11">
        <v>45</v>
      </c>
      <c r="AB13" s="11">
        <v>98</v>
      </c>
      <c r="AC13" s="11">
        <v>94</v>
      </c>
      <c r="AD13" s="21">
        <f t="shared" si="1"/>
        <v>105</v>
      </c>
    </row>
    <row r="14" spans="1:30" x14ac:dyDescent="0.3">
      <c r="A14" s="10">
        <f t="shared" si="2"/>
        <v>1981</v>
      </c>
      <c r="B14" s="11">
        <v>30</v>
      </c>
      <c r="C14" s="11">
        <v>175</v>
      </c>
      <c r="D14" s="11">
        <v>50</v>
      </c>
      <c r="E14" s="11">
        <v>319</v>
      </c>
      <c r="F14" s="11">
        <v>468</v>
      </c>
      <c r="G14" s="11">
        <v>320</v>
      </c>
      <c r="H14" s="11">
        <v>141</v>
      </c>
      <c r="I14" s="11">
        <v>324</v>
      </c>
      <c r="J14" s="11">
        <v>228</v>
      </c>
      <c r="K14" s="11">
        <v>422</v>
      </c>
      <c r="L14" s="11">
        <v>275</v>
      </c>
      <c r="M14" s="18">
        <v>88</v>
      </c>
      <c r="N14" s="21">
        <f t="shared" si="0"/>
        <v>2840</v>
      </c>
      <c r="Q14" s="10">
        <f t="shared" si="3"/>
        <v>1981</v>
      </c>
      <c r="R14" s="11">
        <v>20</v>
      </c>
      <c r="S14" s="11">
        <v>75</v>
      </c>
      <c r="T14" s="11">
        <v>37</v>
      </c>
      <c r="U14" s="11">
        <v>75</v>
      </c>
      <c r="V14" s="11">
        <v>100</v>
      </c>
      <c r="W14" s="11">
        <v>84</v>
      </c>
      <c r="X14" s="11">
        <v>65</v>
      </c>
      <c r="Y14" s="11">
        <v>65</v>
      </c>
      <c r="Z14" s="11">
        <v>70</v>
      </c>
      <c r="AA14" s="11">
        <v>88</v>
      </c>
      <c r="AB14" s="11">
        <v>45</v>
      </c>
      <c r="AC14" s="11">
        <v>20</v>
      </c>
      <c r="AD14" s="21">
        <f t="shared" si="1"/>
        <v>100</v>
      </c>
    </row>
    <row r="15" spans="1:30" x14ac:dyDescent="0.3">
      <c r="A15" s="10">
        <f t="shared" si="2"/>
        <v>1982</v>
      </c>
      <c r="B15" s="11">
        <v>10</v>
      </c>
      <c r="C15" s="11">
        <v>60</v>
      </c>
      <c r="D15" s="11">
        <v>65</v>
      </c>
      <c r="E15" s="11">
        <v>158</v>
      </c>
      <c r="F15" s="11">
        <v>228</v>
      </c>
      <c r="G15" s="11">
        <v>38</v>
      </c>
      <c r="H15" s="11">
        <v>90</v>
      </c>
      <c r="I15" s="11">
        <v>164</v>
      </c>
      <c r="J15" s="11">
        <v>263</v>
      </c>
      <c r="K15" s="11">
        <v>173</v>
      </c>
      <c r="L15" s="11">
        <v>60</v>
      </c>
      <c r="M15" s="18">
        <v>8</v>
      </c>
      <c r="N15" s="21">
        <f t="shared" si="0"/>
        <v>1317</v>
      </c>
      <c r="Q15" s="10">
        <f t="shared" si="3"/>
        <v>1982</v>
      </c>
      <c r="R15" s="11">
        <v>10</v>
      </c>
      <c r="S15" s="11">
        <v>36</v>
      </c>
      <c r="T15" s="11">
        <v>25</v>
      </c>
      <c r="U15" s="11">
        <v>80</v>
      </c>
      <c r="V15" s="11">
        <v>48</v>
      </c>
      <c r="W15" s="11">
        <v>38</v>
      </c>
      <c r="X15" s="11">
        <v>25</v>
      </c>
      <c r="Y15" s="11">
        <v>45</v>
      </c>
      <c r="Z15" s="11">
        <v>75</v>
      </c>
      <c r="AA15" s="11">
        <v>40</v>
      </c>
      <c r="AB15" s="11">
        <v>40</v>
      </c>
      <c r="AC15" s="11">
        <v>8</v>
      </c>
      <c r="AD15" s="21">
        <f t="shared" si="1"/>
        <v>80</v>
      </c>
    </row>
    <row r="16" spans="1:30" x14ac:dyDescent="0.3">
      <c r="A16" s="10">
        <f t="shared" si="2"/>
        <v>1983</v>
      </c>
      <c r="B16" s="11">
        <v>0</v>
      </c>
      <c r="C16" s="11">
        <v>0</v>
      </c>
      <c r="D16" s="11">
        <v>73.400000000000006</v>
      </c>
      <c r="E16" s="11">
        <v>201</v>
      </c>
      <c r="F16" s="11">
        <v>294</v>
      </c>
      <c r="G16" s="11">
        <v>231</v>
      </c>
      <c r="H16" s="11">
        <v>189</v>
      </c>
      <c r="I16" s="11">
        <v>210</v>
      </c>
      <c r="J16" s="11">
        <v>156</v>
      </c>
      <c r="K16" s="11">
        <v>309.3</v>
      </c>
      <c r="L16" s="11">
        <v>275</v>
      </c>
      <c r="M16" s="18">
        <v>53</v>
      </c>
      <c r="N16" s="21">
        <f t="shared" si="0"/>
        <v>1991.7</v>
      </c>
      <c r="Q16" s="10">
        <f t="shared" si="3"/>
        <v>1983</v>
      </c>
      <c r="R16" s="11">
        <v>0</v>
      </c>
      <c r="S16" s="11">
        <v>0</v>
      </c>
      <c r="T16" s="11">
        <v>35</v>
      </c>
      <c r="U16" s="11">
        <v>65</v>
      </c>
      <c r="V16" s="11">
        <v>65</v>
      </c>
      <c r="W16" s="11">
        <v>49</v>
      </c>
      <c r="X16" s="11">
        <v>55</v>
      </c>
      <c r="Y16" s="11">
        <v>48</v>
      </c>
      <c r="Z16" s="11">
        <v>37</v>
      </c>
      <c r="AA16" s="11">
        <v>138</v>
      </c>
      <c r="AB16" s="11">
        <v>149</v>
      </c>
      <c r="AC16" s="11">
        <v>30</v>
      </c>
      <c r="AD16" s="21">
        <f t="shared" si="1"/>
        <v>149</v>
      </c>
    </row>
    <row r="17" spans="1:30" x14ac:dyDescent="0.3">
      <c r="A17" s="10">
        <f t="shared" si="2"/>
        <v>1984</v>
      </c>
      <c r="B17" s="11">
        <v>25</v>
      </c>
      <c r="C17" s="11">
        <v>244</v>
      </c>
      <c r="D17" s="11">
        <v>74</v>
      </c>
      <c r="E17" s="11">
        <v>170</v>
      </c>
      <c r="F17" s="11">
        <v>247</v>
      </c>
      <c r="G17" s="11">
        <v>205</v>
      </c>
      <c r="H17" s="11">
        <v>298</v>
      </c>
      <c r="I17" s="11">
        <v>354</v>
      </c>
      <c r="J17" s="11">
        <v>393</v>
      </c>
      <c r="K17" s="11">
        <v>700</v>
      </c>
      <c r="L17" s="11">
        <v>515</v>
      </c>
      <c r="M17" s="18">
        <v>0</v>
      </c>
      <c r="N17" s="21">
        <f t="shared" si="0"/>
        <v>3225</v>
      </c>
      <c r="Q17" s="10">
        <f t="shared" si="3"/>
        <v>1984</v>
      </c>
      <c r="R17" s="11">
        <v>10</v>
      </c>
      <c r="S17" s="11">
        <v>140</v>
      </c>
      <c r="T17" s="11">
        <v>30</v>
      </c>
      <c r="U17" s="11">
        <v>55</v>
      </c>
      <c r="V17" s="11">
        <v>60</v>
      </c>
      <c r="W17" s="11">
        <v>75</v>
      </c>
      <c r="X17" s="11">
        <v>133</v>
      </c>
      <c r="Y17" s="11">
        <v>145</v>
      </c>
      <c r="Z17" s="11">
        <v>63</v>
      </c>
      <c r="AA17" s="11">
        <v>75</v>
      </c>
      <c r="AB17" s="11">
        <v>80</v>
      </c>
      <c r="AC17" s="11">
        <v>0</v>
      </c>
      <c r="AD17" s="21">
        <f t="shared" si="1"/>
        <v>145</v>
      </c>
    </row>
    <row r="18" spans="1:30" x14ac:dyDescent="0.3">
      <c r="A18" s="10">
        <f t="shared" si="2"/>
        <v>1985</v>
      </c>
      <c r="B18" s="11">
        <v>10</v>
      </c>
      <c r="C18" s="11">
        <v>0</v>
      </c>
      <c r="D18" s="11">
        <v>137</v>
      </c>
      <c r="E18" s="11">
        <v>395</v>
      </c>
      <c r="F18" s="11">
        <v>313</v>
      </c>
      <c r="G18" s="11">
        <v>30</v>
      </c>
      <c r="H18" s="11">
        <v>223</v>
      </c>
      <c r="I18" s="11">
        <v>168</v>
      </c>
      <c r="J18" s="11">
        <v>133</v>
      </c>
      <c r="K18" s="11">
        <v>271</v>
      </c>
      <c r="L18" s="11">
        <v>155</v>
      </c>
      <c r="M18" s="18">
        <v>158</v>
      </c>
      <c r="N18" s="21">
        <f t="shared" si="0"/>
        <v>1993</v>
      </c>
      <c r="Q18" s="10">
        <f t="shared" si="3"/>
        <v>1985</v>
      </c>
      <c r="R18" s="11">
        <v>10</v>
      </c>
      <c r="S18" s="11">
        <v>0</v>
      </c>
      <c r="T18" s="11">
        <v>60</v>
      </c>
      <c r="U18" s="11">
        <v>60</v>
      </c>
      <c r="V18" s="11">
        <v>45</v>
      </c>
      <c r="W18" s="11">
        <v>30</v>
      </c>
      <c r="X18" s="11">
        <v>85</v>
      </c>
      <c r="Y18" s="11">
        <v>50</v>
      </c>
      <c r="Z18" s="11">
        <v>33</v>
      </c>
      <c r="AA18" s="11">
        <v>45</v>
      </c>
      <c r="AB18" s="11">
        <v>55</v>
      </c>
      <c r="AC18" s="11">
        <v>110</v>
      </c>
      <c r="AD18" s="21">
        <f t="shared" si="1"/>
        <v>110</v>
      </c>
    </row>
    <row r="19" spans="1:30" x14ac:dyDescent="0.3">
      <c r="A19" s="10">
        <f t="shared" si="2"/>
        <v>1986</v>
      </c>
      <c r="B19" s="11">
        <v>0</v>
      </c>
      <c r="C19" s="11">
        <v>41</v>
      </c>
      <c r="D19" s="11">
        <v>15</v>
      </c>
      <c r="E19" s="11">
        <v>93</v>
      </c>
      <c r="F19" s="11">
        <v>394</v>
      </c>
      <c r="G19" s="11">
        <v>77</v>
      </c>
      <c r="H19" s="11">
        <v>60</v>
      </c>
      <c r="I19" s="11">
        <v>228</v>
      </c>
      <c r="J19" s="11">
        <v>193</v>
      </c>
      <c r="K19" s="11">
        <v>402</v>
      </c>
      <c r="L19" s="11">
        <v>22</v>
      </c>
      <c r="M19" s="18">
        <v>22</v>
      </c>
      <c r="N19" s="21">
        <f t="shared" si="0"/>
        <v>1547</v>
      </c>
      <c r="Q19" s="10">
        <f t="shared" si="3"/>
        <v>1986</v>
      </c>
      <c r="R19" s="11">
        <v>0</v>
      </c>
      <c r="S19" s="11">
        <v>20</v>
      </c>
      <c r="T19" s="11">
        <v>15</v>
      </c>
      <c r="U19" s="11">
        <v>38</v>
      </c>
      <c r="V19" s="11">
        <v>48</v>
      </c>
      <c r="W19" s="11">
        <v>45</v>
      </c>
      <c r="X19" s="11">
        <v>15</v>
      </c>
      <c r="Y19" s="11">
        <v>42</v>
      </c>
      <c r="Z19" s="11">
        <v>42</v>
      </c>
      <c r="AA19" s="11">
        <v>52</v>
      </c>
      <c r="AB19" s="11">
        <v>22</v>
      </c>
      <c r="AC19" s="11">
        <v>22</v>
      </c>
      <c r="AD19" s="21">
        <f t="shared" si="1"/>
        <v>52</v>
      </c>
    </row>
    <row r="20" spans="1:30" x14ac:dyDescent="0.3">
      <c r="A20" s="10">
        <f t="shared" si="2"/>
        <v>1987</v>
      </c>
      <c r="B20" s="11">
        <v>15</v>
      </c>
      <c r="C20" s="11">
        <v>30</v>
      </c>
      <c r="D20" s="11">
        <v>150</v>
      </c>
      <c r="E20" s="11">
        <v>257</v>
      </c>
      <c r="F20" s="11">
        <v>223</v>
      </c>
      <c r="G20" s="11">
        <v>97</v>
      </c>
      <c r="H20" s="11">
        <v>246</v>
      </c>
      <c r="I20" s="11">
        <v>247</v>
      </c>
      <c r="J20" s="11">
        <v>297</v>
      </c>
      <c r="K20" s="11">
        <v>599</v>
      </c>
      <c r="L20" s="11">
        <v>156</v>
      </c>
      <c r="M20" s="18">
        <v>146</v>
      </c>
      <c r="N20" s="21">
        <f t="shared" si="0"/>
        <v>2463</v>
      </c>
      <c r="Q20" s="10">
        <f t="shared" si="3"/>
        <v>1987</v>
      </c>
      <c r="R20" s="11">
        <v>15</v>
      </c>
      <c r="S20" s="11">
        <v>20</v>
      </c>
      <c r="T20" s="11">
        <v>45</v>
      </c>
      <c r="U20" s="11">
        <v>48</v>
      </c>
      <c r="V20" s="11">
        <v>39</v>
      </c>
      <c r="W20" s="11">
        <v>69</v>
      </c>
      <c r="X20" s="11">
        <v>37</v>
      </c>
      <c r="Y20" s="11">
        <v>49</v>
      </c>
      <c r="Z20" s="11">
        <v>57</v>
      </c>
      <c r="AA20" s="11">
        <v>170</v>
      </c>
      <c r="AB20" s="11">
        <v>83</v>
      </c>
      <c r="AC20" s="11">
        <v>83</v>
      </c>
      <c r="AD20" s="21">
        <f t="shared" si="1"/>
        <v>170</v>
      </c>
    </row>
    <row r="21" spans="1:30" x14ac:dyDescent="0.3">
      <c r="A21" s="10">
        <f t="shared" si="2"/>
        <v>1988</v>
      </c>
      <c r="B21" s="11">
        <v>0</v>
      </c>
      <c r="C21" s="11">
        <v>25</v>
      </c>
      <c r="D21" s="11">
        <v>60</v>
      </c>
      <c r="E21" s="11">
        <v>326</v>
      </c>
      <c r="F21" s="11">
        <v>367</v>
      </c>
      <c r="G21" s="11">
        <v>487</v>
      </c>
      <c r="H21" s="11">
        <v>249</v>
      </c>
      <c r="I21" s="11">
        <v>597</v>
      </c>
      <c r="J21" s="11">
        <v>333</v>
      </c>
      <c r="K21" s="11">
        <v>266</v>
      </c>
      <c r="L21" s="11">
        <v>344</v>
      </c>
      <c r="M21" s="18">
        <v>20</v>
      </c>
      <c r="N21" s="21">
        <f t="shared" si="0"/>
        <v>3074</v>
      </c>
      <c r="Q21" s="10">
        <f t="shared" si="3"/>
        <v>1988</v>
      </c>
      <c r="R21" s="11">
        <v>0</v>
      </c>
      <c r="S21" s="11">
        <v>25</v>
      </c>
      <c r="T21" s="11">
        <v>32</v>
      </c>
      <c r="U21" s="11">
        <v>44</v>
      </c>
      <c r="V21" s="11">
        <v>59</v>
      </c>
      <c r="W21" s="11">
        <v>105</v>
      </c>
      <c r="X21" s="11">
        <v>36</v>
      </c>
      <c r="Y21" s="11">
        <v>80</v>
      </c>
      <c r="Z21" s="11">
        <v>78</v>
      </c>
      <c r="AA21" s="11">
        <v>93</v>
      </c>
      <c r="AB21" s="11">
        <v>74</v>
      </c>
      <c r="AC21" s="11">
        <v>20</v>
      </c>
      <c r="AD21" s="21">
        <f t="shared" si="1"/>
        <v>105</v>
      </c>
    </row>
    <row r="22" spans="1:30" x14ac:dyDescent="0.3">
      <c r="A22" s="10">
        <f t="shared" si="2"/>
        <v>1989</v>
      </c>
      <c r="B22" s="11">
        <v>56</v>
      </c>
      <c r="C22" s="11">
        <v>86</v>
      </c>
      <c r="D22" s="11">
        <v>398</v>
      </c>
      <c r="E22" s="11">
        <v>113</v>
      </c>
      <c r="F22" s="11">
        <v>300</v>
      </c>
      <c r="G22" s="11">
        <v>134</v>
      </c>
      <c r="H22" s="11">
        <v>140</v>
      </c>
      <c r="I22" s="11">
        <v>362</v>
      </c>
      <c r="J22" s="11">
        <v>706</v>
      </c>
      <c r="K22" s="11">
        <v>261</v>
      </c>
      <c r="L22" s="11">
        <v>283</v>
      </c>
      <c r="M22" s="18">
        <v>183</v>
      </c>
      <c r="N22" s="21">
        <f t="shared" si="0"/>
        <v>3022</v>
      </c>
      <c r="Q22" s="10">
        <f t="shared" si="3"/>
        <v>1989</v>
      </c>
      <c r="R22" s="11">
        <v>23</v>
      </c>
      <c r="S22" s="11">
        <v>25</v>
      </c>
      <c r="T22" s="11">
        <v>54</v>
      </c>
      <c r="U22" s="11">
        <v>35</v>
      </c>
      <c r="V22" s="11">
        <v>83</v>
      </c>
      <c r="W22" s="11">
        <v>52</v>
      </c>
      <c r="X22" s="11">
        <v>23</v>
      </c>
      <c r="Y22" s="11">
        <v>67</v>
      </c>
      <c r="Z22" s="11">
        <v>115</v>
      </c>
      <c r="AA22" s="11">
        <v>46</v>
      </c>
      <c r="AB22" s="11">
        <v>63</v>
      </c>
      <c r="AC22" s="11">
        <v>86</v>
      </c>
      <c r="AD22" s="21">
        <f t="shared" si="1"/>
        <v>115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0</v>
      </c>
      <c r="E23" s="11">
        <v>351</v>
      </c>
      <c r="F23" s="11">
        <v>233</v>
      </c>
      <c r="G23" s="11">
        <v>146</v>
      </c>
      <c r="H23" s="11">
        <v>212</v>
      </c>
      <c r="I23" s="11">
        <v>263</v>
      </c>
      <c r="J23" s="11">
        <v>220</v>
      </c>
      <c r="K23" s="11">
        <v>546</v>
      </c>
      <c r="L23" s="11">
        <v>226</v>
      </c>
      <c r="M23" s="18">
        <v>94</v>
      </c>
      <c r="N23" s="21">
        <f t="shared" si="0"/>
        <v>2291</v>
      </c>
      <c r="Q23" s="10">
        <f t="shared" si="3"/>
        <v>1990</v>
      </c>
      <c r="R23" s="11">
        <v>0</v>
      </c>
      <c r="S23" s="11">
        <v>0</v>
      </c>
      <c r="T23" s="11">
        <v>0</v>
      </c>
      <c r="U23" s="11">
        <v>63</v>
      </c>
      <c r="V23" s="11">
        <v>49</v>
      </c>
      <c r="W23" s="11">
        <v>46</v>
      </c>
      <c r="X23" s="11">
        <v>42</v>
      </c>
      <c r="Y23" s="11">
        <v>43</v>
      </c>
      <c r="Z23" s="11">
        <v>45</v>
      </c>
      <c r="AA23" s="11">
        <v>49</v>
      </c>
      <c r="AB23" s="11">
        <v>43</v>
      </c>
      <c r="AC23" s="11">
        <v>39</v>
      </c>
      <c r="AD23" s="21">
        <f t="shared" si="1"/>
        <v>63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236</v>
      </c>
      <c r="E24" s="11">
        <v>49</v>
      </c>
      <c r="F24" s="11">
        <v>149</v>
      </c>
      <c r="G24" s="11">
        <v>117</v>
      </c>
      <c r="H24" s="11">
        <v>147</v>
      </c>
      <c r="I24" s="11">
        <v>80</v>
      </c>
      <c r="J24" s="11">
        <v>405</v>
      </c>
      <c r="K24" s="11">
        <v>216</v>
      </c>
      <c r="L24" s="11">
        <v>99</v>
      </c>
      <c r="M24" s="18">
        <v>0</v>
      </c>
      <c r="N24" s="21">
        <f t="shared" si="0"/>
        <v>1498</v>
      </c>
      <c r="Q24" s="10">
        <f t="shared" si="3"/>
        <v>1991</v>
      </c>
      <c r="R24" s="11">
        <v>0</v>
      </c>
      <c r="S24" s="11">
        <v>0</v>
      </c>
      <c r="T24" s="11">
        <v>63</v>
      </c>
      <c r="U24" s="11">
        <v>23</v>
      </c>
      <c r="V24" s="11">
        <v>50</v>
      </c>
      <c r="W24" s="11">
        <v>29</v>
      </c>
      <c r="X24" s="11">
        <v>43</v>
      </c>
      <c r="Y24" s="11">
        <v>23</v>
      </c>
      <c r="Z24" s="11">
        <v>130</v>
      </c>
      <c r="AA24" s="11">
        <v>59</v>
      </c>
      <c r="AB24" s="11">
        <v>28</v>
      </c>
      <c r="AC24" s="11">
        <v>0</v>
      </c>
      <c r="AD24" s="21">
        <f t="shared" si="1"/>
        <v>130</v>
      </c>
    </row>
    <row r="25" spans="1:30" x14ac:dyDescent="0.3">
      <c r="A25" s="10">
        <f t="shared" si="2"/>
        <v>1992</v>
      </c>
      <c r="B25" s="11">
        <v>27</v>
      </c>
      <c r="C25" s="11">
        <v>0</v>
      </c>
      <c r="D25" s="11">
        <v>12</v>
      </c>
      <c r="E25" s="11">
        <v>148</v>
      </c>
      <c r="F25" s="11">
        <v>290</v>
      </c>
      <c r="G25" s="11">
        <v>217</v>
      </c>
      <c r="H25" s="11">
        <v>183</v>
      </c>
      <c r="I25" s="11">
        <v>183</v>
      </c>
      <c r="J25" s="11">
        <v>413</v>
      </c>
      <c r="K25" s="11">
        <v>187</v>
      </c>
      <c r="L25" s="11">
        <v>389</v>
      </c>
      <c r="M25" s="18">
        <v>0</v>
      </c>
      <c r="N25" s="21">
        <f t="shared" si="0"/>
        <v>2049</v>
      </c>
      <c r="Q25" s="10">
        <f t="shared" si="3"/>
        <v>1992</v>
      </c>
      <c r="R25" s="11">
        <v>27</v>
      </c>
      <c r="S25" s="11">
        <v>0</v>
      </c>
      <c r="T25" s="11">
        <v>12</v>
      </c>
      <c r="U25" s="11">
        <v>32</v>
      </c>
      <c r="V25" s="11">
        <v>43</v>
      </c>
      <c r="W25" s="11">
        <v>43</v>
      </c>
      <c r="X25" s="11">
        <v>43</v>
      </c>
      <c r="Y25" s="11">
        <v>52</v>
      </c>
      <c r="Z25" s="11">
        <v>147</v>
      </c>
      <c r="AA25" s="11">
        <v>38</v>
      </c>
      <c r="AB25" s="11">
        <v>79</v>
      </c>
      <c r="AC25" s="11">
        <v>0</v>
      </c>
      <c r="AD25" s="21">
        <f t="shared" si="1"/>
        <v>147</v>
      </c>
    </row>
    <row r="26" spans="1:30" x14ac:dyDescent="0.3">
      <c r="A26" s="10">
        <f t="shared" si="2"/>
        <v>1993</v>
      </c>
      <c r="B26" s="11">
        <v>0</v>
      </c>
      <c r="C26" s="11">
        <v>33</v>
      </c>
      <c r="D26" s="11">
        <v>189</v>
      </c>
      <c r="E26" s="11">
        <v>341</v>
      </c>
      <c r="F26" s="11">
        <v>305</v>
      </c>
      <c r="G26" s="11">
        <v>160</v>
      </c>
      <c r="H26" s="11">
        <v>174</v>
      </c>
      <c r="I26" s="11">
        <v>255</v>
      </c>
      <c r="J26" s="11">
        <v>318</v>
      </c>
      <c r="K26" s="11">
        <v>111</v>
      </c>
      <c r="L26" s="11">
        <v>397</v>
      </c>
      <c r="M26" s="18">
        <v>132</v>
      </c>
      <c r="N26" s="21">
        <f t="shared" si="0"/>
        <v>2415</v>
      </c>
      <c r="Q26" s="10">
        <f t="shared" si="3"/>
        <v>1993</v>
      </c>
      <c r="R26" s="11">
        <v>0</v>
      </c>
      <c r="S26" s="11">
        <v>23</v>
      </c>
      <c r="T26" s="11">
        <v>48</v>
      </c>
      <c r="U26" s="11">
        <v>58</v>
      </c>
      <c r="V26" s="11">
        <v>46</v>
      </c>
      <c r="W26" s="11">
        <v>49</v>
      </c>
      <c r="X26" s="11">
        <v>42</v>
      </c>
      <c r="Y26" s="11">
        <v>48</v>
      </c>
      <c r="Z26" s="11">
        <v>49</v>
      </c>
      <c r="AA26" s="11">
        <v>43</v>
      </c>
      <c r="AB26" s="11">
        <v>56</v>
      </c>
      <c r="AC26" s="11">
        <v>78</v>
      </c>
      <c r="AD26" s="21">
        <f t="shared" si="1"/>
        <v>78</v>
      </c>
    </row>
    <row r="27" spans="1:30" x14ac:dyDescent="0.3">
      <c r="A27" s="10">
        <f t="shared" si="2"/>
        <v>1994</v>
      </c>
      <c r="B27" s="11">
        <v>58</v>
      </c>
      <c r="C27" s="11">
        <v>120</v>
      </c>
      <c r="D27" s="11">
        <v>144</v>
      </c>
      <c r="E27" s="11">
        <v>295</v>
      </c>
      <c r="F27" s="11">
        <v>240</v>
      </c>
      <c r="G27" s="11">
        <v>164</v>
      </c>
      <c r="H27" s="11">
        <v>205</v>
      </c>
      <c r="I27" s="11">
        <v>396</v>
      </c>
      <c r="J27" s="11">
        <v>179</v>
      </c>
      <c r="K27" s="11">
        <v>501</v>
      </c>
      <c r="L27" s="11">
        <v>170</v>
      </c>
      <c r="M27" s="18">
        <v>68</v>
      </c>
      <c r="N27" s="21">
        <f t="shared" si="0"/>
        <v>2540</v>
      </c>
      <c r="Q27" s="10">
        <f t="shared" si="3"/>
        <v>1994</v>
      </c>
      <c r="R27" s="11">
        <v>26</v>
      </c>
      <c r="S27" s="11">
        <v>43</v>
      </c>
      <c r="T27" s="11">
        <v>46</v>
      </c>
      <c r="U27" s="11">
        <v>68</v>
      </c>
      <c r="V27" s="11">
        <v>79</v>
      </c>
      <c r="W27" s="11">
        <v>49</v>
      </c>
      <c r="X27" s="11">
        <v>52</v>
      </c>
      <c r="Y27" s="11">
        <v>84</v>
      </c>
      <c r="Z27" s="11">
        <v>47</v>
      </c>
      <c r="AA27" s="11">
        <v>56</v>
      </c>
      <c r="AB27" s="11">
        <v>38</v>
      </c>
      <c r="AC27" s="11">
        <v>49</v>
      </c>
      <c r="AD27" s="21">
        <f t="shared" si="1"/>
        <v>84</v>
      </c>
    </row>
    <row r="28" spans="1:30" x14ac:dyDescent="0.3">
      <c r="A28" s="10">
        <f t="shared" si="2"/>
        <v>1995</v>
      </c>
      <c r="B28" s="11">
        <v>29</v>
      </c>
      <c r="C28" s="11">
        <v>10</v>
      </c>
      <c r="D28" s="11">
        <v>211</v>
      </c>
      <c r="E28" s="11">
        <v>104</v>
      </c>
      <c r="F28" s="11">
        <v>125</v>
      </c>
      <c r="G28" s="11">
        <v>382</v>
      </c>
      <c r="H28" s="11">
        <v>474</v>
      </c>
      <c r="I28" s="11">
        <v>635</v>
      </c>
      <c r="J28" s="11">
        <v>378</v>
      </c>
      <c r="K28" s="11">
        <v>396</v>
      </c>
      <c r="L28" s="11">
        <v>256</v>
      </c>
      <c r="M28" s="18">
        <v>182</v>
      </c>
      <c r="N28" s="21">
        <f t="shared" si="0"/>
        <v>3182</v>
      </c>
      <c r="Q28" s="10">
        <f t="shared" si="3"/>
        <v>1995</v>
      </c>
      <c r="R28" s="11">
        <v>29</v>
      </c>
      <c r="S28" s="11">
        <v>10</v>
      </c>
      <c r="T28" s="11">
        <v>57</v>
      </c>
      <c r="U28" s="11">
        <v>34</v>
      </c>
      <c r="V28" s="11">
        <v>29</v>
      </c>
      <c r="W28" s="11">
        <v>63</v>
      </c>
      <c r="X28" s="11">
        <v>49</v>
      </c>
      <c r="Y28" s="11">
        <v>95</v>
      </c>
      <c r="Z28" s="11">
        <v>94</v>
      </c>
      <c r="AA28" s="11">
        <v>97</v>
      </c>
      <c r="AB28" s="11">
        <v>98</v>
      </c>
      <c r="AC28" s="11">
        <v>98</v>
      </c>
      <c r="AD28" s="21">
        <f t="shared" si="1"/>
        <v>98</v>
      </c>
    </row>
    <row r="29" spans="1:30" x14ac:dyDescent="0.3">
      <c r="A29" s="10">
        <f t="shared" si="2"/>
        <v>1996</v>
      </c>
      <c r="B29" s="11">
        <v>90</v>
      </c>
      <c r="C29" s="11">
        <v>62</v>
      </c>
      <c r="D29" s="11">
        <v>305</v>
      </c>
      <c r="E29" s="11">
        <v>174</v>
      </c>
      <c r="F29" s="11">
        <v>595</v>
      </c>
      <c r="G29" s="11">
        <v>377</v>
      </c>
      <c r="H29" s="11">
        <v>215</v>
      </c>
      <c r="I29" s="11">
        <v>217</v>
      </c>
      <c r="J29" s="11">
        <v>476</v>
      </c>
      <c r="K29" s="11">
        <v>356</v>
      </c>
      <c r="L29" s="11">
        <v>185</v>
      </c>
      <c r="M29" s="18">
        <v>31</v>
      </c>
      <c r="N29" s="21">
        <f t="shared" si="0"/>
        <v>3083</v>
      </c>
      <c r="Q29" s="10">
        <f t="shared" si="3"/>
        <v>1996</v>
      </c>
      <c r="R29" s="11">
        <v>54</v>
      </c>
      <c r="S29" s="11">
        <v>29</v>
      </c>
      <c r="T29" s="11">
        <v>65</v>
      </c>
      <c r="U29" s="11">
        <v>40</v>
      </c>
      <c r="V29" s="11">
        <v>106</v>
      </c>
      <c r="W29" s="11">
        <v>50</v>
      </c>
      <c r="X29" s="11">
        <v>49</v>
      </c>
      <c r="Y29" s="11">
        <v>32</v>
      </c>
      <c r="Z29" s="11">
        <v>59</v>
      </c>
      <c r="AA29" s="11">
        <v>56</v>
      </c>
      <c r="AB29" s="11">
        <v>69</v>
      </c>
      <c r="AC29" s="11">
        <v>21</v>
      </c>
      <c r="AD29" s="21">
        <f t="shared" si="1"/>
        <v>106</v>
      </c>
    </row>
    <row r="30" spans="1:30" x14ac:dyDescent="0.3">
      <c r="A30" s="10">
        <f t="shared" si="2"/>
        <v>1997</v>
      </c>
      <c r="B30" s="11">
        <v>61</v>
      </c>
      <c r="C30" s="11">
        <v>0</v>
      </c>
      <c r="D30" s="11">
        <v>121</v>
      </c>
      <c r="E30" s="11">
        <v>81</v>
      </c>
      <c r="F30" s="11">
        <v>220</v>
      </c>
      <c r="G30" s="11">
        <v>139</v>
      </c>
      <c r="H30" s="11">
        <v>91</v>
      </c>
      <c r="I30" s="11">
        <v>115</v>
      </c>
      <c r="J30" s="11">
        <v>313</v>
      </c>
      <c r="K30" s="11">
        <v>267</v>
      </c>
      <c r="L30" s="11">
        <v>253</v>
      </c>
      <c r="M30" s="18">
        <v>0</v>
      </c>
      <c r="N30" s="21">
        <f t="shared" si="0"/>
        <v>1661</v>
      </c>
      <c r="Q30" s="10">
        <f t="shared" si="3"/>
        <v>1997</v>
      </c>
      <c r="R30" s="11">
        <v>23</v>
      </c>
      <c r="S30" s="11">
        <v>0</v>
      </c>
      <c r="T30" s="11">
        <v>64</v>
      </c>
      <c r="U30" s="11">
        <v>31</v>
      </c>
      <c r="V30" s="11">
        <v>47</v>
      </c>
      <c r="W30" s="11">
        <v>34</v>
      </c>
      <c r="X30" s="11">
        <v>32</v>
      </c>
      <c r="Y30" s="11">
        <v>27</v>
      </c>
      <c r="Z30" s="11">
        <v>61</v>
      </c>
      <c r="AA30" s="11">
        <v>74</v>
      </c>
      <c r="AB30" s="11">
        <v>59</v>
      </c>
      <c r="AC30" s="11">
        <v>0</v>
      </c>
      <c r="AD30" s="21">
        <f t="shared" si="1"/>
        <v>74</v>
      </c>
    </row>
    <row r="31" spans="1:30" x14ac:dyDescent="0.3">
      <c r="A31" s="10">
        <f t="shared" si="2"/>
        <v>1998</v>
      </c>
      <c r="B31" s="11">
        <v>0</v>
      </c>
      <c r="C31" s="11">
        <v>107</v>
      </c>
      <c r="D31" s="11">
        <v>113</v>
      </c>
      <c r="E31" s="11">
        <v>238</v>
      </c>
      <c r="F31" s="11">
        <v>437</v>
      </c>
      <c r="G31" s="11">
        <v>214</v>
      </c>
      <c r="H31" s="11">
        <v>207</v>
      </c>
      <c r="I31" s="11">
        <v>279</v>
      </c>
      <c r="J31" s="11">
        <v>339</v>
      </c>
      <c r="K31" s="11">
        <v>357</v>
      </c>
      <c r="L31" s="11">
        <v>382</v>
      </c>
      <c r="M31" s="18">
        <v>306</v>
      </c>
      <c r="N31" s="21">
        <f t="shared" si="0"/>
        <v>2979</v>
      </c>
      <c r="Q31" s="10">
        <f t="shared" si="3"/>
        <v>1998</v>
      </c>
      <c r="R31" s="11">
        <v>0</v>
      </c>
      <c r="S31" s="11">
        <v>83</v>
      </c>
      <c r="T31" s="11">
        <v>53</v>
      </c>
      <c r="U31" s="11">
        <v>62</v>
      </c>
      <c r="V31" s="11">
        <v>98</v>
      </c>
      <c r="W31" s="11">
        <v>85</v>
      </c>
      <c r="X31" s="11">
        <v>43</v>
      </c>
      <c r="Y31" s="11">
        <v>59</v>
      </c>
      <c r="Z31" s="11">
        <v>61</v>
      </c>
      <c r="AA31" s="11">
        <v>59</v>
      </c>
      <c r="AB31" s="11">
        <v>58</v>
      </c>
      <c r="AC31" s="11">
        <v>74</v>
      </c>
      <c r="AD31" s="21">
        <f t="shared" si="1"/>
        <v>98</v>
      </c>
    </row>
    <row r="32" spans="1:30" x14ac:dyDescent="0.3">
      <c r="A32" s="10">
        <f t="shared" si="2"/>
        <v>1999</v>
      </c>
      <c r="B32" s="11">
        <v>18</v>
      </c>
      <c r="C32" s="11">
        <v>211</v>
      </c>
      <c r="D32" s="11">
        <v>292</v>
      </c>
      <c r="E32" s="11">
        <v>198</v>
      </c>
      <c r="F32" s="11">
        <v>275</v>
      </c>
      <c r="G32" s="11">
        <v>405</v>
      </c>
      <c r="H32" s="11">
        <v>141</v>
      </c>
      <c r="I32" s="11">
        <v>249</v>
      </c>
      <c r="J32" s="11">
        <v>799</v>
      </c>
      <c r="K32" s="11">
        <v>488</v>
      </c>
      <c r="L32" s="11">
        <v>558</v>
      </c>
      <c r="M32" s="18">
        <v>160</v>
      </c>
      <c r="N32" s="21">
        <f t="shared" si="0"/>
        <v>3794</v>
      </c>
      <c r="Q32" s="10">
        <f t="shared" si="3"/>
        <v>1999</v>
      </c>
      <c r="R32" s="11">
        <v>10</v>
      </c>
      <c r="S32" s="11">
        <v>80</v>
      </c>
      <c r="T32" s="11">
        <v>108</v>
      </c>
      <c r="U32" s="11">
        <v>49</v>
      </c>
      <c r="V32" s="11">
        <v>93</v>
      </c>
      <c r="W32" s="11">
        <v>146</v>
      </c>
      <c r="X32" s="11">
        <v>33</v>
      </c>
      <c r="Y32" s="11">
        <v>43</v>
      </c>
      <c r="Z32" s="11">
        <v>152</v>
      </c>
      <c r="AA32" s="11">
        <v>93</v>
      </c>
      <c r="AB32" s="11">
        <v>83</v>
      </c>
      <c r="AC32" s="11">
        <v>54</v>
      </c>
      <c r="AD32" s="21">
        <f t="shared" si="1"/>
        <v>152</v>
      </c>
    </row>
    <row r="33" spans="1:30" x14ac:dyDescent="0.3">
      <c r="A33" s="10">
        <f t="shared" si="2"/>
        <v>2000</v>
      </c>
      <c r="B33" s="11">
        <v>72</v>
      </c>
      <c r="C33" s="11">
        <v>77</v>
      </c>
      <c r="D33" s="11">
        <v>52</v>
      </c>
      <c r="E33" s="11">
        <v>192</v>
      </c>
      <c r="F33" s="11">
        <v>161</v>
      </c>
      <c r="G33" s="11">
        <v>205</v>
      </c>
      <c r="H33" s="11">
        <v>267</v>
      </c>
      <c r="I33" s="11">
        <v>117</v>
      </c>
      <c r="J33" s="11">
        <v>487</v>
      </c>
      <c r="K33" s="11">
        <v>262</v>
      </c>
      <c r="L33" s="11">
        <v>321</v>
      </c>
      <c r="M33" s="18">
        <v>185</v>
      </c>
      <c r="N33" s="21">
        <f t="shared" si="0"/>
        <v>2398</v>
      </c>
      <c r="Q33" s="10">
        <f t="shared" si="3"/>
        <v>2000</v>
      </c>
      <c r="R33" s="11">
        <v>48</v>
      </c>
      <c r="S33" s="11">
        <v>23</v>
      </c>
      <c r="T33" s="11">
        <v>28</v>
      </c>
      <c r="U33" s="11">
        <v>60</v>
      </c>
      <c r="V33" s="11">
        <v>34</v>
      </c>
      <c r="W33" s="11">
        <v>91</v>
      </c>
      <c r="X33" s="11">
        <v>41</v>
      </c>
      <c r="Y33" s="11">
        <v>32</v>
      </c>
      <c r="Z33" s="11">
        <v>47</v>
      </c>
      <c r="AA33" s="11">
        <v>64</v>
      </c>
      <c r="AB33" s="11">
        <v>97</v>
      </c>
      <c r="AC33" s="11">
        <v>64</v>
      </c>
      <c r="AD33" s="21">
        <f t="shared" si="1"/>
        <v>97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144</v>
      </c>
      <c r="E34" s="11">
        <v>82</v>
      </c>
      <c r="F34" s="11">
        <v>316</v>
      </c>
      <c r="G34" s="11">
        <v>99</v>
      </c>
      <c r="H34" s="11">
        <v>237</v>
      </c>
      <c r="I34" s="11">
        <v>81</v>
      </c>
      <c r="J34" s="11">
        <v>211</v>
      </c>
      <c r="K34" s="11">
        <v>494</v>
      </c>
      <c r="L34" s="11">
        <v>152</v>
      </c>
      <c r="M34" s="18">
        <v>217</v>
      </c>
      <c r="N34" s="21">
        <f t="shared" si="0"/>
        <v>2033</v>
      </c>
      <c r="Q34" s="10">
        <f t="shared" si="3"/>
        <v>2001</v>
      </c>
      <c r="R34" s="11">
        <v>0</v>
      </c>
      <c r="S34" s="11">
        <v>0</v>
      </c>
      <c r="T34" s="11">
        <v>69</v>
      </c>
      <c r="U34" s="11">
        <v>36</v>
      </c>
      <c r="V34" s="11">
        <v>96</v>
      </c>
      <c r="W34" s="11">
        <v>58</v>
      </c>
      <c r="X34" s="11">
        <v>97</v>
      </c>
      <c r="Y34" s="11">
        <v>37</v>
      </c>
      <c r="Z34" s="11">
        <v>51</v>
      </c>
      <c r="AA34" s="11">
        <v>81</v>
      </c>
      <c r="AB34" s="11">
        <v>36</v>
      </c>
      <c r="AC34" s="11">
        <v>67</v>
      </c>
      <c r="AD34" s="21">
        <f t="shared" si="1"/>
        <v>97</v>
      </c>
    </row>
    <row r="35" spans="1:30" x14ac:dyDescent="0.3">
      <c r="A35" s="10">
        <f t="shared" si="2"/>
        <v>2002</v>
      </c>
      <c r="B35" s="11">
        <v>0</v>
      </c>
      <c r="C35" s="11">
        <v>37</v>
      </c>
      <c r="D35" s="11">
        <v>92</v>
      </c>
      <c r="E35" s="11">
        <v>74</v>
      </c>
      <c r="F35" s="11">
        <v>304</v>
      </c>
      <c r="G35" s="11">
        <v>207</v>
      </c>
      <c r="H35" s="11">
        <v>139</v>
      </c>
      <c r="I35" s="11">
        <v>42.5</v>
      </c>
      <c r="J35" s="11">
        <v>341</v>
      </c>
      <c r="K35" s="11">
        <v>177</v>
      </c>
      <c r="L35" s="11">
        <v>226</v>
      </c>
      <c r="M35" s="18">
        <v>122</v>
      </c>
      <c r="N35" s="21">
        <f t="shared" si="0"/>
        <v>1761.5</v>
      </c>
      <c r="Q35" s="10">
        <f t="shared" si="3"/>
        <v>2002</v>
      </c>
      <c r="R35" s="11">
        <v>0</v>
      </c>
      <c r="S35" s="11">
        <v>27</v>
      </c>
      <c r="T35" s="11">
        <v>49</v>
      </c>
      <c r="U35" s="11">
        <v>29</v>
      </c>
      <c r="V35" s="11">
        <v>93</v>
      </c>
      <c r="W35" s="11">
        <v>34</v>
      </c>
      <c r="X35" s="11">
        <v>32</v>
      </c>
      <c r="Y35" s="11">
        <v>18</v>
      </c>
      <c r="Z35" s="11">
        <v>57</v>
      </c>
      <c r="AA35" s="11">
        <v>34</v>
      </c>
      <c r="AB35" s="11">
        <v>69</v>
      </c>
      <c r="AC35" s="11">
        <v>69</v>
      </c>
      <c r="AD35" s="21">
        <f t="shared" si="1"/>
        <v>93</v>
      </c>
    </row>
    <row r="36" spans="1:30" x14ac:dyDescent="0.3">
      <c r="A36" s="10">
        <f t="shared" si="2"/>
        <v>2003</v>
      </c>
      <c r="B36" s="11">
        <v>0</v>
      </c>
      <c r="C36" s="11">
        <v>22</v>
      </c>
      <c r="D36" s="11">
        <v>134</v>
      </c>
      <c r="E36" s="11">
        <v>100</v>
      </c>
      <c r="F36" s="11">
        <v>172</v>
      </c>
      <c r="G36" s="11">
        <v>361</v>
      </c>
      <c r="H36" s="11">
        <v>133</v>
      </c>
      <c r="I36" s="11">
        <v>150</v>
      </c>
      <c r="J36" s="11">
        <v>251</v>
      </c>
      <c r="K36" s="11"/>
      <c r="L36" s="11">
        <v>360</v>
      </c>
      <c r="M36" s="18">
        <v>104</v>
      </c>
      <c r="N36" s="21" t="str">
        <f t="shared" si="0"/>
        <v xml:space="preserve"> </v>
      </c>
      <c r="Q36" s="10">
        <f t="shared" si="3"/>
        <v>2003</v>
      </c>
      <c r="R36" s="11">
        <v>0</v>
      </c>
      <c r="S36" s="11">
        <v>14</v>
      </c>
      <c r="T36" s="11">
        <v>93</v>
      </c>
      <c r="U36" s="11">
        <v>29</v>
      </c>
      <c r="V36" s="11">
        <v>38</v>
      </c>
      <c r="W36" s="11">
        <v>47</v>
      </c>
      <c r="X36" s="11">
        <v>34</v>
      </c>
      <c r="Y36" s="11">
        <v>37</v>
      </c>
      <c r="Z36" s="11">
        <v>42</v>
      </c>
      <c r="AA36" s="11"/>
      <c r="AB36" s="11">
        <v>83</v>
      </c>
      <c r="AC36" s="11">
        <v>51</v>
      </c>
      <c r="AD36" s="21" t="str">
        <f t="shared" si="1"/>
        <v xml:space="preserve"> </v>
      </c>
    </row>
    <row r="37" spans="1:30" x14ac:dyDescent="0.3">
      <c r="A37" s="10">
        <f t="shared" si="2"/>
        <v>2004</v>
      </c>
      <c r="B37" s="11">
        <v>21</v>
      </c>
      <c r="C37" s="11">
        <v>126</v>
      </c>
      <c r="D37" s="11">
        <v>39</v>
      </c>
      <c r="E37" s="11">
        <v>320</v>
      </c>
      <c r="F37" s="11">
        <v>275</v>
      </c>
      <c r="G37" s="11">
        <v>214</v>
      </c>
      <c r="H37" s="11">
        <v>123</v>
      </c>
      <c r="I37" s="11">
        <v>110</v>
      </c>
      <c r="J37" s="11">
        <v>355</v>
      </c>
      <c r="K37" s="11">
        <v>319</v>
      </c>
      <c r="L37" s="11">
        <v>273.10000000000002</v>
      </c>
      <c r="M37" s="18">
        <v>60</v>
      </c>
      <c r="N37" s="21">
        <f t="shared" si="0"/>
        <v>2235.1</v>
      </c>
      <c r="Q37" s="10">
        <f t="shared" si="3"/>
        <v>2004</v>
      </c>
      <c r="R37" s="11">
        <v>13</v>
      </c>
      <c r="S37" s="11">
        <v>112</v>
      </c>
      <c r="T37" s="11">
        <v>39</v>
      </c>
      <c r="U37" s="11">
        <v>108</v>
      </c>
      <c r="V37" s="11">
        <v>89</v>
      </c>
      <c r="W37" s="11">
        <v>65</v>
      </c>
      <c r="X37" s="11">
        <v>49</v>
      </c>
      <c r="Y37" s="11">
        <v>42</v>
      </c>
      <c r="Z37" s="11">
        <v>76</v>
      </c>
      <c r="AA37" s="11">
        <v>57</v>
      </c>
      <c r="AB37" s="11">
        <v>66</v>
      </c>
      <c r="AC37" s="11">
        <v>31</v>
      </c>
      <c r="AD37" s="21">
        <f t="shared" si="1"/>
        <v>112</v>
      </c>
    </row>
    <row r="38" spans="1:30" x14ac:dyDescent="0.3">
      <c r="A38" s="10">
        <f t="shared" si="2"/>
        <v>2005</v>
      </c>
      <c r="B38" s="11">
        <v>138</v>
      </c>
      <c r="C38" s="11">
        <v>68</v>
      </c>
      <c r="D38" s="11">
        <v>108</v>
      </c>
      <c r="E38" s="11">
        <v>143</v>
      </c>
      <c r="F38" s="11">
        <v>331</v>
      </c>
      <c r="G38" s="11">
        <v>248</v>
      </c>
      <c r="H38" s="11">
        <v>112</v>
      </c>
      <c r="I38" s="11">
        <v>90</v>
      </c>
      <c r="J38" s="11">
        <v>209</v>
      </c>
      <c r="K38" s="11">
        <v>484</v>
      </c>
      <c r="L38" s="11">
        <v>590</v>
      </c>
      <c r="M38" s="18">
        <v>113</v>
      </c>
      <c r="N38" s="21">
        <f t="shared" si="0"/>
        <v>2634</v>
      </c>
      <c r="Q38" s="10">
        <f t="shared" si="3"/>
        <v>2005</v>
      </c>
      <c r="R38" s="11">
        <v>37</v>
      </c>
      <c r="S38" s="11">
        <v>26</v>
      </c>
      <c r="T38" s="11">
        <v>29</v>
      </c>
      <c r="U38" s="11">
        <v>41</v>
      </c>
      <c r="V38" s="11">
        <v>45</v>
      </c>
      <c r="W38" s="11">
        <v>75</v>
      </c>
      <c r="X38" s="11">
        <v>60</v>
      </c>
      <c r="Y38" s="11">
        <v>22</v>
      </c>
      <c r="Z38" s="11">
        <v>60</v>
      </c>
      <c r="AA38" s="11">
        <v>62</v>
      </c>
      <c r="AB38" s="11">
        <v>62</v>
      </c>
      <c r="AC38" s="11">
        <v>28</v>
      </c>
      <c r="AD38" s="21">
        <f t="shared" si="1"/>
        <v>75</v>
      </c>
    </row>
    <row r="39" spans="1:30" x14ac:dyDescent="0.3">
      <c r="A39" s="10">
        <f t="shared" si="2"/>
        <v>2006</v>
      </c>
      <c r="B39" s="11">
        <v>102</v>
      </c>
      <c r="C39" s="11">
        <v>0</v>
      </c>
      <c r="D39" s="11">
        <v>62</v>
      </c>
      <c r="E39" s="11">
        <v>210</v>
      </c>
      <c r="F39" s="11">
        <v>235</v>
      </c>
      <c r="G39" s="11">
        <v>183</v>
      </c>
      <c r="H39" s="11">
        <v>93</v>
      </c>
      <c r="I39" s="11">
        <v>305</v>
      </c>
      <c r="J39" s="11">
        <v>233</v>
      </c>
      <c r="K39" s="11">
        <v>400</v>
      </c>
      <c r="L39" s="11">
        <v>486</v>
      </c>
      <c r="M39" s="18">
        <v>105</v>
      </c>
      <c r="N39" s="21">
        <f t="shared" si="0"/>
        <v>2414</v>
      </c>
      <c r="Q39" s="10">
        <f t="shared" si="3"/>
        <v>2006</v>
      </c>
      <c r="R39" s="11">
        <v>33</v>
      </c>
      <c r="S39" s="11">
        <v>0</v>
      </c>
      <c r="T39" s="11">
        <v>29</v>
      </c>
      <c r="U39" s="11">
        <v>47</v>
      </c>
      <c r="V39" s="11">
        <v>59</v>
      </c>
      <c r="W39" s="11">
        <v>54</v>
      </c>
      <c r="X39" s="11">
        <v>34</v>
      </c>
      <c r="Y39" s="11">
        <v>69</v>
      </c>
      <c r="Z39" s="11">
        <v>32</v>
      </c>
      <c r="AA39" s="11">
        <v>89</v>
      </c>
      <c r="AB39" s="11">
        <v>137</v>
      </c>
      <c r="AC39" s="11">
        <v>89</v>
      </c>
      <c r="AD39" s="21">
        <f t="shared" si="1"/>
        <v>137</v>
      </c>
    </row>
    <row r="40" spans="1:30" x14ac:dyDescent="0.3">
      <c r="A40" s="10">
        <f t="shared" si="2"/>
        <v>2007</v>
      </c>
      <c r="B40" s="11">
        <v>0</v>
      </c>
      <c r="C40" s="11">
        <v>8</v>
      </c>
      <c r="D40" s="11">
        <v>115</v>
      </c>
      <c r="E40" s="11">
        <v>378</v>
      </c>
      <c r="F40" s="11">
        <v>385</v>
      </c>
      <c r="G40" s="11">
        <v>201</v>
      </c>
      <c r="H40" s="11">
        <v>302</v>
      </c>
      <c r="I40" s="11">
        <v>381</v>
      </c>
      <c r="J40" s="11">
        <v>312</v>
      </c>
      <c r="K40" s="11">
        <v>644</v>
      </c>
      <c r="L40" s="11">
        <v>389</v>
      </c>
      <c r="M40" s="18">
        <v>26</v>
      </c>
      <c r="N40" s="21">
        <f t="shared" si="0"/>
        <v>3141</v>
      </c>
      <c r="Q40" s="10">
        <f t="shared" si="3"/>
        <v>2007</v>
      </c>
      <c r="R40" s="11">
        <v>0</v>
      </c>
      <c r="S40" s="11">
        <v>8</v>
      </c>
      <c r="T40" s="11">
        <v>28</v>
      </c>
      <c r="U40" s="11">
        <v>47</v>
      </c>
      <c r="V40" s="11">
        <v>47</v>
      </c>
      <c r="W40" s="11">
        <v>42</v>
      </c>
      <c r="X40" s="11">
        <v>149</v>
      </c>
      <c r="Y40" s="11">
        <v>47</v>
      </c>
      <c r="Z40" s="11">
        <v>38</v>
      </c>
      <c r="AA40" s="11">
        <v>131</v>
      </c>
      <c r="AB40" s="11">
        <v>119</v>
      </c>
      <c r="AC40" s="11">
        <v>14</v>
      </c>
      <c r="AD40" s="21">
        <f t="shared" si="1"/>
        <v>149</v>
      </c>
    </row>
    <row r="41" spans="1:30" x14ac:dyDescent="0.3">
      <c r="A41" s="10">
        <f t="shared" si="2"/>
        <v>2008</v>
      </c>
      <c r="B41" s="11">
        <v>0</v>
      </c>
      <c r="C41" s="11">
        <v>82</v>
      </c>
      <c r="D41" s="11">
        <v>286</v>
      </c>
      <c r="E41" s="11">
        <v>280</v>
      </c>
      <c r="F41" s="11">
        <v>477</v>
      </c>
      <c r="G41" s="11">
        <v>285</v>
      </c>
      <c r="H41" s="11">
        <v>294</v>
      </c>
      <c r="I41" s="11">
        <v>385</v>
      </c>
      <c r="J41" s="11">
        <v>378</v>
      </c>
      <c r="K41" s="11">
        <v>350</v>
      </c>
      <c r="L41" s="11">
        <v>378</v>
      </c>
      <c r="M41" s="18">
        <v>0</v>
      </c>
      <c r="N41" s="21">
        <f t="shared" si="0"/>
        <v>3195</v>
      </c>
      <c r="Q41" s="10">
        <f t="shared" si="3"/>
        <v>2008</v>
      </c>
      <c r="R41" s="11">
        <v>0</v>
      </c>
      <c r="S41" s="11">
        <v>49</v>
      </c>
      <c r="T41" s="11">
        <v>89</v>
      </c>
      <c r="U41" s="11">
        <v>122</v>
      </c>
      <c r="V41" s="11">
        <v>114</v>
      </c>
      <c r="W41" s="11">
        <v>138</v>
      </c>
      <c r="X41" s="11">
        <v>49</v>
      </c>
      <c r="Y41" s="11">
        <v>88</v>
      </c>
      <c r="Z41" s="11">
        <v>68</v>
      </c>
      <c r="AA41" s="11">
        <v>78</v>
      </c>
      <c r="AB41" s="11">
        <v>106</v>
      </c>
      <c r="AC41" s="11">
        <v>0</v>
      </c>
      <c r="AD41" s="21">
        <f t="shared" si="1"/>
        <v>138</v>
      </c>
    </row>
    <row r="42" spans="1:30" x14ac:dyDescent="0.3">
      <c r="A42" s="10">
        <f t="shared" si="2"/>
        <v>2009</v>
      </c>
      <c r="B42" s="11">
        <v>161</v>
      </c>
      <c r="C42" s="11">
        <v>23</v>
      </c>
      <c r="D42" s="11">
        <v>299</v>
      </c>
      <c r="E42" s="11">
        <v>277</v>
      </c>
      <c r="F42" s="11">
        <v>229</v>
      </c>
      <c r="G42" s="11">
        <v>468</v>
      </c>
      <c r="H42" s="11">
        <v>244</v>
      </c>
      <c r="I42" s="11">
        <v>295</v>
      </c>
      <c r="J42" s="11">
        <v>205</v>
      </c>
      <c r="K42" s="11">
        <v>288</v>
      </c>
      <c r="L42" s="11">
        <v>280</v>
      </c>
      <c r="M42" s="18">
        <v>58</v>
      </c>
      <c r="N42" s="21">
        <f t="shared" si="0"/>
        <v>2827</v>
      </c>
      <c r="Q42" s="10">
        <f t="shared" si="3"/>
        <v>2009</v>
      </c>
      <c r="R42" s="11">
        <v>107</v>
      </c>
      <c r="S42" s="11">
        <v>23</v>
      </c>
      <c r="T42" s="11">
        <v>62</v>
      </c>
      <c r="U42" s="11">
        <v>64</v>
      </c>
      <c r="V42" s="11">
        <v>81</v>
      </c>
      <c r="W42" s="11">
        <v>57</v>
      </c>
      <c r="X42" s="11">
        <v>58</v>
      </c>
      <c r="Y42" s="11">
        <v>47</v>
      </c>
      <c r="Z42" s="11">
        <v>48</v>
      </c>
      <c r="AA42" s="11">
        <v>49</v>
      </c>
      <c r="AB42" s="11">
        <v>59</v>
      </c>
      <c r="AC42" s="11">
        <v>31</v>
      </c>
      <c r="AD42" s="21">
        <f t="shared" si="1"/>
        <v>107</v>
      </c>
    </row>
    <row r="43" spans="1:30" x14ac:dyDescent="0.3">
      <c r="A43" s="10">
        <f t="shared" si="2"/>
        <v>2010</v>
      </c>
      <c r="B43" s="11">
        <v>0</v>
      </c>
      <c r="C43" s="11">
        <v>51</v>
      </c>
      <c r="D43" s="11">
        <v>156</v>
      </c>
      <c r="E43" s="11">
        <v>273</v>
      </c>
      <c r="F43" s="11">
        <v>303</v>
      </c>
      <c r="G43" s="11">
        <v>275</v>
      </c>
      <c r="H43" s="11">
        <v>515</v>
      </c>
      <c r="I43" s="11">
        <v>590</v>
      </c>
      <c r="J43" s="11">
        <v>561</v>
      </c>
      <c r="K43" s="11">
        <v>641</v>
      </c>
      <c r="L43" s="11">
        <v>858</v>
      </c>
      <c r="M43" s="18">
        <v>574</v>
      </c>
      <c r="N43" s="21">
        <f t="shared" si="0"/>
        <v>4797</v>
      </c>
      <c r="Q43" s="10">
        <f t="shared" si="3"/>
        <v>2010</v>
      </c>
      <c r="R43" s="11">
        <v>0</v>
      </c>
      <c r="S43" s="11">
        <v>21</v>
      </c>
      <c r="T43" s="11">
        <v>51</v>
      </c>
      <c r="U43" s="11">
        <v>57</v>
      </c>
      <c r="V43" s="11">
        <v>63</v>
      </c>
      <c r="W43" s="11">
        <v>47</v>
      </c>
      <c r="X43" s="11">
        <v>62</v>
      </c>
      <c r="Y43" s="11">
        <v>89</v>
      </c>
      <c r="Z43" s="11">
        <v>89</v>
      </c>
      <c r="AA43" s="11">
        <v>91</v>
      </c>
      <c r="AB43" s="11">
        <v>109</v>
      </c>
      <c r="AC43" s="11">
        <v>96</v>
      </c>
      <c r="AD43" s="21">
        <f t="shared" si="1"/>
        <v>109</v>
      </c>
    </row>
    <row r="44" spans="1:30" x14ac:dyDescent="0.3">
      <c r="A44" s="10">
        <f t="shared" si="2"/>
        <v>2011</v>
      </c>
      <c r="B44" s="11">
        <v>75</v>
      </c>
      <c r="C44" s="11">
        <v>124</v>
      </c>
      <c r="D44" s="11">
        <v>323</v>
      </c>
      <c r="E44" s="11">
        <v>365</v>
      </c>
      <c r="F44" s="11">
        <v>565</v>
      </c>
      <c r="G44" s="11">
        <v>278</v>
      </c>
      <c r="H44" s="11">
        <v>264</v>
      </c>
      <c r="I44" s="11">
        <v>278</v>
      </c>
      <c r="J44" s="11">
        <v>568</v>
      </c>
      <c r="K44" s="11">
        <v>1163</v>
      </c>
      <c r="L44" s="11">
        <v>1113</v>
      </c>
      <c r="M44" s="18">
        <v>339</v>
      </c>
      <c r="N44" s="21">
        <f t="shared" si="0"/>
        <v>5455</v>
      </c>
      <c r="Q44" s="10">
        <f t="shared" si="3"/>
        <v>2011</v>
      </c>
      <c r="R44" s="11">
        <v>39</v>
      </c>
      <c r="S44" s="11">
        <v>43</v>
      </c>
      <c r="T44" s="11">
        <v>53</v>
      </c>
      <c r="U44" s="11">
        <v>61</v>
      </c>
      <c r="V44" s="11">
        <v>74</v>
      </c>
      <c r="W44" s="11">
        <v>59</v>
      </c>
      <c r="X44" s="11">
        <v>85</v>
      </c>
      <c r="Y44" s="11">
        <v>89</v>
      </c>
      <c r="Z44" s="11">
        <v>84</v>
      </c>
      <c r="AA44" s="11">
        <v>138</v>
      </c>
      <c r="AB44" s="11">
        <v>147</v>
      </c>
      <c r="AC44" s="11">
        <v>92</v>
      </c>
      <c r="AD44" s="21">
        <f t="shared" si="1"/>
        <v>147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52</v>
      </c>
      <c r="E45" s="11">
        <v>363</v>
      </c>
      <c r="F45" s="11">
        <v>262</v>
      </c>
      <c r="G45" s="11">
        <v>344</v>
      </c>
      <c r="H45" s="11">
        <v>126</v>
      </c>
      <c r="I45" s="11">
        <v>436</v>
      </c>
      <c r="J45" s="11">
        <v>440</v>
      </c>
      <c r="K45" s="11">
        <v>700</v>
      </c>
      <c r="L45" s="11">
        <v>403</v>
      </c>
      <c r="M45" s="18">
        <v>0</v>
      </c>
      <c r="N45" s="21">
        <f t="shared" si="0"/>
        <v>3126</v>
      </c>
      <c r="Q45" s="10">
        <f>+Q44+1</f>
        <v>2012</v>
      </c>
      <c r="R45" s="11">
        <v>0</v>
      </c>
      <c r="S45" s="11">
        <v>0</v>
      </c>
      <c r="T45" s="11">
        <v>29</v>
      </c>
      <c r="U45" s="11">
        <v>62</v>
      </c>
      <c r="V45" s="11">
        <v>42</v>
      </c>
      <c r="W45" s="11">
        <v>49</v>
      </c>
      <c r="X45" s="11">
        <v>37</v>
      </c>
      <c r="Y45" s="11">
        <v>99</v>
      </c>
      <c r="Z45" s="11">
        <v>44</v>
      </c>
      <c r="AA45" s="11">
        <v>158</v>
      </c>
      <c r="AB45" s="11">
        <v>117</v>
      </c>
      <c r="AC45" s="11">
        <v>0</v>
      </c>
      <c r="AD45" s="21">
        <f t="shared" si="1"/>
        <v>158</v>
      </c>
    </row>
    <row r="46" spans="1:30" x14ac:dyDescent="0.3">
      <c r="A46" s="10">
        <f t="shared" si="2"/>
        <v>2013</v>
      </c>
      <c r="B46" s="11">
        <v>0</v>
      </c>
      <c r="C46" s="11">
        <v>0</v>
      </c>
      <c r="D46" s="11">
        <v>200</v>
      </c>
      <c r="E46" s="11">
        <v>340</v>
      </c>
      <c r="F46" s="11">
        <v>525</v>
      </c>
      <c r="G46" s="11">
        <v>193</v>
      </c>
      <c r="H46" s="11">
        <v>248</v>
      </c>
      <c r="I46" s="11">
        <v>340</v>
      </c>
      <c r="J46" s="11">
        <v>509</v>
      </c>
      <c r="K46" s="11">
        <v>551</v>
      </c>
      <c r="L46" s="11">
        <v>309</v>
      </c>
      <c r="M46" s="18">
        <v>85</v>
      </c>
      <c r="N46" s="21">
        <f t="shared" si="0"/>
        <v>3300</v>
      </c>
      <c r="Q46" s="10">
        <f t="shared" ref="Q46:Q50" si="4">+Q45+1</f>
        <v>2013</v>
      </c>
      <c r="R46" s="11">
        <v>0</v>
      </c>
      <c r="S46" s="11">
        <v>0</v>
      </c>
      <c r="T46" s="11">
        <v>47</v>
      </c>
      <c r="U46" s="11">
        <v>41</v>
      </c>
      <c r="V46" s="11">
        <v>63</v>
      </c>
      <c r="W46" s="11">
        <v>39</v>
      </c>
      <c r="X46" s="11">
        <v>43</v>
      </c>
      <c r="Y46" s="11">
        <v>43</v>
      </c>
      <c r="Z46" s="11">
        <v>68</v>
      </c>
      <c r="AA46" s="11">
        <v>83</v>
      </c>
      <c r="AB46" s="11">
        <v>51</v>
      </c>
      <c r="AC46" s="11">
        <v>48</v>
      </c>
      <c r="AD46" s="21">
        <f t="shared" si="1"/>
        <v>83</v>
      </c>
    </row>
    <row r="47" spans="1:30" x14ac:dyDescent="0.3">
      <c r="A47" s="10">
        <f t="shared" si="2"/>
        <v>2014</v>
      </c>
      <c r="B47" s="11">
        <v>49</v>
      </c>
      <c r="C47" s="11">
        <v>75</v>
      </c>
      <c r="D47" s="11">
        <v>123</v>
      </c>
      <c r="E47" s="11">
        <v>155</v>
      </c>
      <c r="F47" s="11">
        <v>372</v>
      </c>
      <c r="G47" s="11">
        <v>37</v>
      </c>
      <c r="H47" s="11">
        <v>32</v>
      </c>
      <c r="I47" s="11">
        <v>239</v>
      </c>
      <c r="J47" s="11">
        <v>383</v>
      </c>
      <c r="K47" s="11">
        <v>503</v>
      </c>
      <c r="L47" s="11">
        <v>723</v>
      </c>
      <c r="M47" s="18">
        <v>176</v>
      </c>
      <c r="N47" s="21">
        <f t="shared" si="0"/>
        <v>2867</v>
      </c>
      <c r="Q47" s="10">
        <f t="shared" si="4"/>
        <v>2014</v>
      </c>
      <c r="R47" s="11">
        <v>49</v>
      </c>
      <c r="S47" s="11">
        <v>44</v>
      </c>
      <c r="T47" s="11">
        <v>47</v>
      </c>
      <c r="U47" s="11">
        <v>27</v>
      </c>
      <c r="V47" s="11">
        <v>63</v>
      </c>
      <c r="W47" s="11">
        <v>27</v>
      </c>
      <c r="X47" s="11">
        <v>12</v>
      </c>
      <c r="Y47" s="11">
        <v>65</v>
      </c>
      <c r="Z47" s="11">
        <v>57</v>
      </c>
      <c r="AA47" s="11">
        <v>94</v>
      </c>
      <c r="AB47" s="11">
        <v>143</v>
      </c>
      <c r="AC47" s="11">
        <v>37</v>
      </c>
      <c r="AD47" s="21">
        <f t="shared" si="1"/>
        <v>143</v>
      </c>
    </row>
    <row r="48" spans="1:30" x14ac:dyDescent="0.3">
      <c r="A48" s="10">
        <f t="shared" si="2"/>
        <v>2015</v>
      </c>
      <c r="B48" s="11">
        <v>55</v>
      </c>
      <c r="C48" s="11">
        <v>106</v>
      </c>
      <c r="D48" s="11">
        <v>225</v>
      </c>
      <c r="E48" s="11">
        <v>156</v>
      </c>
      <c r="F48" s="11">
        <v>182</v>
      </c>
      <c r="G48" s="11">
        <v>125</v>
      </c>
      <c r="H48" s="11">
        <v>169</v>
      </c>
      <c r="I48" s="11">
        <v>184</v>
      </c>
      <c r="J48" s="11">
        <v>128</v>
      </c>
      <c r="K48" s="11">
        <v>217</v>
      </c>
      <c r="L48" s="11">
        <v>251</v>
      </c>
      <c r="M48" s="18">
        <v>79</v>
      </c>
      <c r="N48" s="21">
        <f t="shared" si="0"/>
        <v>1877</v>
      </c>
      <c r="Q48" s="10">
        <f t="shared" si="4"/>
        <v>2015</v>
      </c>
      <c r="R48" s="11">
        <v>36</v>
      </c>
      <c r="S48" s="11">
        <v>32</v>
      </c>
      <c r="T48" s="11">
        <v>51</v>
      </c>
      <c r="U48" s="11">
        <v>42</v>
      </c>
      <c r="V48" s="11">
        <v>40</v>
      </c>
      <c r="W48" s="11">
        <v>45</v>
      </c>
      <c r="X48" s="11">
        <v>28</v>
      </c>
      <c r="Y48" s="11">
        <v>39</v>
      </c>
      <c r="Z48" s="11">
        <v>32</v>
      </c>
      <c r="AA48" s="11">
        <v>32</v>
      </c>
      <c r="AB48" s="11">
        <v>32</v>
      </c>
      <c r="AC48" s="11">
        <v>27</v>
      </c>
      <c r="AD48" s="21">
        <f t="shared" si="1"/>
        <v>51</v>
      </c>
    </row>
    <row r="49" spans="1:30" x14ac:dyDescent="0.3">
      <c r="A49" s="10">
        <f t="shared" si="2"/>
        <v>2016</v>
      </c>
      <c r="B49" s="11">
        <v>37</v>
      </c>
      <c r="C49" s="11">
        <v>71</v>
      </c>
      <c r="D49" s="11">
        <v>144</v>
      </c>
      <c r="E49" s="11">
        <v>323</v>
      </c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4"/>
        <v>2016</v>
      </c>
      <c r="R49" s="11">
        <v>20</v>
      </c>
      <c r="S49" s="11">
        <v>19</v>
      </c>
      <c r="T49" s="11">
        <v>33</v>
      </c>
      <c r="U49" s="11">
        <v>47</v>
      </c>
      <c r="V49" s="11"/>
      <c r="W49" s="11"/>
      <c r="X49" s="11"/>
      <c r="Y49" s="11"/>
      <c r="Z49" s="11"/>
      <c r="AA49" s="11"/>
      <c r="AB49" s="11"/>
      <c r="AC49" s="11"/>
      <c r="AD49" s="21" t="str">
        <f t="shared" si="1"/>
        <v xml:space="preserve"> </v>
      </c>
    </row>
    <row r="50" spans="1:30" x14ac:dyDescent="0.3">
      <c r="A50" s="10">
        <f t="shared" si="2"/>
        <v>2017</v>
      </c>
      <c r="B50" s="11">
        <v>0</v>
      </c>
      <c r="C50" s="11">
        <v>37</v>
      </c>
      <c r="D50" s="11">
        <v>214</v>
      </c>
      <c r="E50" s="11">
        <v>262</v>
      </c>
      <c r="F50" s="11">
        <v>387</v>
      </c>
      <c r="G50" s="11">
        <v>286</v>
      </c>
      <c r="H50" s="11">
        <v>347</v>
      </c>
      <c r="I50" s="11">
        <v>390</v>
      </c>
      <c r="J50" s="11">
        <v>517</v>
      </c>
      <c r="K50" s="11">
        <v>356</v>
      </c>
      <c r="L50" s="11">
        <v>293</v>
      </c>
      <c r="M50" s="18">
        <v>116</v>
      </c>
      <c r="N50" s="21">
        <f t="shared" si="0"/>
        <v>3205</v>
      </c>
      <c r="Q50" s="10">
        <f t="shared" si="4"/>
        <v>2017</v>
      </c>
      <c r="R50" s="11">
        <v>0</v>
      </c>
      <c r="S50" s="11">
        <v>22</v>
      </c>
      <c r="T50" s="11">
        <v>40</v>
      </c>
      <c r="U50" s="11">
        <v>37</v>
      </c>
      <c r="V50" s="11">
        <v>53</v>
      </c>
      <c r="W50" s="11">
        <v>36</v>
      </c>
      <c r="X50" s="11">
        <v>42</v>
      </c>
      <c r="Y50" s="11">
        <v>50</v>
      </c>
      <c r="Z50" s="11">
        <v>41</v>
      </c>
      <c r="AA50" s="11">
        <v>53</v>
      </c>
      <c r="AB50" s="11">
        <v>68</v>
      </c>
      <c r="AC50" s="11">
        <v>41</v>
      </c>
      <c r="AD50" s="21">
        <f t="shared" si="1"/>
        <v>68</v>
      </c>
    </row>
    <row r="51" spans="1:30" x14ac:dyDescent="0.3">
      <c r="A51" s="10">
        <f>+A50+1</f>
        <v>2018</v>
      </c>
      <c r="B51" s="11">
        <v>236</v>
      </c>
      <c r="C51" s="11">
        <v>0</v>
      </c>
      <c r="D51" s="11">
        <v>164</v>
      </c>
      <c r="E51" s="11">
        <v>377</v>
      </c>
      <c r="F51" s="11">
        <v>284</v>
      </c>
      <c r="G51" s="11">
        <v>222</v>
      </c>
      <c r="H51" s="11">
        <v>337</v>
      </c>
      <c r="I51" s="11">
        <v>174</v>
      </c>
      <c r="J51" s="11">
        <v>510.8</v>
      </c>
      <c r="K51" s="11">
        <v>466</v>
      </c>
      <c r="L51" s="11">
        <v>201</v>
      </c>
      <c r="M51" s="18">
        <v>0</v>
      </c>
      <c r="N51" s="21">
        <f t="shared" si="0"/>
        <v>2971.8</v>
      </c>
      <c r="Q51" s="10">
        <f>+Q50+1</f>
        <v>2018</v>
      </c>
      <c r="R51" s="11">
        <v>115</v>
      </c>
      <c r="S51" s="11">
        <v>0</v>
      </c>
      <c r="T51" s="11">
        <v>62</v>
      </c>
      <c r="U51" s="11">
        <v>48</v>
      </c>
      <c r="V51" s="11">
        <v>55</v>
      </c>
      <c r="W51" s="11">
        <v>49</v>
      </c>
      <c r="X51" s="11">
        <v>95</v>
      </c>
      <c r="Y51" s="11">
        <v>49</v>
      </c>
      <c r="Z51" s="11">
        <v>91</v>
      </c>
      <c r="AA51" s="11">
        <v>68</v>
      </c>
      <c r="AB51" s="11">
        <v>42</v>
      </c>
      <c r="AC51" s="11">
        <v>0</v>
      </c>
      <c r="AD51" s="21">
        <f t="shared" si="1"/>
        <v>115</v>
      </c>
    </row>
    <row r="52" spans="1:30" x14ac:dyDescent="0.3">
      <c r="A52" s="10">
        <f t="shared" si="2"/>
        <v>2019</v>
      </c>
      <c r="B52" s="11">
        <v>32</v>
      </c>
      <c r="C52" s="11">
        <v>47</v>
      </c>
      <c r="D52" s="11">
        <v>172</v>
      </c>
      <c r="E52" s="11">
        <v>100</v>
      </c>
      <c r="F52" s="11">
        <v>259</v>
      </c>
      <c r="G52" s="11">
        <v>172</v>
      </c>
      <c r="H52" s="11">
        <v>262</v>
      </c>
      <c r="I52" s="11">
        <v>255</v>
      </c>
      <c r="J52" s="11">
        <v>280</v>
      </c>
      <c r="K52" s="11">
        <v>410</v>
      </c>
      <c r="L52" s="11">
        <v>233</v>
      </c>
      <c r="M52" s="18">
        <v>0</v>
      </c>
      <c r="N52" s="21">
        <f t="shared" si="0"/>
        <v>2222</v>
      </c>
      <c r="Q52" s="10">
        <f t="shared" ref="Q52:Q53" si="5">+Q51+1</f>
        <v>2019</v>
      </c>
      <c r="R52" s="11">
        <v>18</v>
      </c>
      <c r="S52" s="11">
        <v>20</v>
      </c>
      <c r="T52" s="11">
        <v>37</v>
      </c>
      <c r="U52" s="11">
        <v>48</v>
      </c>
      <c r="V52" s="11">
        <v>32</v>
      </c>
      <c r="W52" s="11">
        <v>30</v>
      </c>
      <c r="X52" s="11">
        <v>41</v>
      </c>
      <c r="Y52" s="11">
        <v>39</v>
      </c>
      <c r="Z52" s="11">
        <v>48</v>
      </c>
      <c r="AA52" s="11">
        <v>33</v>
      </c>
      <c r="AB52" s="11">
        <v>34</v>
      </c>
      <c r="AC52" s="11">
        <v>0</v>
      </c>
      <c r="AD52" s="21">
        <f t="shared" si="1"/>
        <v>48</v>
      </c>
    </row>
    <row r="53" spans="1:30" x14ac:dyDescent="0.3">
      <c r="A53" s="14">
        <f t="shared" si="2"/>
        <v>2020</v>
      </c>
      <c r="B53" s="11">
        <v>0</v>
      </c>
      <c r="C53" s="11">
        <v>17</v>
      </c>
      <c r="D53" s="11">
        <v>70</v>
      </c>
      <c r="E53" s="11">
        <v>74</v>
      </c>
      <c r="F53" s="11">
        <v>402</v>
      </c>
      <c r="G53" s="11">
        <v>399</v>
      </c>
      <c r="H53" s="11">
        <v>590</v>
      </c>
      <c r="I53" s="11">
        <v>455</v>
      </c>
      <c r="J53" s="11">
        <v>429</v>
      </c>
      <c r="K53" s="11">
        <v>375</v>
      </c>
      <c r="L53" s="11">
        <v>303</v>
      </c>
      <c r="M53" s="18">
        <v>159</v>
      </c>
      <c r="N53" s="21">
        <f t="shared" si="0"/>
        <v>3273</v>
      </c>
      <c r="Q53" s="10">
        <f t="shared" si="5"/>
        <v>2020</v>
      </c>
      <c r="R53" s="11">
        <v>0</v>
      </c>
      <c r="S53" s="11">
        <v>17</v>
      </c>
      <c r="T53" s="11">
        <v>29</v>
      </c>
      <c r="U53" s="11">
        <v>28</v>
      </c>
      <c r="V53" s="11">
        <v>109</v>
      </c>
      <c r="W53" s="11">
        <v>42</v>
      </c>
      <c r="X53" s="11">
        <v>86</v>
      </c>
      <c r="Y53" s="11">
        <v>59</v>
      </c>
      <c r="Z53" s="11">
        <v>43</v>
      </c>
      <c r="AA53" s="11">
        <v>46</v>
      </c>
      <c r="AB53" s="11">
        <v>41</v>
      </c>
      <c r="AC53" s="11">
        <v>47</v>
      </c>
      <c r="AD53" s="21">
        <f t="shared" si="1"/>
        <v>109</v>
      </c>
    </row>
    <row r="54" spans="1:30" x14ac:dyDescent="0.3">
      <c r="A54" s="14">
        <v>2021</v>
      </c>
      <c r="B54" s="11">
        <v>0</v>
      </c>
      <c r="C54" s="11">
        <v>42</v>
      </c>
      <c r="D54" s="11">
        <v>87</v>
      </c>
      <c r="E54" s="11">
        <v>266</v>
      </c>
      <c r="F54" s="11">
        <v>353</v>
      </c>
      <c r="G54" s="11">
        <v>329</v>
      </c>
      <c r="H54" s="11">
        <v>415</v>
      </c>
      <c r="I54" s="11">
        <v>466</v>
      </c>
      <c r="J54" s="11">
        <v>522</v>
      </c>
      <c r="K54" s="11">
        <v>348</v>
      </c>
      <c r="L54" s="11">
        <v>305</v>
      </c>
      <c r="M54" s="11">
        <v>115</v>
      </c>
      <c r="N54" s="21">
        <f>+IF(COUNT(B54:M54)&lt;12," ",SUM(B54:M54))</f>
        <v>3248</v>
      </c>
      <c r="Q54" s="14">
        <v>2021</v>
      </c>
      <c r="R54" s="11">
        <v>0</v>
      </c>
      <c r="S54" s="11">
        <v>23</v>
      </c>
      <c r="T54" s="11">
        <v>34</v>
      </c>
      <c r="U54" s="11">
        <v>39</v>
      </c>
      <c r="V54" s="11">
        <v>40</v>
      </c>
      <c r="W54" s="11">
        <v>44</v>
      </c>
      <c r="X54" s="11">
        <v>64</v>
      </c>
      <c r="Y54" s="11">
        <v>69</v>
      </c>
      <c r="Z54" s="11">
        <v>47</v>
      </c>
      <c r="AA54" s="11">
        <v>42</v>
      </c>
      <c r="AB54" s="11">
        <v>41</v>
      </c>
      <c r="AC54" s="11">
        <v>31</v>
      </c>
      <c r="AD54" s="21">
        <f>+IF(COUNT(R54:AC54)&lt;12," ",MAX(R54:AC54))</f>
        <v>69</v>
      </c>
    </row>
    <row r="55" spans="1:30" x14ac:dyDescent="0.3">
      <c r="A55" s="14">
        <v>2022</v>
      </c>
      <c r="B55" s="11">
        <v>41</v>
      </c>
      <c r="C55" s="11">
        <v>139</v>
      </c>
      <c r="D55" s="11">
        <v>201</v>
      </c>
      <c r="E55" s="11">
        <v>479</v>
      </c>
      <c r="F55" s="11">
        <v>348</v>
      </c>
      <c r="G55" s="11">
        <v>594</v>
      </c>
      <c r="H55" s="11">
        <v>255</v>
      </c>
      <c r="I55" s="11">
        <v>506</v>
      </c>
      <c r="J55" s="11">
        <v>605</v>
      </c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>
        <v>22</v>
      </c>
      <c r="S55" s="11">
        <v>33</v>
      </c>
      <c r="T55" s="11">
        <v>38</v>
      </c>
      <c r="U55" s="11">
        <v>86</v>
      </c>
      <c r="V55" s="11">
        <v>41</v>
      </c>
      <c r="W55" s="11">
        <v>47</v>
      </c>
      <c r="X55" s="11">
        <v>40</v>
      </c>
      <c r="Y55" s="11">
        <v>56</v>
      </c>
      <c r="Z55" s="11">
        <v>134</v>
      </c>
      <c r="AA55" s="11"/>
      <c r="AB55" s="11"/>
      <c r="AC55" s="11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33.377358490566039</v>
      </c>
      <c r="C56" s="7">
        <f>+AVERAGE(C3:C55)</f>
        <v>51.339622641509436</v>
      </c>
      <c r="D56" s="7">
        <f t="shared" ref="D56:L56" si="6">+AVERAGE(D3:D55)</f>
        <v>126.8377358490566</v>
      </c>
      <c r="E56" s="7">
        <f t="shared" si="6"/>
        <v>213.83018867924528</v>
      </c>
      <c r="F56" s="7">
        <f t="shared" si="6"/>
        <v>294.71153846153845</v>
      </c>
      <c r="G56" s="7">
        <f t="shared" si="6"/>
        <v>217.88461538461539</v>
      </c>
      <c r="H56" s="7">
        <f t="shared" si="6"/>
        <v>202.76923076923077</v>
      </c>
      <c r="I56" s="7">
        <f t="shared" si="6"/>
        <v>258.33653846153845</v>
      </c>
      <c r="J56" s="7">
        <f t="shared" si="6"/>
        <v>337.76538461538462</v>
      </c>
      <c r="K56" s="7">
        <f t="shared" si="6"/>
        <v>394.54599999999999</v>
      </c>
      <c r="L56" s="7">
        <f t="shared" si="6"/>
        <v>319.51176470588234</v>
      </c>
      <c r="M56" s="7">
        <f>+AVERAGE(M3:M55)</f>
        <v>103.43137254901961</v>
      </c>
      <c r="N56" s="22">
        <f>+AVERAGE(N3:N55)</f>
        <v>2530.1820000000002</v>
      </c>
      <c r="O56" s="12"/>
      <c r="P56" s="12"/>
      <c r="Q56" s="53" t="s">
        <v>16</v>
      </c>
      <c r="R56" s="7">
        <f>+AVERAGE(R3:R55)</f>
        <v>18.830188679245282</v>
      </c>
      <c r="S56" s="7">
        <f>+AVERAGE(S3:S55)</f>
        <v>27.056603773584907</v>
      </c>
      <c r="T56" s="7">
        <f t="shared" ref="T56:AB56" si="7">+AVERAGE(T3:T55)</f>
        <v>40.886792452830186</v>
      </c>
      <c r="U56" s="7">
        <f t="shared" si="7"/>
        <v>52.245283018867923</v>
      </c>
      <c r="V56" s="7">
        <f t="shared" si="7"/>
        <v>63.96153846153846</v>
      </c>
      <c r="W56" s="7">
        <f t="shared" si="7"/>
        <v>55.403846153846153</v>
      </c>
      <c r="X56" s="7">
        <f t="shared" si="7"/>
        <v>50.903846153846153</v>
      </c>
      <c r="Y56" s="7">
        <f t="shared" si="7"/>
        <v>52.442307692307693</v>
      </c>
      <c r="Z56" s="7">
        <f t="shared" si="7"/>
        <v>67.057692307692307</v>
      </c>
      <c r="AA56" s="7">
        <f t="shared" si="7"/>
        <v>76.94</v>
      </c>
      <c r="AB56" s="7">
        <f t="shared" si="7"/>
        <v>74.549019607843135</v>
      </c>
      <c r="AC56" s="7">
        <f>+AVERAGE(AC3:AC55)</f>
        <v>43.509803921568626</v>
      </c>
      <c r="AD56" s="22">
        <f>+AVERAGE(AD3:AD55)</f>
        <v>110.44</v>
      </c>
    </row>
    <row r="57" spans="1:30" customFormat="1" x14ac:dyDescent="0.3">
      <c r="A57" s="53" t="s">
        <v>17</v>
      </c>
      <c r="B57" s="7">
        <f>+MAX(B3:B55)</f>
        <v>236</v>
      </c>
      <c r="C57" s="7">
        <f t="shared" ref="C57:M57" si="8">+MAX(C3:C55)</f>
        <v>244</v>
      </c>
      <c r="D57" s="7">
        <f t="shared" si="8"/>
        <v>398</v>
      </c>
      <c r="E57" s="7">
        <f t="shared" si="8"/>
        <v>479</v>
      </c>
      <c r="F57" s="7">
        <f t="shared" si="8"/>
        <v>595</v>
      </c>
      <c r="G57" s="7">
        <f t="shared" si="8"/>
        <v>594</v>
      </c>
      <c r="H57" s="7">
        <f t="shared" si="8"/>
        <v>590</v>
      </c>
      <c r="I57" s="7">
        <f t="shared" si="8"/>
        <v>635</v>
      </c>
      <c r="J57" s="7">
        <f t="shared" si="8"/>
        <v>799</v>
      </c>
      <c r="K57" s="7">
        <f t="shared" si="8"/>
        <v>1163</v>
      </c>
      <c r="L57" s="7">
        <f t="shared" si="8"/>
        <v>1113</v>
      </c>
      <c r="M57" s="7">
        <f t="shared" si="8"/>
        <v>574</v>
      </c>
      <c r="N57" s="22">
        <f>+MAX(N3:N55)</f>
        <v>5455</v>
      </c>
      <c r="O57" s="12"/>
      <c r="P57" s="12"/>
      <c r="Q57" s="53" t="s">
        <v>17</v>
      </c>
      <c r="R57" s="7">
        <f>+MAX(R3:R55)</f>
        <v>115</v>
      </c>
      <c r="S57" s="7">
        <f t="shared" ref="S57:AC57" si="9">+MAX(S3:S55)</f>
        <v>140</v>
      </c>
      <c r="T57" s="7">
        <f t="shared" si="9"/>
        <v>108</v>
      </c>
      <c r="U57" s="7">
        <f t="shared" si="9"/>
        <v>130</v>
      </c>
      <c r="V57" s="7">
        <f t="shared" si="9"/>
        <v>115</v>
      </c>
      <c r="W57" s="7">
        <f t="shared" si="9"/>
        <v>146</v>
      </c>
      <c r="X57" s="7">
        <f t="shared" si="9"/>
        <v>149</v>
      </c>
      <c r="Y57" s="7">
        <f t="shared" si="9"/>
        <v>145</v>
      </c>
      <c r="Z57" s="7">
        <f t="shared" si="9"/>
        <v>152</v>
      </c>
      <c r="AA57" s="7">
        <f t="shared" si="9"/>
        <v>170</v>
      </c>
      <c r="AB57" s="7">
        <f t="shared" si="9"/>
        <v>170</v>
      </c>
      <c r="AC57" s="7">
        <f t="shared" si="9"/>
        <v>172</v>
      </c>
      <c r="AD57" s="22">
        <f>+MAX(AD3:AD55)</f>
        <v>172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19</v>
      </c>
      <c r="F58" s="7">
        <f t="shared" si="10"/>
        <v>86</v>
      </c>
      <c r="G58" s="7">
        <f t="shared" si="10"/>
        <v>30</v>
      </c>
      <c r="H58" s="7">
        <f t="shared" si="10"/>
        <v>22</v>
      </c>
      <c r="I58" s="7">
        <f t="shared" si="10"/>
        <v>42.5</v>
      </c>
      <c r="J58" s="7">
        <f t="shared" si="10"/>
        <v>102</v>
      </c>
      <c r="K58" s="7">
        <f t="shared" si="10"/>
        <v>96</v>
      </c>
      <c r="L58" s="7">
        <f t="shared" si="10"/>
        <v>22</v>
      </c>
      <c r="M58" s="7">
        <f>+MIN(M3:M55)</f>
        <v>0</v>
      </c>
      <c r="N58" s="22">
        <f>+MIN(N3:N55)</f>
        <v>1078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12</v>
      </c>
      <c r="V58" s="7">
        <f t="shared" si="11"/>
        <v>27</v>
      </c>
      <c r="W58" s="7">
        <f t="shared" si="11"/>
        <v>12</v>
      </c>
      <c r="X58" s="7">
        <f t="shared" si="11"/>
        <v>7</v>
      </c>
      <c r="Y58" s="7">
        <f t="shared" si="11"/>
        <v>15</v>
      </c>
      <c r="Z58" s="7">
        <f t="shared" si="11"/>
        <v>32</v>
      </c>
      <c r="AA58" s="7">
        <f t="shared" si="11"/>
        <v>20</v>
      </c>
      <c r="AB58" s="7">
        <f t="shared" si="11"/>
        <v>22</v>
      </c>
      <c r="AC58" s="7">
        <f>+MIN(AC3:AC55)</f>
        <v>0</v>
      </c>
      <c r="AD58" s="22">
        <f>+MIN(AD3:AD55)</f>
        <v>48</v>
      </c>
    </row>
    <row r="59" spans="1:30" customFormat="1" x14ac:dyDescent="0.3">
      <c r="A59" s="53" t="s">
        <v>19</v>
      </c>
      <c r="B59" s="7">
        <f>+_xlfn.STDEV.S(B3:B55)</f>
        <v>46.619254199515169</v>
      </c>
      <c r="C59" s="7">
        <f t="shared" ref="C59:M59" si="12">+_xlfn.STDEV.S(C3:C55)</f>
        <v>55.735965255226226</v>
      </c>
      <c r="D59" s="7">
        <f t="shared" si="12"/>
        <v>94.957132487031501</v>
      </c>
      <c r="E59" s="7">
        <f t="shared" si="12"/>
        <v>110.94952696003722</v>
      </c>
      <c r="F59" s="7">
        <f t="shared" si="12"/>
        <v>118.54184940489087</v>
      </c>
      <c r="G59" s="7">
        <f t="shared" si="12"/>
        <v>127.23386740005452</v>
      </c>
      <c r="H59" s="7">
        <f t="shared" si="12"/>
        <v>119.75458816943917</v>
      </c>
      <c r="I59" s="7">
        <f t="shared" si="12"/>
        <v>142.34639885228631</v>
      </c>
      <c r="J59" s="7">
        <f t="shared" si="12"/>
        <v>152.62256262236519</v>
      </c>
      <c r="K59" s="7">
        <f t="shared" si="12"/>
        <v>189.13008071867648</v>
      </c>
      <c r="L59" s="7">
        <f t="shared" si="12"/>
        <v>193.04307565624703</v>
      </c>
      <c r="M59" s="7">
        <f t="shared" si="12"/>
        <v>108.54865358943165</v>
      </c>
      <c r="N59" s="22">
        <f>+_xlfn.STDEV.S(N3:N55)</f>
        <v>844.90699565220757</v>
      </c>
      <c r="O59" s="12"/>
      <c r="P59" s="12"/>
      <c r="Q59" s="53" t="s">
        <v>19</v>
      </c>
      <c r="R59" s="7">
        <f>+_xlfn.STDEV.S(R3:R55)</f>
        <v>24.552718672165099</v>
      </c>
      <c r="S59" s="7">
        <f t="shared" ref="S59:AC59" si="13">+_xlfn.STDEV.S(S3:S55)</f>
        <v>29.108163733498191</v>
      </c>
      <c r="T59" s="7">
        <f t="shared" si="13"/>
        <v>22.670431757076216</v>
      </c>
      <c r="U59" s="7">
        <f t="shared" si="13"/>
        <v>24.152484870073501</v>
      </c>
      <c r="V59" s="7">
        <f t="shared" si="13"/>
        <v>25.68738268020461</v>
      </c>
      <c r="W59" s="7">
        <f t="shared" si="13"/>
        <v>26.83519755944231</v>
      </c>
      <c r="X59" s="7">
        <f t="shared" si="13"/>
        <v>27.875254058727648</v>
      </c>
      <c r="Y59" s="7">
        <f t="shared" si="13"/>
        <v>25.317136304261734</v>
      </c>
      <c r="Z59" s="7">
        <f t="shared" si="13"/>
        <v>28.787533700039681</v>
      </c>
      <c r="AA59" s="7">
        <f t="shared" si="13"/>
        <v>37.189756105461001</v>
      </c>
      <c r="AB59" s="7">
        <f t="shared" si="13"/>
        <v>35.364000749626847</v>
      </c>
      <c r="AC59" s="7">
        <f t="shared" si="13"/>
        <v>36.52471631595219</v>
      </c>
      <c r="AD59" s="22">
        <f>+_xlfn.STDEV.S(AD3:AD55)</f>
        <v>33.14665002927542</v>
      </c>
    </row>
    <row r="60" spans="1:30" customFormat="1" ht="15" thickBot="1" x14ac:dyDescent="0.35">
      <c r="A60" s="54" t="s">
        <v>20</v>
      </c>
      <c r="B60" s="55">
        <f>+COUNT(B3:B55)</f>
        <v>53</v>
      </c>
      <c r="C60" s="55">
        <f t="shared" ref="C60:M60" si="14">+COUNT(C3:C55)</f>
        <v>53</v>
      </c>
      <c r="D60" s="55">
        <f t="shared" si="14"/>
        <v>53</v>
      </c>
      <c r="E60" s="55">
        <f t="shared" si="14"/>
        <v>53</v>
      </c>
      <c r="F60" s="55">
        <f t="shared" si="14"/>
        <v>52</v>
      </c>
      <c r="G60" s="55">
        <f t="shared" si="14"/>
        <v>52</v>
      </c>
      <c r="H60" s="55">
        <f t="shared" si="14"/>
        <v>52</v>
      </c>
      <c r="I60" s="55">
        <f t="shared" si="14"/>
        <v>52</v>
      </c>
      <c r="J60" s="55">
        <f t="shared" si="14"/>
        <v>52</v>
      </c>
      <c r="K60" s="55">
        <f t="shared" si="14"/>
        <v>50</v>
      </c>
      <c r="L60" s="55">
        <f t="shared" si="14"/>
        <v>51</v>
      </c>
      <c r="M60" s="55">
        <f t="shared" si="14"/>
        <v>51</v>
      </c>
      <c r="N60" s="23">
        <f>+COUNT(N3:N55)</f>
        <v>50</v>
      </c>
      <c r="O60" s="12"/>
      <c r="P60" s="12"/>
      <c r="Q60" s="54" t="s">
        <v>20</v>
      </c>
      <c r="R60" s="55">
        <f>+COUNT(R3:R55)</f>
        <v>53</v>
      </c>
      <c r="S60" s="55">
        <f t="shared" ref="S60:AC60" si="15">+COUNT(S3:S55)</f>
        <v>53</v>
      </c>
      <c r="T60" s="55">
        <f t="shared" si="15"/>
        <v>53</v>
      </c>
      <c r="U60" s="55">
        <f t="shared" si="15"/>
        <v>53</v>
      </c>
      <c r="V60" s="55">
        <f t="shared" si="15"/>
        <v>52</v>
      </c>
      <c r="W60" s="55">
        <f t="shared" si="15"/>
        <v>52</v>
      </c>
      <c r="X60" s="55">
        <f t="shared" si="15"/>
        <v>52</v>
      </c>
      <c r="Y60" s="55">
        <f t="shared" si="15"/>
        <v>52</v>
      </c>
      <c r="Z60" s="55">
        <f t="shared" si="15"/>
        <v>52</v>
      </c>
      <c r="AA60" s="55">
        <f t="shared" si="15"/>
        <v>50</v>
      </c>
      <c r="AB60" s="55">
        <f t="shared" si="15"/>
        <v>51</v>
      </c>
      <c r="AC60" s="55">
        <f t="shared" si="15"/>
        <v>51</v>
      </c>
      <c r="AD60" s="23">
        <f>+COUNT(AD3:AD55)</f>
        <v>50</v>
      </c>
    </row>
  </sheetData>
  <mergeCells count="2">
    <mergeCell ref="B1:N1"/>
    <mergeCell ref="R1:AD1"/>
  </mergeCells>
  <conditionalFormatting sqref="A3:A60">
    <cfRule type="cellIs" dxfId="137" priority="8" operator="equal">
      <formula>"SR"</formula>
    </cfRule>
  </conditionalFormatting>
  <conditionalFormatting sqref="B2:N2">
    <cfRule type="cellIs" dxfId="136" priority="30" operator="equal">
      <formula>"SR"</formula>
    </cfRule>
  </conditionalFormatting>
  <conditionalFormatting sqref="B3:N55">
    <cfRule type="cellIs" dxfId="135" priority="2" operator="equal">
      <formula>0</formula>
    </cfRule>
  </conditionalFormatting>
  <conditionalFormatting sqref="Q3:Q60">
    <cfRule type="cellIs" dxfId="134" priority="3" operator="equal">
      <formula>"SR"</formula>
    </cfRule>
  </conditionalFormatting>
  <conditionalFormatting sqref="R2:AD2">
    <cfRule type="cellIs" dxfId="133" priority="26" operator="equal">
      <formula>"SR"</formula>
    </cfRule>
  </conditionalFormatting>
  <conditionalFormatting sqref="R3:AD55">
    <cfRule type="cellIs" dxfId="13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4571-BA46-4DA0-BD60-1516F2E257EC}">
  <dimension ref="A1:AD60"/>
  <sheetViews>
    <sheetView topLeftCell="A21" zoomScale="55" zoomScaleNormal="55" workbookViewId="0">
      <selection activeCell="AB52" sqref="AB52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>
        <v>464</v>
      </c>
      <c r="C3" s="11">
        <v>0</v>
      </c>
      <c r="D3" s="11">
        <v>62</v>
      </c>
      <c r="E3" s="11">
        <v>97</v>
      </c>
      <c r="F3" s="11">
        <v>265</v>
      </c>
      <c r="G3" s="11">
        <v>199</v>
      </c>
      <c r="H3" s="11"/>
      <c r="I3" s="11"/>
      <c r="J3" s="11"/>
      <c r="K3" s="11">
        <v>200</v>
      </c>
      <c r="L3" s="11">
        <v>241</v>
      </c>
      <c r="M3" s="18">
        <v>150.5</v>
      </c>
      <c r="N3" s="21" t="str">
        <f>+IF(COUNT(B3:M3)&lt;12," ",SUM(B3:M3))</f>
        <v xml:space="preserve"> </v>
      </c>
      <c r="Q3" s="10">
        <v>1970</v>
      </c>
      <c r="R3" s="11">
        <v>90</v>
      </c>
      <c r="S3" s="11">
        <v>0</v>
      </c>
      <c r="T3" s="11">
        <v>30</v>
      </c>
      <c r="U3" s="11">
        <v>42</v>
      </c>
      <c r="V3" s="11">
        <v>66</v>
      </c>
      <c r="W3" s="11">
        <v>78</v>
      </c>
      <c r="X3" s="11"/>
      <c r="Y3" s="11"/>
      <c r="Z3" s="11"/>
      <c r="AA3" s="11">
        <v>55</v>
      </c>
      <c r="AB3" s="11">
        <v>70</v>
      </c>
      <c r="AC3" s="11">
        <v>115</v>
      </c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>
        <v>85</v>
      </c>
      <c r="C4" s="11">
        <v>5</v>
      </c>
      <c r="D4" s="11">
        <v>111</v>
      </c>
      <c r="E4" s="11">
        <v>79</v>
      </c>
      <c r="F4" s="11">
        <v>222</v>
      </c>
      <c r="G4" s="11">
        <v>209</v>
      </c>
      <c r="H4" s="11">
        <v>81</v>
      </c>
      <c r="I4" s="11"/>
      <c r="J4" s="11">
        <v>346</v>
      </c>
      <c r="K4" s="11">
        <v>272</v>
      </c>
      <c r="L4" s="11">
        <v>70</v>
      </c>
      <c r="M4" s="18">
        <v>0</v>
      </c>
      <c r="N4" s="21" t="str">
        <f t="shared" ref="N4:N53" si="0">+IF(COUNT(B4:M4)&lt;12," ",SUM(B4:M4))</f>
        <v xml:space="preserve"> </v>
      </c>
      <c r="Q4" s="10">
        <f>+Q3+1</f>
        <v>1971</v>
      </c>
      <c r="R4" s="11">
        <v>55</v>
      </c>
      <c r="S4" s="11">
        <v>5</v>
      </c>
      <c r="T4" s="11">
        <v>50</v>
      </c>
      <c r="U4" s="11">
        <v>30</v>
      </c>
      <c r="V4" s="11">
        <v>35</v>
      </c>
      <c r="W4" s="11">
        <v>100</v>
      </c>
      <c r="X4" s="11">
        <v>30</v>
      </c>
      <c r="Y4" s="11"/>
      <c r="Z4" s="11">
        <v>60</v>
      </c>
      <c r="AA4" s="11">
        <v>72</v>
      </c>
      <c r="AB4" s="11">
        <v>50</v>
      </c>
      <c r="AC4" s="11">
        <v>0</v>
      </c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>
        <v>9</v>
      </c>
      <c r="C5" s="11">
        <v>70.5</v>
      </c>
      <c r="D5" s="11">
        <v>51</v>
      </c>
      <c r="E5" s="11">
        <v>215.4</v>
      </c>
      <c r="F5" s="11">
        <v>177</v>
      </c>
      <c r="G5" s="11">
        <v>150</v>
      </c>
      <c r="H5" s="11">
        <v>20</v>
      </c>
      <c r="I5" s="11">
        <v>93</v>
      </c>
      <c r="J5" s="11">
        <v>76</v>
      </c>
      <c r="K5" s="11">
        <v>188</v>
      </c>
      <c r="L5" s="11">
        <v>112</v>
      </c>
      <c r="M5" s="18">
        <v>0</v>
      </c>
      <c r="N5" s="21">
        <f t="shared" si="0"/>
        <v>1161.9000000000001</v>
      </c>
      <c r="Q5" s="10">
        <f t="shared" ref="Q5:Q44" si="3">+Q4+1</f>
        <v>1972</v>
      </c>
      <c r="R5" s="11">
        <v>5</v>
      </c>
      <c r="S5" s="11">
        <v>40.5</v>
      </c>
      <c r="T5" s="11">
        <v>37</v>
      </c>
      <c r="U5" s="11">
        <v>75</v>
      </c>
      <c r="V5" s="11">
        <v>54</v>
      </c>
      <c r="W5" s="11">
        <v>80</v>
      </c>
      <c r="X5" s="11">
        <v>20</v>
      </c>
      <c r="Y5" s="11">
        <v>58</v>
      </c>
      <c r="Z5" s="11">
        <v>33</v>
      </c>
      <c r="AA5" s="11">
        <v>97</v>
      </c>
      <c r="AB5" s="11">
        <v>68</v>
      </c>
      <c r="AC5" s="11">
        <v>0</v>
      </c>
      <c r="AD5" s="21">
        <f t="shared" si="1"/>
        <v>97</v>
      </c>
    </row>
    <row r="6" spans="1:30" x14ac:dyDescent="0.3">
      <c r="A6" s="10">
        <f t="shared" si="2"/>
        <v>1973</v>
      </c>
      <c r="B6" s="11">
        <v>0</v>
      </c>
      <c r="C6" s="11">
        <v>0</v>
      </c>
      <c r="D6" s="11">
        <v>9</v>
      </c>
      <c r="E6" s="11">
        <v>169</v>
      </c>
      <c r="F6" s="11">
        <v>120</v>
      </c>
      <c r="G6" s="11">
        <v>263</v>
      </c>
      <c r="H6" s="11">
        <v>248</v>
      </c>
      <c r="I6" s="11">
        <v>186</v>
      </c>
      <c r="J6" s="11">
        <v>417.5</v>
      </c>
      <c r="K6" s="11">
        <v>155</v>
      </c>
      <c r="L6" s="11">
        <v>287</v>
      </c>
      <c r="M6" s="18">
        <v>0</v>
      </c>
      <c r="N6" s="21">
        <f t="shared" si="0"/>
        <v>1854.5</v>
      </c>
      <c r="Q6" s="10">
        <f t="shared" si="3"/>
        <v>1973</v>
      </c>
      <c r="R6" s="11">
        <v>0</v>
      </c>
      <c r="S6" s="11">
        <v>0</v>
      </c>
      <c r="T6" s="11">
        <v>4</v>
      </c>
      <c r="U6" s="11">
        <v>46</v>
      </c>
      <c r="V6" s="11">
        <v>78</v>
      </c>
      <c r="W6" s="11">
        <v>105</v>
      </c>
      <c r="X6" s="11">
        <v>83</v>
      </c>
      <c r="Y6" s="11">
        <v>37</v>
      </c>
      <c r="Z6" s="11">
        <v>116</v>
      </c>
      <c r="AA6" s="11">
        <v>48</v>
      </c>
      <c r="AB6" s="11">
        <v>103</v>
      </c>
      <c r="AC6" s="11">
        <v>0</v>
      </c>
      <c r="AD6" s="21">
        <f t="shared" si="1"/>
        <v>116</v>
      </c>
    </row>
    <row r="7" spans="1:30" x14ac:dyDescent="0.3">
      <c r="A7" s="10">
        <f t="shared" si="2"/>
        <v>1974</v>
      </c>
      <c r="B7" s="11">
        <v>0</v>
      </c>
      <c r="C7" s="11">
        <v>63</v>
      </c>
      <c r="D7" s="11">
        <v>9</v>
      </c>
      <c r="E7" s="11">
        <v>132</v>
      </c>
      <c r="F7" s="11">
        <v>125</v>
      </c>
      <c r="G7" s="11">
        <v>63</v>
      </c>
      <c r="H7" s="11">
        <v>14</v>
      </c>
      <c r="I7" s="11">
        <v>148</v>
      </c>
      <c r="J7" s="11">
        <v>335</v>
      </c>
      <c r="K7" s="11">
        <v>233</v>
      </c>
      <c r="L7" s="11">
        <v>179</v>
      </c>
      <c r="M7" s="18"/>
      <c r="N7" s="21" t="str">
        <f t="shared" si="0"/>
        <v xml:space="preserve"> </v>
      </c>
      <c r="Q7" s="10">
        <f t="shared" si="3"/>
        <v>1974</v>
      </c>
      <c r="R7" s="11">
        <v>0</v>
      </c>
      <c r="S7" s="11">
        <v>63</v>
      </c>
      <c r="T7" s="11">
        <v>9</v>
      </c>
      <c r="U7" s="11">
        <v>40</v>
      </c>
      <c r="V7" s="11">
        <v>58</v>
      </c>
      <c r="W7" s="11">
        <v>15</v>
      </c>
      <c r="X7" s="11">
        <v>7</v>
      </c>
      <c r="Y7" s="11">
        <v>50</v>
      </c>
      <c r="Z7" s="11">
        <v>82</v>
      </c>
      <c r="AA7" s="11">
        <v>70</v>
      </c>
      <c r="AB7" s="11">
        <v>92</v>
      </c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/>
      <c r="C8" s="11">
        <v>0</v>
      </c>
      <c r="D8" s="11"/>
      <c r="E8" s="11"/>
      <c r="F8" s="11">
        <v>95</v>
      </c>
      <c r="G8" s="11">
        <v>202</v>
      </c>
      <c r="H8" s="11">
        <v>347</v>
      </c>
      <c r="I8" s="11">
        <v>209</v>
      </c>
      <c r="J8" s="11">
        <v>280</v>
      </c>
      <c r="K8" s="11">
        <v>425</v>
      </c>
      <c r="L8" s="11">
        <v>112</v>
      </c>
      <c r="M8" s="18">
        <v>180</v>
      </c>
      <c r="N8" s="21" t="str">
        <f t="shared" si="0"/>
        <v xml:space="preserve"> </v>
      </c>
      <c r="Q8" s="10">
        <f t="shared" si="3"/>
        <v>1975</v>
      </c>
      <c r="R8" s="11"/>
      <c r="S8" s="11">
        <v>0</v>
      </c>
      <c r="T8" s="11"/>
      <c r="U8" s="11"/>
      <c r="V8" s="11">
        <v>33</v>
      </c>
      <c r="W8" s="11">
        <v>96</v>
      </c>
      <c r="X8" s="11">
        <v>89</v>
      </c>
      <c r="Y8" s="11">
        <v>60</v>
      </c>
      <c r="Z8" s="11">
        <v>104</v>
      </c>
      <c r="AA8" s="11">
        <v>65</v>
      </c>
      <c r="AB8" s="11">
        <v>31</v>
      </c>
      <c r="AC8" s="11">
        <v>80</v>
      </c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>
        <v>1</v>
      </c>
      <c r="C9" s="11">
        <v>10</v>
      </c>
      <c r="D9" s="11">
        <v>30</v>
      </c>
      <c r="E9" s="11">
        <v>196</v>
      </c>
      <c r="F9" s="11">
        <v>88</v>
      </c>
      <c r="G9" s="11">
        <v>12</v>
      </c>
      <c r="H9" s="11">
        <v>36</v>
      </c>
      <c r="I9" s="11">
        <v>54</v>
      </c>
      <c r="J9" s="11">
        <v>161</v>
      </c>
      <c r="K9" s="11">
        <v>295</v>
      </c>
      <c r="L9" s="11">
        <v>216</v>
      </c>
      <c r="M9" s="18">
        <v>10</v>
      </c>
      <c r="N9" s="21">
        <f t="shared" si="0"/>
        <v>1109</v>
      </c>
      <c r="Q9" s="10">
        <f t="shared" si="3"/>
        <v>1976</v>
      </c>
      <c r="R9" s="11">
        <v>1</v>
      </c>
      <c r="S9" s="11">
        <v>9</v>
      </c>
      <c r="T9" s="11">
        <v>14</v>
      </c>
      <c r="U9" s="11">
        <v>63</v>
      </c>
      <c r="V9" s="11">
        <v>23</v>
      </c>
      <c r="W9" s="11">
        <v>10</v>
      </c>
      <c r="X9" s="11">
        <v>20</v>
      </c>
      <c r="Y9" s="11">
        <v>30</v>
      </c>
      <c r="Z9" s="11">
        <v>70</v>
      </c>
      <c r="AA9" s="11">
        <v>75</v>
      </c>
      <c r="AB9" s="11">
        <v>82</v>
      </c>
      <c r="AC9" s="11">
        <v>10</v>
      </c>
      <c r="AD9" s="21">
        <f t="shared" si="1"/>
        <v>82</v>
      </c>
    </row>
    <row r="10" spans="1:30" x14ac:dyDescent="0.3">
      <c r="A10" s="10">
        <f t="shared" si="2"/>
        <v>1977</v>
      </c>
      <c r="B10" s="11">
        <v>7</v>
      </c>
      <c r="C10" s="11">
        <v>3</v>
      </c>
      <c r="D10" s="11">
        <v>6</v>
      </c>
      <c r="E10" s="11">
        <v>79</v>
      </c>
      <c r="F10" s="11">
        <v>252</v>
      </c>
      <c r="G10" s="11">
        <v>60</v>
      </c>
      <c r="H10" s="11">
        <v>65</v>
      </c>
      <c r="I10" s="11">
        <v>103</v>
      </c>
      <c r="J10" s="11">
        <v>180</v>
      </c>
      <c r="K10" s="11">
        <v>76</v>
      </c>
      <c r="L10" s="11">
        <v>217</v>
      </c>
      <c r="M10" s="18"/>
      <c r="N10" s="21" t="str">
        <f t="shared" si="0"/>
        <v xml:space="preserve"> </v>
      </c>
      <c r="Q10" s="10">
        <f t="shared" si="3"/>
        <v>1977</v>
      </c>
      <c r="R10" s="11">
        <v>7</v>
      </c>
      <c r="S10" s="11">
        <v>2</v>
      </c>
      <c r="T10" s="11">
        <v>6</v>
      </c>
      <c r="U10" s="11">
        <v>25</v>
      </c>
      <c r="V10" s="11">
        <v>52</v>
      </c>
      <c r="W10" s="11">
        <v>30</v>
      </c>
      <c r="X10" s="11">
        <v>40</v>
      </c>
      <c r="Y10" s="11">
        <v>70</v>
      </c>
      <c r="Z10" s="11">
        <v>90</v>
      </c>
      <c r="AA10" s="11">
        <v>25</v>
      </c>
      <c r="AB10" s="11">
        <v>89</v>
      </c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>
        <v>0</v>
      </c>
      <c r="C11" s="11">
        <v>150</v>
      </c>
      <c r="D11" s="11">
        <v>169</v>
      </c>
      <c r="E11" s="11">
        <v>112</v>
      </c>
      <c r="F11" s="11">
        <v>202</v>
      </c>
      <c r="G11" s="11">
        <v>123</v>
      </c>
      <c r="H11" s="11">
        <v>116</v>
      </c>
      <c r="I11" s="11">
        <v>108</v>
      </c>
      <c r="J11" s="11">
        <v>150</v>
      </c>
      <c r="K11" s="11">
        <v>257</v>
      </c>
      <c r="L11" s="11">
        <v>83</v>
      </c>
      <c r="M11" s="18">
        <v>50</v>
      </c>
      <c r="N11" s="21">
        <f t="shared" si="0"/>
        <v>1520</v>
      </c>
      <c r="Q11" s="10">
        <f t="shared" si="3"/>
        <v>1978</v>
      </c>
      <c r="R11" s="11">
        <v>0</v>
      </c>
      <c r="S11" s="11">
        <v>130</v>
      </c>
      <c r="T11" s="11">
        <v>78</v>
      </c>
      <c r="U11" s="11">
        <v>48</v>
      </c>
      <c r="V11" s="11">
        <v>77</v>
      </c>
      <c r="W11" s="11">
        <v>71</v>
      </c>
      <c r="X11" s="11">
        <v>90</v>
      </c>
      <c r="Y11" s="11">
        <v>66</v>
      </c>
      <c r="Z11" s="11">
        <v>45</v>
      </c>
      <c r="AA11" s="11">
        <v>90</v>
      </c>
      <c r="AB11" s="11">
        <v>27</v>
      </c>
      <c r="AC11" s="11">
        <v>26</v>
      </c>
      <c r="AD11" s="21">
        <f t="shared" si="1"/>
        <v>130</v>
      </c>
    </row>
    <row r="12" spans="1:30" x14ac:dyDescent="0.3">
      <c r="A12" s="10">
        <f t="shared" si="2"/>
        <v>1979</v>
      </c>
      <c r="B12" s="11">
        <v>0</v>
      </c>
      <c r="C12" s="11">
        <v>68</v>
      </c>
      <c r="D12" s="11">
        <v>180</v>
      </c>
      <c r="E12" s="11">
        <v>243</v>
      </c>
      <c r="F12" s="11">
        <v>270</v>
      </c>
      <c r="G12" s="11">
        <v>241</v>
      </c>
      <c r="H12" s="11">
        <v>73</v>
      </c>
      <c r="I12" s="11">
        <v>166</v>
      </c>
      <c r="J12" s="11">
        <v>246</v>
      </c>
      <c r="K12" s="11">
        <v>383</v>
      </c>
      <c r="L12" s="11">
        <v>263</v>
      </c>
      <c r="M12" s="18">
        <v>18</v>
      </c>
      <c r="N12" s="21">
        <f t="shared" si="0"/>
        <v>2151</v>
      </c>
      <c r="Q12" s="10">
        <f t="shared" si="3"/>
        <v>1979</v>
      </c>
      <c r="R12" s="11">
        <v>0</v>
      </c>
      <c r="S12" s="11">
        <v>26</v>
      </c>
      <c r="T12" s="11">
        <v>100</v>
      </c>
      <c r="U12" s="11">
        <v>65</v>
      </c>
      <c r="V12" s="11">
        <v>44</v>
      </c>
      <c r="W12" s="11">
        <v>81</v>
      </c>
      <c r="X12" s="11">
        <v>22</v>
      </c>
      <c r="Y12" s="11">
        <v>90</v>
      </c>
      <c r="Z12" s="11">
        <v>52</v>
      </c>
      <c r="AA12" s="11">
        <v>116</v>
      </c>
      <c r="AB12" s="11">
        <v>90</v>
      </c>
      <c r="AC12" s="11">
        <v>7</v>
      </c>
      <c r="AD12" s="21">
        <f t="shared" si="1"/>
        <v>116</v>
      </c>
    </row>
    <row r="13" spans="1:30" x14ac:dyDescent="0.3">
      <c r="A13" s="10">
        <f t="shared" si="2"/>
        <v>1980</v>
      </c>
      <c r="B13" s="11">
        <v>0</v>
      </c>
      <c r="C13" s="11">
        <v>11</v>
      </c>
      <c r="D13" s="11">
        <v>2</v>
      </c>
      <c r="E13" s="11">
        <v>61</v>
      </c>
      <c r="F13" s="11">
        <v>254</v>
      </c>
      <c r="G13" s="11">
        <v>57</v>
      </c>
      <c r="H13" s="11">
        <v>111</v>
      </c>
      <c r="I13" s="11">
        <v>145</v>
      </c>
      <c r="J13" s="11">
        <v>119</v>
      </c>
      <c r="K13" s="11">
        <v>185</v>
      </c>
      <c r="L13" s="11">
        <v>207</v>
      </c>
      <c r="M13" s="18">
        <v>40</v>
      </c>
      <c r="N13" s="21">
        <f t="shared" si="0"/>
        <v>1192</v>
      </c>
      <c r="Q13" s="10">
        <f t="shared" si="3"/>
        <v>1980</v>
      </c>
      <c r="R13" s="11">
        <v>0</v>
      </c>
      <c r="S13" s="11">
        <v>7</v>
      </c>
      <c r="T13" s="11">
        <v>2</v>
      </c>
      <c r="U13" s="11">
        <v>25</v>
      </c>
      <c r="V13" s="11">
        <v>60</v>
      </c>
      <c r="W13" s="11">
        <v>27</v>
      </c>
      <c r="X13" s="11">
        <v>55</v>
      </c>
      <c r="Y13" s="11">
        <v>50</v>
      </c>
      <c r="Z13" s="11">
        <v>50</v>
      </c>
      <c r="AA13" s="11">
        <v>130</v>
      </c>
      <c r="AB13" s="11">
        <v>105</v>
      </c>
      <c r="AC13" s="11">
        <v>35</v>
      </c>
      <c r="AD13" s="21">
        <f t="shared" si="1"/>
        <v>130</v>
      </c>
    </row>
    <row r="14" spans="1:30" x14ac:dyDescent="0.3">
      <c r="A14" s="10">
        <f t="shared" si="2"/>
        <v>1981</v>
      </c>
      <c r="B14" s="11">
        <v>4</v>
      </c>
      <c r="C14" s="11">
        <v>43</v>
      </c>
      <c r="D14" s="11">
        <v>35</v>
      </c>
      <c r="E14" s="11">
        <v>221</v>
      </c>
      <c r="F14" s="11">
        <v>352</v>
      </c>
      <c r="G14" s="11">
        <v>252</v>
      </c>
      <c r="H14" s="11">
        <v>141</v>
      </c>
      <c r="I14" s="11">
        <v>329</v>
      </c>
      <c r="J14" s="11">
        <v>103</v>
      </c>
      <c r="K14" s="11">
        <v>231</v>
      </c>
      <c r="L14" s="11">
        <v>164</v>
      </c>
      <c r="M14" s="18">
        <v>47</v>
      </c>
      <c r="N14" s="21">
        <f t="shared" si="0"/>
        <v>1922</v>
      </c>
      <c r="Q14" s="10">
        <f t="shared" si="3"/>
        <v>1981</v>
      </c>
      <c r="R14" s="11">
        <v>4</v>
      </c>
      <c r="S14" s="11">
        <v>15</v>
      </c>
      <c r="T14" s="11">
        <v>15</v>
      </c>
      <c r="U14" s="11">
        <v>54</v>
      </c>
      <c r="V14" s="11">
        <v>67</v>
      </c>
      <c r="W14" s="11">
        <v>55</v>
      </c>
      <c r="X14" s="11">
        <v>78</v>
      </c>
      <c r="Y14" s="11">
        <v>70</v>
      </c>
      <c r="Z14" s="11">
        <v>30</v>
      </c>
      <c r="AA14" s="11">
        <v>75</v>
      </c>
      <c r="AB14" s="11">
        <v>77</v>
      </c>
      <c r="AC14" s="11">
        <v>22</v>
      </c>
      <c r="AD14" s="21">
        <f t="shared" si="1"/>
        <v>78</v>
      </c>
    </row>
    <row r="15" spans="1:30" x14ac:dyDescent="0.3">
      <c r="A15" s="10">
        <f t="shared" si="2"/>
        <v>1982</v>
      </c>
      <c r="B15" s="11">
        <v>65</v>
      </c>
      <c r="C15" s="11">
        <v>30</v>
      </c>
      <c r="D15" s="11">
        <v>101</v>
      </c>
      <c r="E15" s="11">
        <v>148</v>
      </c>
      <c r="F15" s="11">
        <v>563</v>
      </c>
      <c r="G15" s="11">
        <v>135</v>
      </c>
      <c r="H15" s="11">
        <v>71</v>
      </c>
      <c r="I15" s="11">
        <v>40</v>
      </c>
      <c r="J15" s="11">
        <v>175</v>
      </c>
      <c r="K15" s="11">
        <v>72</v>
      </c>
      <c r="L15" s="11">
        <v>180</v>
      </c>
      <c r="M15" s="18">
        <v>0</v>
      </c>
      <c r="N15" s="21">
        <f t="shared" si="0"/>
        <v>1580</v>
      </c>
      <c r="Q15" s="10">
        <f t="shared" si="3"/>
        <v>1982</v>
      </c>
      <c r="R15" s="11">
        <v>65</v>
      </c>
      <c r="S15" s="11">
        <v>20</v>
      </c>
      <c r="T15" s="11">
        <v>85</v>
      </c>
      <c r="U15" s="11">
        <v>66</v>
      </c>
      <c r="V15" s="11">
        <v>79</v>
      </c>
      <c r="W15" s="11">
        <v>35</v>
      </c>
      <c r="X15" s="11">
        <v>43</v>
      </c>
      <c r="Y15" s="11">
        <v>25</v>
      </c>
      <c r="Z15" s="11">
        <v>120</v>
      </c>
      <c r="AA15" s="11">
        <v>33</v>
      </c>
      <c r="AB15" s="11">
        <v>150</v>
      </c>
      <c r="AC15" s="11">
        <v>0</v>
      </c>
      <c r="AD15" s="21">
        <f t="shared" si="1"/>
        <v>150</v>
      </c>
    </row>
    <row r="16" spans="1:30" x14ac:dyDescent="0.3">
      <c r="A16" s="10">
        <f t="shared" si="2"/>
        <v>1983</v>
      </c>
      <c r="B16" s="11">
        <v>0</v>
      </c>
      <c r="C16" s="11">
        <v>0</v>
      </c>
      <c r="D16" s="11">
        <v>202.5</v>
      </c>
      <c r="E16" s="11">
        <v>187.20000000000002</v>
      </c>
      <c r="F16" s="11">
        <v>171.20000000000002</v>
      </c>
      <c r="G16" s="11">
        <v>54</v>
      </c>
      <c r="H16" s="11">
        <v>100.5</v>
      </c>
      <c r="I16" s="11">
        <v>91.4</v>
      </c>
      <c r="J16" s="11">
        <v>93.7</v>
      </c>
      <c r="K16" s="11">
        <v>47.800000000000004</v>
      </c>
      <c r="L16" s="11">
        <v>39</v>
      </c>
      <c r="M16" s="18">
        <v>44</v>
      </c>
      <c r="N16" s="21">
        <f t="shared" si="0"/>
        <v>1031.3000000000002</v>
      </c>
      <c r="Q16" s="10">
        <f t="shared" si="3"/>
        <v>1983</v>
      </c>
      <c r="R16" s="11">
        <v>0</v>
      </c>
      <c r="S16" s="11">
        <v>0</v>
      </c>
      <c r="T16" s="11">
        <v>103</v>
      </c>
      <c r="U16" s="11">
        <v>90.9</v>
      </c>
      <c r="V16" s="11">
        <v>50</v>
      </c>
      <c r="W16" s="11">
        <v>38</v>
      </c>
      <c r="X16" s="11">
        <v>63.3</v>
      </c>
      <c r="Y16" s="11">
        <v>52</v>
      </c>
      <c r="Z16" s="11">
        <v>25</v>
      </c>
      <c r="AA16" s="11">
        <v>22</v>
      </c>
      <c r="AB16" s="11">
        <v>16</v>
      </c>
      <c r="AC16" s="11">
        <v>17</v>
      </c>
      <c r="AD16" s="21">
        <f t="shared" si="1"/>
        <v>103</v>
      </c>
    </row>
    <row r="17" spans="1:30" x14ac:dyDescent="0.3">
      <c r="A17" s="10">
        <f t="shared" si="2"/>
        <v>1984</v>
      </c>
      <c r="B17" s="11">
        <v>4</v>
      </c>
      <c r="C17" s="11">
        <v>75</v>
      </c>
      <c r="D17" s="11">
        <v>40</v>
      </c>
      <c r="E17" s="11">
        <v>67</v>
      </c>
      <c r="F17" s="11">
        <v>193</v>
      </c>
      <c r="G17" s="11">
        <v>136</v>
      </c>
      <c r="H17" s="11">
        <v>136</v>
      </c>
      <c r="I17" s="11">
        <v>239</v>
      </c>
      <c r="J17" s="11">
        <v>278</v>
      </c>
      <c r="K17" s="11">
        <v>276</v>
      </c>
      <c r="L17" s="11">
        <v>123</v>
      </c>
      <c r="M17" s="18">
        <v>0</v>
      </c>
      <c r="N17" s="21">
        <f t="shared" si="0"/>
        <v>1567</v>
      </c>
      <c r="Q17" s="10">
        <f t="shared" si="3"/>
        <v>1984</v>
      </c>
      <c r="R17" s="11">
        <v>4</v>
      </c>
      <c r="S17" s="11">
        <v>36</v>
      </c>
      <c r="T17" s="11">
        <v>21</v>
      </c>
      <c r="U17" s="11">
        <v>15</v>
      </c>
      <c r="V17" s="11">
        <v>60</v>
      </c>
      <c r="W17" s="11">
        <v>59</v>
      </c>
      <c r="X17" s="11">
        <v>33</v>
      </c>
      <c r="Y17" s="11">
        <v>150</v>
      </c>
      <c r="Z17" s="11">
        <v>58</v>
      </c>
      <c r="AA17" s="11">
        <v>148</v>
      </c>
      <c r="AB17" s="11">
        <v>35</v>
      </c>
      <c r="AC17" s="11">
        <v>0</v>
      </c>
      <c r="AD17" s="21">
        <f t="shared" si="1"/>
        <v>150</v>
      </c>
    </row>
    <row r="18" spans="1:30" x14ac:dyDescent="0.3">
      <c r="A18" s="10">
        <f t="shared" si="2"/>
        <v>1985</v>
      </c>
      <c r="B18" s="11">
        <v>0</v>
      </c>
      <c r="C18" s="11">
        <v>0</v>
      </c>
      <c r="D18" s="11">
        <v>20</v>
      </c>
      <c r="E18" s="11">
        <v>184</v>
      </c>
      <c r="F18" s="11">
        <v>120</v>
      </c>
      <c r="G18" s="11">
        <v>65</v>
      </c>
      <c r="H18" s="11">
        <v>23</v>
      </c>
      <c r="I18" s="11">
        <v>104</v>
      </c>
      <c r="J18" s="11">
        <v>324</v>
      </c>
      <c r="K18" s="11">
        <v>259</v>
      </c>
      <c r="L18" s="11">
        <v>48</v>
      </c>
      <c r="M18" s="18">
        <v>26</v>
      </c>
      <c r="N18" s="21">
        <f t="shared" si="0"/>
        <v>1173</v>
      </c>
      <c r="Q18" s="10">
        <f t="shared" si="3"/>
        <v>1985</v>
      </c>
      <c r="R18" s="11">
        <v>0</v>
      </c>
      <c r="S18" s="11">
        <v>0</v>
      </c>
      <c r="T18" s="11">
        <v>15</v>
      </c>
      <c r="U18" s="11">
        <v>91</v>
      </c>
      <c r="V18" s="11">
        <v>30</v>
      </c>
      <c r="W18" s="11">
        <v>40</v>
      </c>
      <c r="X18" s="11">
        <v>10</v>
      </c>
      <c r="Y18" s="11">
        <v>23</v>
      </c>
      <c r="Z18" s="11">
        <v>98</v>
      </c>
      <c r="AA18" s="11">
        <v>93</v>
      </c>
      <c r="AB18" s="11">
        <v>20</v>
      </c>
      <c r="AC18" s="11">
        <v>15</v>
      </c>
      <c r="AD18" s="21">
        <f t="shared" si="1"/>
        <v>98</v>
      </c>
    </row>
    <row r="19" spans="1:30" x14ac:dyDescent="0.3">
      <c r="A19" s="10">
        <f t="shared" si="2"/>
        <v>1986</v>
      </c>
      <c r="B19" s="11">
        <v>2</v>
      </c>
      <c r="C19" s="11">
        <v>6</v>
      </c>
      <c r="D19" s="11">
        <v>45</v>
      </c>
      <c r="E19" s="11">
        <v>88</v>
      </c>
      <c r="F19" s="11">
        <v>41.4</v>
      </c>
      <c r="G19" s="11">
        <v>0</v>
      </c>
      <c r="H19" s="11">
        <v>0</v>
      </c>
      <c r="I19" s="11">
        <v>112.9</v>
      </c>
      <c r="J19" s="11">
        <v>180.09999999999997</v>
      </c>
      <c r="K19" s="11">
        <v>469.79999999999995</v>
      </c>
      <c r="L19" s="11">
        <v>81.099999999999994</v>
      </c>
      <c r="M19" s="18">
        <v>11.1</v>
      </c>
      <c r="N19" s="21">
        <f t="shared" si="0"/>
        <v>1037.3999999999999</v>
      </c>
      <c r="Q19" s="10">
        <f t="shared" si="3"/>
        <v>1986</v>
      </c>
      <c r="R19" s="11">
        <v>2</v>
      </c>
      <c r="S19" s="11">
        <v>3</v>
      </c>
      <c r="T19" s="11">
        <v>20</v>
      </c>
      <c r="U19" s="11">
        <v>22</v>
      </c>
      <c r="V19" s="11">
        <v>13</v>
      </c>
      <c r="W19" s="11">
        <v>0</v>
      </c>
      <c r="X19" s="11">
        <v>0</v>
      </c>
      <c r="Y19" s="11">
        <v>55</v>
      </c>
      <c r="Z19" s="11">
        <v>52</v>
      </c>
      <c r="AA19" s="11">
        <v>47.6</v>
      </c>
      <c r="AB19" s="11">
        <v>24.5</v>
      </c>
      <c r="AC19" s="11">
        <v>11.1</v>
      </c>
      <c r="AD19" s="21">
        <f t="shared" si="1"/>
        <v>55</v>
      </c>
    </row>
    <row r="20" spans="1:30" x14ac:dyDescent="0.3">
      <c r="A20" s="10">
        <f t="shared" si="2"/>
        <v>1987</v>
      </c>
      <c r="B20" s="11">
        <v>16</v>
      </c>
      <c r="C20" s="11">
        <v>24</v>
      </c>
      <c r="D20" s="11">
        <v>57.6</v>
      </c>
      <c r="E20" s="11">
        <v>169.8</v>
      </c>
      <c r="F20" s="11">
        <v>196.2</v>
      </c>
      <c r="G20" s="11">
        <v>39.200000000000003</v>
      </c>
      <c r="H20" s="11">
        <v>96.600000000000009</v>
      </c>
      <c r="I20" s="11">
        <v>52.4</v>
      </c>
      <c r="J20" s="11">
        <v>303.8</v>
      </c>
      <c r="K20" s="11">
        <v>383</v>
      </c>
      <c r="L20" s="11">
        <v>104.3</v>
      </c>
      <c r="M20" s="18">
        <v>21</v>
      </c>
      <c r="N20" s="21">
        <f t="shared" si="0"/>
        <v>1463.8999999999999</v>
      </c>
      <c r="Q20" s="10">
        <f t="shared" si="3"/>
        <v>1987</v>
      </c>
      <c r="R20" s="11">
        <v>16</v>
      </c>
      <c r="S20" s="11">
        <v>24</v>
      </c>
      <c r="T20" s="11">
        <v>17</v>
      </c>
      <c r="U20" s="11">
        <v>55</v>
      </c>
      <c r="V20" s="11">
        <v>75</v>
      </c>
      <c r="W20" s="11">
        <v>37.5</v>
      </c>
      <c r="X20" s="11">
        <v>20</v>
      </c>
      <c r="Y20" s="11">
        <v>40</v>
      </c>
      <c r="Z20" s="11">
        <v>63</v>
      </c>
      <c r="AA20" s="11">
        <v>90</v>
      </c>
      <c r="AB20" s="11">
        <v>20</v>
      </c>
      <c r="AC20" s="11">
        <v>13</v>
      </c>
      <c r="AD20" s="21">
        <f t="shared" si="1"/>
        <v>90</v>
      </c>
    </row>
    <row r="21" spans="1:30" x14ac:dyDescent="0.3">
      <c r="A21" s="10">
        <f t="shared" si="2"/>
        <v>1988</v>
      </c>
      <c r="B21" s="11">
        <v>0</v>
      </c>
      <c r="C21" s="11">
        <v>0</v>
      </c>
      <c r="D21" s="11">
        <v>0</v>
      </c>
      <c r="E21" s="11">
        <v>131</v>
      </c>
      <c r="F21" s="11">
        <v>158.5</v>
      </c>
      <c r="G21" s="11">
        <v>181.4</v>
      </c>
      <c r="H21" s="11">
        <v>109.09999999999998</v>
      </c>
      <c r="I21" s="11">
        <v>210.5</v>
      </c>
      <c r="J21" s="11">
        <v>107.60000000000001</v>
      </c>
      <c r="K21" s="11">
        <v>248.9</v>
      </c>
      <c r="L21" s="11">
        <v>167.39999999999998</v>
      </c>
      <c r="M21" s="18">
        <v>0</v>
      </c>
      <c r="N21" s="21">
        <f t="shared" si="0"/>
        <v>1314.4</v>
      </c>
      <c r="Q21" s="10">
        <f t="shared" si="3"/>
        <v>1988</v>
      </c>
      <c r="R21" s="11">
        <v>0</v>
      </c>
      <c r="S21" s="11">
        <v>0</v>
      </c>
      <c r="T21" s="11">
        <v>0</v>
      </c>
      <c r="U21" s="11">
        <v>88</v>
      </c>
      <c r="V21" s="11">
        <v>46</v>
      </c>
      <c r="W21" s="11">
        <v>57.9</v>
      </c>
      <c r="X21" s="11">
        <v>34</v>
      </c>
      <c r="Y21" s="11">
        <v>44.2</v>
      </c>
      <c r="Z21" s="11">
        <v>47.8</v>
      </c>
      <c r="AA21" s="11">
        <v>57.7</v>
      </c>
      <c r="AB21" s="11">
        <v>63.2</v>
      </c>
      <c r="AC21" s="11">
        <v>0</v>
      </c>
      <c r="AD21" s="21">
        <f t="shared" si="1"/>
        <v>88</v>
      </c>
    </row>
    <row r="22" spans="1:30" x14ac:dyDescent="0.3">
      <c r="A22" s="10">
        <f t="shared" si="2"/>
        <v>1989</v>
      </c>
      <c r="B22" s="11">
        <v>0</v>
      </c>
      <c r="C22" s="11">
        <v>39</v>
      </c>
      <c r="D22" s="11">
        <v>158</v>
      </c>
      <c r="E22" s="11">
        <v>17</v>
      </c>
      <c r="F22" s="11">
        <v>157.6</v>
      </c>
      <c r="G22" s="11">
        <v>55</v>
      </c>
      <c r="H22" s="11">
        <v>37.700000000000003</v>
      </c>
      <c r="I22" s="11">
        <v>217.00000000000003</v>
      </c>
      <c r="J22" s="11">
        <v>259.7</v>
      </c>
      <c r="K22" s="11">
        <v>86.399999999999991</v>
      </c>
      <c r="L22" s="11">
        <v>138.80000000000001</v>
      </c>
      <c r="M22" s="18">
        <v>24.2</v>
      </c>
      <c r="N22" s="21">
        <f t="shared" si="0"/>
        <v>1190.4000000000001</v>
      </c>
      <c r="Q22" s="10">
        <f t="shared" si="3"/>
        <v>1989</v>
      </c>
      <c r="R22" s="11">
        <v>0</v>
      </c>
      <c r="S22" s="11">
        <v>18</v>
      </c>
      <c r="T22" s="11">
        <v>62</v>
      </c>
      <c r="U22" s="11">
        <v>7</v>
      </c>
      <c r="V22" s="11">
        <v>47.8</v>
      </c>
      <c r="W22" s="11">
        <v>36</v>
      </c>
      <c r="X22" s="11">
        <v>17</v>
      </c>
      <c r="Y22" s="11">
        <v>37.9</v>
      </c>
      <c r="Z22" s="11">
        <v>46.5</v>
      </c>
      <c r="AA22" s="11">
        <v>47.5</v>
      </c>
      <c r="AB22" s="11">
        <v>77</v>
      </c>
      <c r="AC22" s="11">
        <v>14.2</v>
      </c>
      <c r="AD22" s="21">
        <f t="shared" si="1"/>
        <v>77</v>
      </c>
    </row>
    <row r="23" spans="1:30" x14ac:dyDescent="0.3">
      <c r="A23" s="10">
        <f t="shared" si="2"/>
        <v>1990</v>
      </c>
      <c r="B23" s="11">
        <v>0</v>
      </c>
      <c r="C23" s="11">
        <v>4</v>
      </c>
      <c r="D23" s="11">
        <v>57.5</v>
      </c>
      <c r="E23" s="11">
        <v>236</v>
      </c>
      <c r="F23" s="11">
        <v>158.6</v>
      </c>
      <c r="G23" s="11">
        <v>113.4</v>
      </c>
      <c r="H23" s="11">
        <v>3.6</v>
      </c>
      <c r="I23" s="11">
        <v>68</v>
      </c>
      <c r="J23" s="11">
        <v>57.900000000000006</v>
      </c>
      <c r="K23" s="11">
        <v>410.5</v>
      </c>
      <c r="L23" s="11">
        <v>175.9</v>
      </c>
      <c r="M23" s="18">
        <v>72</v>
      </c>
      <c r="N23" s="21">
        <f t="shared" si="0"/>
        <v>1357.4</v>
      </c>
      <c r="Q23" s="10">
        <f t="shared" si="3"/>
        <v>1990</v>
      </c>
      <c r="R23" s="11">
        <v>0</v>
      </c>
      <c r="S23" s="11">
        <v>4</v>
      </c>
      <c r="T23" s="11">
        <v>30</v>
      </c>
      <c r="U23" s="11">
        <v>74.5</v>
      </c>
      <c r="V23" s="11">
        <v>73.900000000000006</v>
      </c>
      <c r="W23" s="11">
        <v>57.7</v>
      </c>
      <c r="X23" s="11">
        <v>3.6</v>
      </c>
      <c r="Y23" s="11">
        <v>20</v>
      </c>
      <c r="Z23" s="11">
        <v>26.7</v>
      </c>
      <c r="AA23" s="11">
        <v>92.6</v>
      </c>
      <c r="AB23" s="11">
        <v>43.9</v>
      </c>
      <c r="AC23" s="11">
        <v>72</v>
      </c>
      <c r="AD23" s="21">
        <f t="shared" si="1"/>
        <v>92.6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14.5</v>
      </c>
      <c r="E24" s="11">
        <v>104</v>
      </c>
      <c r="F24" s="11">
        <v>79.5</v>
      </c>
      <c r="G24" s="11">
        <v>55.6</v>
      </c>
      <c r="H24" s="11">
        <v>217</v>
      </c>
      <c r="I24" s="11">
        <v>34</v>
      </c>
      <c r="J24" s="11">
        <v>38</v>
      </c>
      <c r="K24" s="11">
        <v>59</v>
      </c>
      <c r="L24" s="11">
        <v>195</v>
      </c>
      <c r="M24" s="18">
        <v>0</v>
      </c>
      <c r="N24" s="21">
        <f t="shared" si="0"/>
        <v>796.6</v>
      </c>
      <c r="Q24" s="10">
        <f t="shared" si="3"/>
        <v>1991</v>
      </c>
      <c r="R24" s="11">
        <v>0</v>
      </c>
      <c r="S24" s="11">
        <v>0</v>
      </c>
      <c r="T24" s="11">
        <v>14.5</v>
      </c>
      <c r="U24" s="11">
        <v>37</v>
      </c>
      <c r="V24" s="11">
        <v>38</v>
      </c>
      <c r="W24" s="11">
        <v>54.6</v>
      </c>
      <c r="X24" s="11">
        <v>120</v>
      </c>
      <c r="Y24" s="11">
        <v>15</v>
      </c>
      <c r="Z24" s="11">
        <v>18</v>
      </c>
      <c r="AA24" s="11">
        <v>20</v>
      </c>
      <c r="AB24" s="11">
        <v>90</v>
      </c>
      <c r="AC24" s="11">
        <v>0</v>
      </c>
      <c r="AD24" s="21">
        <f t="shared" si="1"/>
        <v>120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3</v>
      </c>
      <c r="E25" s="11">
        <v>156</v>
      </c>
      <c r="F25" s="11">
        <v>403</v>
      </c>
      <c r="G25" s="11">
        <v>555</v>
      </c>
      <c r="H25" s="11">
        <v>175</v>
      </c>
      <c r="I25" s="11">
        <v>139</v>
      </c>
      <c r="J25" s="11">
        <v>441</v>
      </c>
      <c r="K25" s="11">
        <v>49</v>
      </c>
      <c r="L25" s="11">
        <v>187</v>
      </c>
      <c r="M25" s="18">
        <v>50</v>
      </c>
      <c r="N25" s="21">
        <f t="shared" si="0"/>
        <v>2158</v>
      </c>
      <c r="Q25" s="10">
        <f t="shared" si="3"/>
        <v>1992</v>
      </c>
      <c r="R25" s="11">
        <v>0</v>
      </c>
      <c r="S25" s="11">
        <v>0</v>
      </c>
      <c r="T25" s="11">
        <v>3</v>
      </c>
      <c r="U25" s="11">
        <v>70</v>
      </c>
      <c r="V25" s="11">
        <v>105</v>
      </c>
      <c r="W25" s="11">
        <v>80</v>
      </c>
      <c r="X25" s="11">
        <v>40</v>
      </c>
      <c r="Y25" s="11">
        <v>40</v>
      </c>
      <c r="Z25" s="11">
        <v>90</v>
      </c>
      <c r="AA25" s="11">
        <v>9</v>
      </c>
      <c r="AB25" s="11">
        <v>33</v>
      </c>
      <c r="AC25" s="11">
        <v>50</v>
      </c>
      <c r="AD25" s="21">
        <f t="shared" si="1"/>
        <v>105</v>
      </c>
    </row>
    <row r="26" spans="1:30" x14ac:dyDescent="0.3">
      <c r="A26" s="10">
        <f t="shared" si="2"/>
        <v>1993</v>
      </c>
      <c r="B26" s="11">
        <v>0</v>
      </c>
      <c r="C26" s="11">
        <v>0</v>
      </c>
      <c r="D26" s="11">
        <v>41</v>
      </c>
      <c r="E26" s="11">
        <v>71</v>
      </c>
      <c r="F26" s="11">
        <v>81</v>
      </c>
      <c r="G26" s="11">
        <v>11</v>
      </c>
      <c r="H26" s="11">
        <v>14</v>
      </c>
      <c r="I26" s="11">
        <v>385</v>
      </c>
      <c r="J26" s="11">
        <v>579</v>
      </c>
      <c r="K26" s="11">
        <v>345</v>
      </c>
      <c r="L26" s="11">
        <v>315</v>
      </c>
      <c r="M26" s="18">
        <v>0</v>
      </c>
      <c r="N26" s="21">
        <f t="shared" si="0"/>
        <v>1842</v>
      </c>
      <c r="Q26" s="10">
        <f t="shared" si="3"/>
        <v>1993</v>
      </c>
      <c r="R26" s="11">
        <v>0</v>
      </c>
      <c r="S26" s="11">
        <v>0</v>
      </c>
      <c r="T26" s="11">
        <v>11</v>
      </c>
      <c r="U26" s="11">
        <v>14</v>
      </c>
      <c r="V26" s="11">
        <v>21</v>
      </c>
      <c r="W26" s="11">
        <v>11</v>
      </c>
      <c r="X26" s="11">
        <v>5</v>
      </c>
      <c r="Y26" s="11">
        <v>120</v>
      </c>
      <c r="Z26" s="11">
        <v>110</v>
      </c>
      <c r="AA26" s="11">
        <v>100</v>
      </c>
      <c r="AB26" s="11">
        <v>110</v>
      </c>
      <c r="AC26" s="11">
        <v>0</v>
      </c>
      <c r="AD26" s="21">
        <f t="shared" si="1"/>
        <v>120</v>
      </c>
    </row>
    <row r="27" spans="1:30" x14ac:dyDescent="0.3">
      <c r="A27" s="10">
        <f t="shared" si="2"/>
        <v>1994</v>
      </c>
      <c r="B27" s="11">
        <v>0</v>
      </c>
      <c r="C27" s="11">
        <v>0</v>
      </c>
      <c r="D27" s="11">
        <v>60</v>
      </c>
      <c r="E27" s="11">
        <v>185</v>
      </c>
      <c r="F27" s="11">
        <v>105</v>
      </c>
      <c r="G27" s="11">
        <v>0</v>
      </c>
      <c r="H27" s="11">
        <v>68</v>
      </c>
      <c r="I27" s="11">
        <v>106</v>
      </c>
      <c r="J27" s="11">
        <v>144</v>
      </c>
      <c r="K27" s="11">
        <v>255</v>
      </c>
      <c r="L27" s="11">
        <v>67</v>
      </c>
      <c r="M27" s="18">
        <v>0</v>
      </c>
      <c r="N27" s="21">
        <f t="shared" si="0"/>
        <v>990</v>
      </c>
      <c r="Q27" s="10">
        <f t="shared" si="3"/>
        <v>1994</v>
      </c>
      <c r="R27" s="11">
        <v>0</v>
      </c>
      <c r="S27" s="11">
        <v>0</v>
      </c>
      <c r="T27" s="11">
        <v>60</v>
      </c>
      <c r="U27" s="11">
        <v>55</v>
      </c>
      <c r="V27" s="11">
        <v>30</v>
      </c>
      <c r="W27" s="11">
        <v>0</v>
      </c>
      <c r="X27" s="11">
        <v>11</v>
      </c>
      <c r="Y27" s="11">
        <v>23</v>
      </c>
      <c r="Z27" s="11">
        <v>54</v>
      </c>
      <c r="AA27" s="11">
        <v>100</v>
      </c>
      <c r="AB27" s="11">
        <v>47</v>
      </c>
      <c r="AC27" s="11">
        <v>0</v>
      </c>
      <c r="AD27" s="21">
        <f t="shared" si="1"/>
        <v>100</v>
      </c>
    </row>
    <row r="28" spans="1:30" x14ac:dyDescent="0.3">
      <c r="A28" s="10">
        <f t="shared" si="2"/>
        <v>1995</v>
      </c>
      <c r="B28" s="11">
        <v>50</v>
      </c>
      <c r="C28" s="11">
        <v>0</v>
      </c>
      <c r="D28" s="11">
        <v>70</v>
      </c>
      <c r="E28" s="11">
        <v>74</v>
      </c>
      <c r="F28" s="11">
        <v>85</v>
      </c>
      <c r="G28" s="11">
        <v>131</v>
      </c>
      <c r="H28" s="11">
        <v>243.2</v>
      </c>
      <c r="I28" s="11">
        <v>322</v>
      </c>
      <c r="J28" s="11">
        <v>175.1</v>
      </c>
      <c r="K28" s="11">
        <v>81.099999999999994</v>
      </c>
      <c r="L28" s="11">
        <v>0</v>
      </c>
      <c r="M28" s="18">
        <v>0</v>
      </c>
      <c r="N28" s="21">
        <f t="shared" si="0"/>
        <v>1231.3999999999999</v>
      </c>
      <c r="Q28" s="10">
        <f t="shared" si="3"/>
        <v>1995</v>
      </c>
      <c r="R28" s="11">
        <v>30</v>
      </c>
      <c r="S28" s="11">
        <v>0</v>
      </c>
      <c r="T28" s="11">
        <v>30</v>
      </c>
      <c r="U28" s="11">
        <v>64</v>
      </c>
      <c r="V28" s="11">
        <v>30</v>
      </c>
      <c r="W28" s="11">
        <v>70</v>
      </c>
      <c r="X28" s="11">
        <v>60</v>
      </c>
      <c r="Y28" s="11">
        <v>50</v>
      </c>
      <c r="Z28" s="11">
        <v>45</v>
      </c>
      <c r="AA28" s="11">
        <v>20</v>
      </c>
      <c r="AB28" s="11">
        <v>0</v>
      </c>
      <c r="AC28" s="11">
        <v>0</v>
      </c>
      <c r="AD28" s="21">
        <f t="shared" si="1"/>
        <v>70</v>
      </c>
    </row>
    <row r="29" spans="1:30" x14ac:dyDescent="0.3">
      <c r="A29" s="10">
        <f t="shared" si="2"/>
        <v>1996</v>
      </c>
      <c r="B29" s="11">
        <v>0</v>
      </c>
      <c r="C29" s="11">
        <v>0</v>
      </c>
      <c r="D29" s="11">
        <v>93</v>
      </c>
      <c r="E29" s="11">
        <v>120</v>
      </c>
      <c r="F29" s="11">
        <v>214</v>
      </c>
      <c r="G29" s="11">
        <v>45</v>
      </c>
      <c r="H29" s="11">
        <v>112</v>
      </c>
      <c r="I29" s="11">
        <v>269</v>
      </c>
      <c r="J29" s="11">
        <v>288.89999999999998</v>
      </c>
      <c r="K29" s="11">
        <v>339</v>
      </c>
      <c r="L29" s="11">
        <v>146</v>
      </c>
      <c r="M29" s="18">
        <v>10</v>
      </c>
      <c r="N29" s="21">
        <f t="shared" si="0"/>
        <v>1636.9</v>
      </c>
      <c r="Q29" s="10">
        <f t="shared" si="3"/>
        <v>1996</v>
      </c>
      <c r="R29" s="11">
        <v>0</v>
      </c>
      <c r="S29" s="11">
        <v>0</v>
      </c>
      <c r="T29" s="11">
        <v>57</v>
      </c>
      <c r="U29" s="11">
        <v>60</v>
      </c>
      <c r="V29" s="11">
        <v>59</v>
      </c>
      <c r="W29" s="11">
        <v>20</v>
      </c>
      <c r="X29" s="11">
        <v>57</v>
      </c>
      <c r="Y29" s="11">
        <v>80</v>
      </c>
      <c r="Z29" s="11">
        <v>121</v>
      </c>
      <c r="AA29" s="11">
        <v>150</v>
      </c>
      <c r="AB29" s="11">
        <v>38</v>
      </c>
      <c r="AC29" s="11">
        <v>10</v>
      </c>
      <c r="AD29" s="21">
        <f t="shared" si="1"/>
        <v>150</v>
      </c>
    </row>
    <row r="30" spans="1:30" x14ac:dyDescent="0.3">
      <c r="A30" s="10">
        <f t="shared" si="2"/>
        <v>1997</v>
      </c>
      <c r="B30" s="11">
        <v>0</v>
      </c>
      <c r="C30" s="11">
        <v>0</v>
      </c>
      <c r="D30" s="11">
        <v>41</v>
      </c>
      <c r="E30" s="11">
        <v>93</v>
      </c>
      <c r="F30" s="11">
        <v>50</v>
      </c>
      <c r="G30" s="11">
        <v>140</v>
      </c>
      <c r="H30" s="11">
        <v>20</v>
      </c>
      <c r="I30" s="11">
        <v>10</v>
      </c>
      <c r="J30" s="11">
        <v>84</v>
      </c>
      <c r="K30" s="11">
        <v>54</v>
      </c>
      <c r="L30" s="11">
        <v>23</v>
      </c>
      <c r="M30" s="18">
        <v>0</v>
      </c>
      <c r="N30" s="21">
        <f t="shared" si="0"/>
        <v>515</v>
      </c>
      <c r="Q30" s="10">
        <f t="shared" si="3"/>
        <v>1997</v>
      </c>
      <c r="R30" s="11">
        <v>0</v>
      </c>
      <c r="S30" s="11">
        <v>0</v>
      </c>
      <c r="T30" s="11">
        <v>30</v>
      </c>
      <c r="U30" s="11">
        <v>70</v>
      </c>
      <c r="V30" s="11">
        <v>30</v>
      </c>
      <c r="W30" s="11">
        <v>40</v>
      </c>
      <c r="X30" s="11">
        <v>10</v>
      </c>
      <c r="Y30" s="11">
        <v>10</v>
      </c>
      <c r="Z30" s="11">
        <v>30</v>
      </c>
      <c r="AA30" s="11">
        <v>30</v>
      </c>
      <c r="AB30" s="11">
        <v>12</v>
      </c>
      <c r="AC30" s="11">
        <v>0</v>
      </c>
      <c r="AD30" s="21">
        <f t="shared" si="1"/>
        <v>70</v>
      </c>
    </row>
    <row r="31" spans="1:30" x14ac:dyDescent="0.3">
      <c r="A31" s="10">
        <f t="shared" si="2"/>
        <v>1998</v>
      </c>
      <c r="B31" s="11">
        <v>15</v>
      </c>
      <c r="C31" s="11">
        <v>0</v>
      </c>
      <c r="D31" s="11">
        <v>55</v>
      </c>
      <c r="E31" s="11">
        <v>87</v>
      </c>
      <c r="F31" s="11">
        <v>108</v>
      </c>
      <c r="G31" s="11">
        <v>207</v>
      </c>
      <c r="H31" s="11">
        <v>140</v>
      </c>
      <c r="I31" s="11">
        <v>223</v>
      </c>
      <c r="J31" s="11">
        <v>175</v>
      </c>
      <c r="K31" s="11">
        <v>318.89999999999998</v>
      </c>
      <c r="L31" s="11">
        <v>121</v>
      </c>
      <c r="M31" s="18">
        <v>170</v>
      </c>
      <c r="N31" s="21">
        <f t="shared" si="0"/>
        <v>1619.9</v>
      </c>
      <c r="Q31" s="10">
        <f t="shared" si="3"/>
        <v>1998</v>
      </c>
      <c r="R31" s="11">
        <v>15</v>
      </c>
      <c r="S31" s="11">
        <v>0</v>
      </c>
      <c r="T31" s="11">
        <v>45</v>
      </c>
      <c r="U31" s="11">
        <v>31</v>
      </c>
      <c r="V31" s="11">
        <v>35</v>
      </c>
      <c r="W31" s="11">
        <v>56</v>
      </c>
      <c r="X31" s="11">
        <v>45</v>
      </c>
      <c r="Y31" s="11">
        <v>40</v>
      </c>
      <c r="Z31" s="11">
        <v>45</v>
      </c>
      <c r="AA31" s="11">
        <v>124</v>
      </c>
      <c r="AB31" s="11">
        <v>46</v>
      </c>
      <c r="AC31" s="11">
        <v>100</v>
      </c>
      <c r="AD31" s="21">
        <f t="shared" si="1"/>
        <v>124</v>
      </c>
    </row>
    <row r="32" spans="1:30" x14ac:dyDescent="0.3">
      <c r="A32" s="10">
        <f t="shared" si="2"/>
        <v>1999</v>
      </c>
      <c r="B32" s="11">
        <v>20</v>
      </c>
      <c r="C32" s="11">
        <v>99</v>
      </c>
      <c r="D32" s="11">
        <v>189.9</v>
      </c>
      <c r="E32" s="11">
        <v>94</v>
      </c>
      <c r="F32" s="11">
        <v>200</v>
      </c>
      <c r="G32" s="11">
        <v>184</v>
      </c>
      <c r="H32" s="11">
        <v>131</v>
      </c>
      <c r="I32" s="11">
        <v>185</v>
      </c>
      <c r="J32" s="11">
        <v>185</v>
      </c>
      <c r="K32" s="11">
        <v>182</v>
      </c>
      <c r="L32" s="11">
        <v>430</v>
      </c>
      <c r="M32" s="18">
        <v>0</v>
      </c>
      <c r="N32" s="21">
        <f t="shared" si="0"/>
        <v>1899.9</v>
      </c>
      <c r="Q32" s="10">
        <f t="shared" si="3"/>
        <v>1999</v>
      </c>
      <c r="R32" s="11">
        <v>10</v>
      </c>
      <c r="S32" s="11">
        <v>60</v>
      </c>
      <c r="T32" s="11">
        <v>130</v>
      </c>
      <c r="U32" s="11">
        <v>45</v>
      </c>
      <c r="V32" s="11">
        <v>100</v>
      </c>
      <c r="W32" s="11">
        <v>60</v>
      </c>
      <c r="X32" s="11">
        <v>60</v>
      </c>
      <c r="Y32" s="11">
        <v>45</v>
      </c>
      <c r="Z32" s="11">
        <v>50</v>
      </c>
      <c r="AA32" s="11">
        <v>40</v>
      </c>
      <c r="AB32" s="11">
        <v>80</v>
      </c>
      <c r="AC32" s="11">
        <v>0</v>
      </c>
      <c r="AD32" s="21">
        <f t="shared" si="1"/>
        <v>130</v>
      </c>
    </row>
    <row r="33" spans="1:30" x14ac:dyDescent="0.3">
      <c r="A33" s="10">
        <f t="shared" si="2"/>
        <v>2000</v>
      </c>
      <c r="B33" s="11">
        <v>0</v>
      </c>
      <c r="C33" s="11">
        <v>90</v>
      </c>
      <c r="D33" s="11">
        <v>15</v>
      </c>
      <c r="E33" s="11">
        <v>135</v>
      </c>
      <c r="F33" s="11">
        <v>202</v>
      </c>
      <c r="G33" s="11">
        <v>100</v>
      </c>
      <c r="H33" s="11">
        <v>90</v>
      </c>
      <c r="I33" s="11">
        <v>95</v>
      </c>
      <c r="J33" s="11">
        <v>220</v>
      </c>
      <c r="K33" s="11">
        <v>60</v>
      </c>
      <c r="L33" s="11">
        <v>393</v>
      </c>
      <c r="M33" s="18">
        <v>80</v>
      </c>
      <c r="N33" s="21">
        <f t="shared" si="0"/>
        <v>1480</v>
      </c>
      <c r="Q33" s="10">
        <f t="shared" si="3"/>
        <v>2000</v>
      </c>
      <c r="R33" s="11">
        <v>0</v>
      </c>
      <c r="S33" s="11">
        <v>60</v>
      </c>
      <c r="T33" s="11">
        <v>10</v>
      </c>
      <c r="U33" s="11">
        <v>40</v>
      </c>
      <c r="V33" s="11">
        <v>62</v>
      </c>
      <c r="W33" s="11">
        <v>60</v>
      </c>
      <c r="X33" s="11">
        <v>40</v>
      </c>
      <c r="Y33" s="11">
        <v>35</v>
      </c>
      <c r="Z33" s="11">
        <v>35</v>
      </c>
      <c r="AA33" s="11">
        <v>30</v>
      </c>
      <c r="AB33" s="11">
        <v>120</v>
      </c>
      <c r="AC33" s="11">
        <v>50</v>
      </c>
      <c r="AD33" s="21">
        <f t="shared" si="1"/>
        <v>120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145</v>
      </c>
      <c r="E34" s="11">
        <v>93</v>
      </c>
      <c r="F34" s="11">
        <v>232</v>
      </c>
      <c r="G34" s="11">
        <v>0</v>
      </c>
      <c r="H34" s="11">
        <v>70</v>
      </c>
      <c r="I34" s="11">
        <v>61</v>
      </c>
      <c r="J34" s="11">
        <v>242</v>
      </c>
      <c r="K34" s="11">
        <v>195</v>
      </c>
      <c r="L34" s="11">
        <v>160</v>
      </c>
      <c r="M34" s="18">
        <v>65</v>
      </c>
      <c r="N34" s="21">
        <f t="shared" si="0"/>
        <v>1263</v>
      </c>
      <c r="Q34" s="10">
        <f t="shared" si="3"/>
        <v>2001</v>
      </c>
      <c r="R34" s="11">
        <v>0</v>
      </c>
      <c r="S34" s="11">
        <v>0</v>
      </c>
      <c r="T34" s="11">
        <v>70</v>
      </c>
      <c r="U34" s="11">
        <v>40</v>
      </c>
      <c r="V34" s="11">
        <v>47</v>
      </c>
      <c r="W34" s="11">
        <v>0</v>
      </c>
      <c r="X34" s="11">
        <v>65</v>
      </c>
      <c r="Y34" s="11">
        <v>45</v>
      </c>
      <c r="Z34" s="11">
        <v>70</v>
      </c>
      <c r="AA34" s="11">
        <v>40</v>
      </c>
      <c r="AB34" s="11">
        <v>50</v>
      </c>
      <c r="AC34" s="11">
        <v>30</v>
      </c>
      <c r="AD34" s="21">
        <f t="shared" si="1"/>
        <v>70</v>
      </c>
    </row>
    <row r="35" spans="1:30" x14ac:dyDescent="0.3">
      <c r="A35" s="10">
        <f t="shared" si="2"/>
        <v>2002</v>
      </c>
      <c r="B35" s="11">
        <v>0</v>
      </c>
      <c r="C35" s="11">
        <v>20</v>
      </c>
      <c r="D35" s="11">
        <v>125</v>
      </c>
      <c r="E35" s="11">
        <v>161</v>
      </c>
      <c r="F35" s="11">
        <v>255</v>
      </c>
      <c r="G35" s="11">
        <v>120</v>
      </c>
      <c r="H35" s="11">
        <v>62</v>
      </c>
      <c r="I35" s="11">
        <v>80</v>
      </c>
      <c r="J35" s="11">
        <v>210</v>
      </c>
      <c r="K35" s="11">
        <v>130</v>
      </c>
      <c r="L35" s="11">
        <v>130</v>
      </c>
      <c r="M35" s="18">
        <v>38</v>
      </c>
      <c r="N35" s="21">
        <f t="shared" si="0"/>
        <v>1331</v>
      </c>
      <c r="Q35" s="10">
        <f t="shared" si="3"/>
        <v>2002</v>
      </c>
      <c r="R35" s="11">
        <v>0</v>
      </c>
      <c r="S35" s="11">
        <v>20</v>
      </c>
      <c r="T35" s="11">
        <v>25</v>
      </c>
      <c r="U35" s="11">
        <v>96</v>
      </c>
      <c r="V35" s="11">
        <v>80</v>
      </c>
      <c r="W35" s="11">
        <v>90</v>
      </c>
      <c r="X35" s="11">
        <v>32</v>
      </c>
      <c r="Y35" s="11">
        <v>30</v>
      </c>
      <c r="Z35" s="11">
        <v>70</v>
      </c>
      <c r="AA35" s="11">
        <v>60</v>
      </c>
      <c r="AB35" s="11">
        <v>60</v>
      </c>
      <c r="AC35" s="11">
        <v>38</v>
      </c>
      <c r="AD35" s="21">
        <f t="shared" si="1"/>
        <v>96</v>
      </c>
    </row>
    <row r="36" spans="1:30" x14ac:dyDescent="0.3">
      <c r="A36" s="10">
        <f t="shared" si="2"/>
        <v>2003</v>
      </c>
      <c r="B36" s="11">
        <v>35</v>
      </c>
      <c r="C36" s="11">
        <v>90</v>
      </c>
      <c r="D36" s="11">
        <v>113</v>
      </c>
      <c r="E36" s="11">
        <v>191</v>
      </c>
      <c r="F36" s="11">
        <v>68</v>
      </c>
      <c r="G36" s="11">
        <v>210</v>
      </c>
      <c r="H36" s="11">
        <v>150</v>
      </c>
      <c r="I36" s="11">
        <v>109</v>
      </c>
      <c r="J36" s="11">
        <v>558</v>
      </c>
      <c r="K36" s="11">
        <v>349</v>
      </c>
      <c r="L36" s="11">
        <v>107</v>
      </c>
      <c r="M36" s="18">
        <v>75</v>
      </c>
      <c r="N36" s="21">
        <f t="shared" si="0"/>
        <v>2055</v>
      </c>
      <c r="Q36" s="10">
        <f t="shared" si="3"/>
        <v>2003</v>
      </c>
      <c r="R36" s="11">
        <v>35</v>
      </c>
      <c r="S36" s="11">
        <v>30</v>
      </c>
      <c r="T36" s="11">
        <v>83</v>
      </c>
      <c r="U36" s="11">
        <v>40</v>
      </c>
      <c r="V36" s="11">
        <v>48</v>
      </c>
      <c r="W36" s="11">
        <v>75</v>
      </c>
      <c r="X36" s="11">
        <v>42</v>
      </c>
      <c r="Y36" s="11">
        <v>60</v>
      </c>
      <c r="Z36" s="11">
        <v>271</v>
      </c>
      <c r="AA36" s="11">
        <v>110</v>
      </c>
      <c r="AB36" s="11">
        <v>45</v>
      </c>
      <c r="AC36" s="11">
        <v>22</v>
      </c>
      <c r="AD36" s="21">
        <f t="shared" si="1"/>
        <v>271</v>
      </c>
    </row>
    <row r="37" spans="1:30" x14ac:dyDescent="0.3">
      <c r="A37" s="10">
        <f t="shared" si="2"/>
        <v>2004</v>
      </c>
      <c r="B37" s="11">
        <v>10</v>
      </c>
      <c r="C37" s="11">
        <v>10</v>
      </c>
      <c r="D37" s="11">
        <v>41</v>
      </c>
      <c r="E37" s="11">
        <v>150</v>
      </c>
      <c r="F37" s="11">
        <v>183</v>
      </c>
      <c r="G37" s="11">
        <v>156</v>
      </c>
      <c r="H37" s="11">
        <v>219</v>
      </c>
      <c r="I37" s="11">
        <v>168</v>
      </c>
      <c r="J37" s="11">
        <v>385</v>
      </c>
      <c r="K37" s="11">
        <v>383.1</v>
      </c>
      <c r="L37" s="11">
        <v>118</v>
      </c>
      <c r="M37" s="18">
        <v>12</v>
      </c>
      <c r="N37" s="21">
        <f t="shared" si="0"/>
        <v>1835.1</v>
      </c>
      <c r="Q37" s="10">
        <f t="shared" si="3"/>
        <v>2004</v>
      </c>
      <c r="R37" s="11">
        <v>10</v>
      </c>
      <c r="S37" s="11">
        <v>10</v>
      </c>
      <c r="T37" s="11">
        <v>23</v>
      </c>
      <c r="U37" s="11">
        <v>70</v>
      </c>
      <c r="V37" s="11">
        <v>80</v>
      </c>
      <c r="W37" s="11">
        <v>70</v>
      </c>
      <c r="X37" s="11">
        <v>90</v>
      </c>
      <c r="Y37" s="11">
        <v>70</v>
      </c>
      <c r="Z37" s="11">
        <v>78</v>
      </c>
      <c r="AA37" s="11">
        <v>82</v>
      </c>
      <c r="AB37" s="11">
        <v>75</v>
      </c>
      <c r="AC37" s="11">
        <v>12</v>
      </c>
      <c r="AD37" s="21">
        <f t="shared" si="1"/>
        <v>90</v>
      </c>
    </row>
    <row r="38" spans="1:30" x14ac:dyDescent="0.3">
      <c r="A38" s="10">
        <f t="shared" si="2"/>
        <v>2005</v>
      </c>
      <c r="B38" s="11">
        <v>30</v>
      </c>
      <c r="C38" s="11">
        <v>102</v>
      </c>
      <c r="D38" s="11">
        <v>0</v>
      </c>
      <c r="E38" s="11">
        <v>194</v>
      </c>
      <c r="F38" s="11">
        <v>354</v>
      </c>
      <c r="G38" s="11">
        <v>121</v>
      </c>
      <c r="H38" s="11">
        <v>69</v>
      </c>
      <c r="I38" s="11">
        <v>129</v>
      </c>
      <c r="J38" s="11">
        <v>149</v>
      </c>
      <c r="K38" s="11">
        <v>132</v>
      </c>
      <c r="L38" s="11">
        <v>324</v>
      </c>
      <c r="M38" s="18">
        <v>90</v>
      </c>
      <c r="N38" s="21">
        <f t="shared" si="0"/>
        <v>1694</v>
      </c>
      <c r="Q38" s="10">
        <f t="shared" si="3"/>
        <v>2005</v>
      </c>
      <c r="R38" s="11">
        <v>20</v>
      </c>
      <c r="S38" s="11">
        <v>82</v>
      </c>
      <c r="T38" s="11">
        <v>0</v>
      </c>
      <c r="U38" s="11">
        <v>106</v>
      </c>
      <c r="V38" s="11">
        <v>83</v>
      </c>
      <c r="W38" s="11">
        <v>65</v>
      </c>
      <c r="X38" s="11">
        <v>21</v>
      </c>
      <c r="Y38" s="11">
        <v>71</v>
      </c>
      <c r="Z38" s="11">
        <v>60</v>
      </c>
      <c r="AA38" s="11">
        <v>35</v>
      </c>
      <c r="AB38" s="11">
        <v>76</v>
      </c>
      <c r="AC38" s="11">
        <v>75</v>
      </c>
      <c r="AD38" s="21">
        <f t="shared" si="1"/>
        <v>106</v>
      </c>
    </row>
    <row r="39" spans="1:30" x14ac:dyDescent="0.3">
      <c r="A39" s="10">
        <f t="shared" si="2"/>
        <v>2006</v>
      </c>
      <c r="B39" s="11">
        <v>0</v>
      </c>
      <c r="C39" s="11">
        <v>19</v>
      </c>
      <c r="D39" s="11">
        <v>160</v>
      </c>
      <c r="E39" s="11">
        <v>340</v>
      </c>
      <c r="F39" s="11">
        <v>299</v>
      </c>
      <c r="G39" s="11">
        <v>85</v>
      </c>
      <c r="H39" s="11">
        <v>161</v>
      </c>
      <c r="I39" s="11">
        <v>105</v>
      </c>
      <c r="J39" s="11">
        <v>268</v>
      </c>
      <c r="K39" s="11">
        <v>296</v>
      </c>
      <c r="L39" s="11">
        <v>234</v>
      </c>
      <c r="M39" s="18">
        <v>205</v>
      </c>
      <c r="N39" s="21">
        <f t="shared" si="0"/>
        <v>2172</v>
      </c>
      <c r="Q39" s="10">
        <f t="shared" si="3"/>
        <v>2006</v>
      </c>
      <c r="R39" s="11">
        <v>0</v>
      </c>
      <c r="S39" s="11">
        <v>11</v>
      </c>
      <c r="T39" s="11">
        <v>70</v>
      </c>
      <c r="U39" s="11">
        <v>68</v>
      </c>
      <c r="V39" s="11">
        <v>121</v>
      </c>
      <c r="W39" s="11">
        <v>30</v>
      </c>
      <c r="X39" s="11">
        <v>79</v>
      </c>
      <c r="Y39" s="11">
        <v>60</v>
      </c>
      <c r="Z39" s="11">
        <v>88</v>
      </c>
      <c r="AA39" s="11">
        <v>90</v>
      </c>
      <c r="AB39" s="11">
        <v>80</v>
      </c>
      <c r="AC39" s="11">
        <v>125</v>
      </c>
      <c r="AD39" s="21">
        <f t="shared" si="1"/>
        <v>125</v>
      </c>
    </row>
    <row r="40" spans="1:30" x14ac:dyDescent="0.3">
      <c r="A40" s="10">
        <f t="shared" si="2"/>
        <v>2007</v>
      </c>
      <c r="B40" s="11">
        <v>0</v>
      </c>
      <c r="C40" s="11">
        <v>0</v>
      </c>
      <c r="D40" s="11">
        <v>92</v>
      </c>
      <c r="E40" s="11">
        <v>245</v>
      </c>
      <c r="F40" s="11">
        <v>230</v>
      </c>
      <c r="G40" s="11">
        <v>223.1</v>
      </c>
      <c r="H40" s="11">
        <v>118</v>
      </c>
      <c r="I40" s="11">
        <v>377</v>
      </c>
      <c r="J40" s="11">
        <v>182</v>
      </c>
      <c r="K40" s="11">
        <v>270</v>
      </c>
      <c r="L40" s="11">
        <v>168</v>
      </c>
      <c r="M40" s="18">
        <v>72</v>
      </c>
      <c r="N40" s="21">
        <f t="shared" si="0"/>
        <v>1977.1</v>
      </c>
      <c r="Q40" s="10">
        <f t="shared" si="3"/>
        <v>2007</v>
      </c>
      <c r="R40" s="11">
        <v>0</v>
      </c>
      <c r="S40" s="11">
        <v>0</v>
      </c>
      <c r="T40" s="11">
        <v>40</v>
      </c>
      <c r="U40" s="11">
        <v>69</v>
      </c>
      <c r="V40" s="11">
        <v>40</v>
      </c>
      <c r="W40" s="11">
        <v>65</v>
      </c>
      <c r="X40" s="11">
        <v>36</v>
      </c>
      <c r="Y40" s="11">
        <v>90</v>
      </c>
      <c r="Z40" s="11">
        <v>61</v>
      </c>
      <c r="AA40" s="11">
        <v>58</v>
      </c>
      <c r="AB40" s="11">
        <v>76</v>
      </c>
      <c r="AC40" s="11">
        <v>20</v>
      </c>
      <c r="AD40" s="21">
        <f t="shared" si="1"/>
        <v>90</v>
      </c>
    </row>
    <row r="41" spans="1:30" x14ac:dyDescent="0.3">
      <c r="A41" s="10">
        <f t="shared" si="2"/>
        <v>2008</v>
      </c>
      <c r="B41" s="11">
        <v>0</v>
      </c>
      <c r="C41" s="11">
        <v>0</v>
      </c>
      <c r="D41" s="11">
        <v>50</v>
      </c>
      <c r="E41" s="11">
        <v>53</v>
      </c>
      <c r="F41" s="11">
        <v>307</v>
      </c>
      <c r="G41" s="11">
        <v>245</v>
      </c>
      <c r="H41" s="11">
        <v>186</v>
      </c>
      <c r="I41" s="11">
        <v>279.5</v>
      </c>
      <c r="J41" s="11">
        <v>258</v>
      </c>
      <c r="K41" s="11">
        <v>55</v>
      </c>
      <c r="L41" s="11">
        <v>302</v>
      </c>
      <c r="M41" s="18">
        <v>30</v>
      </c>
      <c r="N41" s="21">
        <f t="shared" si="0"/>
        <v>1765.5</v>
      </c>
      <c r="Q41" s="10">
        <f t="shared" si="3"/>
        <v>2008</v>
      </c>
      <c r="R41" s="11">
        <v>0</v>
      </c>
      <c r="S41" s="11">
        <v>0</v>
      </c>
      <c r="T41" s="11">
        <v>35</v>
      </c>
      <c r="U41" s="11">
        <v>30</v>
      </c>
      <c r="V41" s="11">
        <v>70</v>
      </c>
      <c r="W41" s="11">
        <v>121</v>
      </c>
      <c r="X41" s="11">
        <v>27</v>
      </c>
      <c r="Y41" s="11">
        <v>100.5</v>
      </c>
      <c r="Z41" s="11">
        <v>71</v>
      </c>
      <c r="AA41" s="11">
        <v>20</v>
      </c>
      <c r="AB41" s="11">
        <v>44</v>
      </c>
      <c r="AC41" s="11">
        <v>30</v>
      </c>
      <c r="AD41" s="21">
        <f t="shared" si="1"/>
        <v>121</v>
      </c>
    </row>
    <row r="42" spans="1:30" x14ac:dyDescent="0.3">
      <c r="A42" s="10">
        <f t="shared" si="2"/>
        <v>2009</v>
      </c>
      <c r="B42" s="11">
        <v>53</v>
      </c>
      <c r="C42" s="11">
        <v>0</v>
      </c>
      <c r="D42" s="11">
        <v>102</v>
      </c>
      <c r="E42" s="11">
        <v>64</v>
      </c>
      <c r="F42" s="11">
        <v>122</v>
      </c>
      <c r="G42" s="11">
        <v>161</v>
      </c>
      <c r="H42" s="11">
        <v>15</v>
      </c>
      <c r="I42" s="11">
        <v>225</v>
      </c>
      <c r="J42" s="11">
        <v>93</v>
      </c>
      <c r="K42" s="11">
        <v>353</v>
      </c>
      <c r="L42" s="11">
        <v>87</v>
      </c>
      <c r="M42" s="18">
        <v>20</v>
      </c>
      <c r="N42" s="21">
        <f t="shared" si="0"/>
        <v>1295</v>
      </c>
      <c r="Q42" s="10">
        <f t="shared" si="3"/>
        <v>2009</v>
      </c>
      <c r="R42" s="11">
        <v>35</v>
      </c>
      <c r="S42" s="11">
        <v>0</v>
      </c>
      <c r="T42" s="11">
        <v>33</v>
      </c>
      <c r="U42" s="11">
        <v>22</v>
      </c>
      <c r="V42" s="11">
        <v>57</v>
      </c>
      <c r="W42" s="11">
        <v>90</v>
      </c>
      <c r="X42" s="11">
        <v>10</v>
      </c>
      <c r="Y42" s="11">
        <v>51</v>
      </c>
      <c r="Z42" s="11">
        <v>42</v>
      </c>
      <c r="AA42" s="11">
        <v>90</v>
      </c>
      <c r="AB42" s="11">
        <v>51</v>
      </c>
      <c r="AC42" s="11">
        <v>20</v>
      </c>
      <c r="AD42" s="21">
        <f t="shared" si="1"/>
        <v>90</v>
      </c>
    </row>
    <row r="43" spans="1:30" x14ac:dyDescent="0.3">
      <c r="A43" s="10">
        <f t="shared" si="2"/>
        <v>2010</v>
      </c>
      <c r="B43" s="11">
        <v>0</v>
      </c>
      <c r="C43" s="11">
        <v>30</v>
      </c>
      <c r="D43" s="11">
        <v>56</v>
      </c>
      <c r="E43" s="11">
        <v>56</v>
      </c>
      <c r="F43" s="11">
        <v>310</v>
      </c>
      <c r="G43" s="11">
        <v>421</v>
      </c>
      <c r="H43" s="11">
        <v>412</v>
      </c>
      <c r="I43" s="11">
        <v>310</v>
      </c>
      <c r="J43" s="11">
        <v>367</v>
      </c>
      <c r="K43" s="11">
        <v>398</v>
      </c>
      <c r="L43" s="11">
        <v>749</v>
      </c>
      <c r="M43" s="18">
        <v>158</v>
      </c>
      <c r="N43" s="21">
        <f t="shared" si="0"/>
        <v>3267</v>
      </c>
      <c r="Q43" s="10">
        <f t="shared" si="3"/>
        <v>2010</v>
      </c>
      <c r="R43" s="11">
        <v>0</v>
      </c>
      <c r="S43" s="11">
        <v>20</v>
      </c>
      <c r="T43" s="11">
        <v>21</v>
      </c>
      <c r="U43" s="11">
        <v>13</v>
      </c>
      <c r="V43" s="11">
        <v>103</v>
      </c>
      <c r="W43" s="11">
        <v>135</v>
      </c>
      <c r="X43" s="11">
        <v>95</v>
      </c>
      <c r="Y43" s="11">
        <v>80</v>
      </c>
      <c r="Z43" s="11">
        <v>98</v>
      </c>
      <c r="AA43" s="11">
        <v>83</v>
      </c>
      <c r="AB43" s="11">
        <v>157</v>
      </c>
      <c r="AC43" s="11">
        <v>48</v>
      </c>
      <c r="AD43" s="21">
        <f t="shared" si="1"/>
        <v>157</v>
      </c>
    </row>
    <row r="44" spans="1:30" x14ac:dyDescent="0.3">
      <c r="A44" s="10">
        <f t="shared" si="2"/>
        <v>2011</v>
      </c>
      <c r="B44" s="11">
        <v>20</v>
      </c>
      <c r="C44" s="11">
        <v>20</v>
      </c>
      <c r="D44" s="11">
        <v>101</v>
      </c>
      <c r="E44" s="11">
        <v>167.1</v>
      </c>
      <c r="F44" s="11">
        <v>303</v>
      </c>
      <c r="G44" s="11">
        <v>163</v>
      </c>
      <c r="H44" s="11">
        <v>181</v>
      </c>
      <c r="I44" s="11">
        <v>147</v>
      </c>
      <c r="J44" s="11">
        <v>128</v>
      </c>
      <c r="K44" s="11">
        <v>307</v>
      </c>
      <c r="L44" s="11">
        <v>358</v>
      </c>
      <c r="M44" s="18">
        <v>15</v>
      </c>
      <c r="N44" s="21">
        <f t="shared" si="0"/>
        <v>1910.1</v>
      </c>
      <c r="Q44" s="10">
        <f t="shared" si="3"/>
        <v>2011</v>
      </c>
      <c r="R44" s="11">
        <v>20</v>
      </c>
      <c r="S44" s="11">
        <v>20</v>
      </c>
      <c r="T44" s="11">
        <v>85</v>
      </c>
      <c r="U44" s="11">
        <v>80</v>
      </c>
      <c r="V44" s="11">
        <v>71</v>
      </c>
      <c r="W44" s="11">
        <v>70</v>
      </c>
      <c r="X44" s="11">
        <v>70</v>
      </c>
      <c r="Y44" s="11">
        <v>45</v>
      </c>
      <c r="Z44" s="11">
        <v>48</v>
      </c>
      <c r="AA44" s="11">
        <v>65</v>
      </c>
      <c r="AB44" s="11">
        <v>75</v>
      </c>
      <c r="AC44" s="11">
        <v>15</v>
      </c>
      <c r="AD44" s="21">
        <f t="shared" si="1"/>
        <v>85</v>
      </c>
    </row>
    <row r="45" spans="1:30" x14ac:dyDescent="0.3">
      <c r="A45" s="10">
        <f>+A44+1</f>
        <v>2012</v>
      </c>
      <c r="B45" s="11">
        <v>0</v>
      </c>
      <c r="C45" s="11">
        <v>18</v>
      </c>
      <c r="D45" s="11">
        <v>103</v>
      </c>
      <c r="E45" s="11">
        <v>100</v>
      </c>
      <c r="F45" s="11">
        <v>42</v>
      </c>
      <c r="G45" s="11">
        <v>0</v>
      </c>
      <c r="H45" s="11">
        <v>28</v>
      </c>
      <c r="I45" s="11">
        <v>146</v>
      </c>
      <c r="J45" s="11">
        <v>153</v>
      </c>
      <c r="K45" s="11">
        <v>516</v>
      </c>
      <c r="L45" s="11">
        <v>71</v>
      </c>
      <c r="M45" s="18">
        <v>0</v>
      </c>
      <c r="N45" s="21">
        <f t="shared" si="0"/>
        <v>1177</v>
      </c>
      <c r="Q45" s="10">
        <f>+Q44+1</f>
        <v>2012</v>
      </c>
      <c r="R45" s="11">
        <v>0</v>
      </c>
      <c r="S45" s="11">
        <v>18</v>
      </c>
      <c r="T45" s="11">
        <v>35</v>
      </c>
      <c r="U45" s="11">
        <v>70</v>
      </c>
      <c r="V45" s="11">
        <v>35</v>
      </c>
      <c r="W45" s="11">
        <v>0</v>
      </c>
      <c r="X45" s="11">
        <v>28</v>
      </c>
      <c r="Y45" s="11">
        <v>30</v>
      </c>
      <c r="Z45" s="11">
        <v>39</v>
      </c>
      <c r="AA45" s="11">
        <v>130</v>
      </c>
      <c r="AB45" s="11">
        <v>55</v>
      </c>
      <c r="AC45" s="11">
        <v>0</v>
      </c>
      <c r="AD45" s="21">
        <f t="shared" si="1"/>
        <v>130</v>
      </c>
    </row>
    <row r="46" spans="1:30" x14ac:dyDescent="0.3">
      <c r="A46" s="10">
        <f t="shared" si="2"/>
        <v>2013</v>
      </c>
      <c r="B46" s="11">
        <v>0</v>
      </c>
      <c r="C46" s="11">
        <v>0</v>
      </c>
      <c r="D46" s="11">
        <v>262</v>
      </c>
      <c r="E46" s="11">
        <v>174</v>
      </c>
      <c r="F46" s="11">
        <v>262</v>
      </c>
      <c r="G46" s="11">
        <v>181</v>
      </c>
      <c r="H46" s="11">
        <v>120</v>
      </c>
      <c r="I46" s="11">
        <v>186</v>
      </c>
      <c r="J46" s="11">
        <v>253</v>
      </c>
      <c r="K46" s="11">
        <v>110</v>
      </c>
      <c r="L46" s="11">
        <v>191</v>
      </c>
      <c r="M46" s="18">
        <v>0</v>
      </c>
      <c r="N46" s="21">
        <f t="shared" si="0"/>
        <v>1739</v>
      </c>
      <c r="Q46" s="10">
        <f t="shared" ref="Q46:Q50" si="4">+Q45+1</f>
        <v>2013</v>
      </c>
      <c r="R46" s="11">
        <v>0</v>
      </c>
      <c r="S46" s="11">
        <v>0</v>
      </c>
      <c r="T46" s="11">
        <v>83</v>
      </c>
      <c r="U46" s="11">
        <v>85</v>
      </c>
      <c r="V46" s="11">
        <v>75</v>
      </c>
      <c r="W46" s="11">
        <v>75</v>
      </c>
      <c r="X46" s="11">
        <v>89</v>
      </c>
      <c r="Y46" s="11">
        <v>78</v>
      </c>
      <c r="Z46" s="11">
        <v>85</v>
      </c>
      <c r="AA46" s="11">
        <v>70</v>
      </c>
      <c r="AB46" s="11">
        <v>73</v>
      </c>
      <c r="AC46" s="11">
        <v>0</v>
      </c>
      <c r="AD46" s="21">
        <f t="shared" si="1"/>
        <v>89</v>
      </c>
    </row>
    <row r="47" spans="1:30" x14ac:dyDescent="0.3">
      <c r="A47" s="10">
        <f t="shared" si="2"/>
        <v>2014</v>
      </c>
      <c r="B47" s="11">
        <v>0</v>
      </c>
      <c r="C47" s="11">
        <v>10</v>
      </c>
      <c r="D47" s="11">
        <v>50</v>
      </c>
      <c r="E47" s="11">
        <v>106</v>
      </c>
      <c r="F47" s="11">
        <v>270</v>
      </c>
      <c r="G47" s="11">
        <v>10</v>
      </c>
      <c r="H47" s="11">
        <v>45</v>
      </c>
      <c r="I47" s="11">
        <v>186</v>
      </c>
      <c r="J47" s="11">
        <v>201</v>
      </c>
      <c r="K47" s="11">
        <v>153</v>
      </c>
      <c r="L47" s="11">
        <v>143</v>
      </c>
      <c r="M47" s="18">
        <v>0</v>
      </c>
      <c r="N47" s="21">
        <f t="shared" si="0"/>
        <v>1174</v>
      </c>
      <c r="Q47" s="10">
        <f t="shared" si="4"/>
        <v>2014</v>
      </c>
      <c r="R47" s="11">
        <v>0</v>
      </c>
      <c r="S47" s="11">
        <v>10</v>
      </c>
      <c r="T47" s="11">
        <v>20</v>
      </c>
      <c r="U47" s="11">
        <v>40</v>
      </c>
      <c r="V47" s="11">
        <v>135</v>
      </c>
      <c r="W47" s="11">
        <v>10</v>
      </c>
      <c r="X47" s="11">
        <v>35</v>
      </c>
      <c r="Y47" s="11">
        <v>75</v>
      </c>
      <c r="Z47" s="11">
        <v>60</v>
      </c>
      <c r="AA47" s="11">
        <v>48</v>
      </c>
      <c r="AB47" s="11">
        <v>88</v>
      </c>
      <c r="AC47" s="11">
        <v>0</v>
      </c>
      <c r="AD47" s="21">
        <f t="shared" si="1"/>
        <v>135</v>
      </c>
    </row>
    <row r="48" spans="1:30" x14ac:dyDescent="0.3">
      <c r="A48" s="10">
        <f t="shared" si="2"/>
        <v>2015</v>
      </c>
      <c r="B48" s="11">
        <v>0</v>
      </c>
      <c r="C48" s="11">
        <v>9</v>
      </c>
      <c r="D48" s="11">
        <v>47</v>
      </c>
      <c r="E48" s="11">
        <v>143</v>
      </c>
      <c r="F48" s="11">
        <v>163</v>
      </c>
      <c r="G48" s="11">
        <v>26</v>
      </c>
      <c r="H48" s="11">
        <v>239</v>
      </c>
      <c r="I48" s="11">
        <v>327</v>
      </c>
      <c r="J48" s="11">
        <v>105</v>
      </c>
      <c r="K48" s="11">
        <v>120</v>
      </c>
      <c r="L48" s="11">
        <v>73</v>
      </c>
      <c r="M48" s="18">
        <v>0</v>
      </c>
      <c r="N48" s="21">
        <f t="shared" si="0"/>
        <v>1252</v>
      </c>
      <c r="Q48" s="10">
        <f t="shared" si="4"/>
        <v>2015</v>
      </c>
      <c r="R48" s="11">
        <v>0</v>
      </c>
      <c r="S48" s="11">
        <v>9</v>
      </c>
      <c r="T48" s="11">
        <v>25</v>
      </c>
      <c r="U48" s="11">
        <v>57</v>
      </c>
      <c r="V48" s="11">
        <v>75</v>
      </c>
      <c r="W48" s="11">
        <v>10</v>
      </c>
      <c r="X48" s="11">
        <v>85</v>
      </c>
      <c r="Y48" s="11">
        <v>80</v>
      </c>
      <c r="Z48" s="11">
        <v>35</v>
      </c>
      <c r="AA48" s="11">
        <v>35</v>
      </c>
      <c r="AB48" s="11">
        <v>31</v>
      </c>
      <c r="AC48" s="11">
        <v>0</v>
      </c>
      <c r="AD48" s="21">
        <f t="shared" si="1"/>
        <v>85</v>
      </c>
    </row>
    <row r="49" spans="1:30" x14ac:dyDescent="0.3">
      <c r="A49" s="10">
        <f t="shared" si="2"/>
        <v>2016</v>
      </c>
      <c r="B49" s="11">
        <v>0</v>
      </c>
      <c r="C49" s="11">
        <v>30</v>
      </c>
      <c r="D49" s="11">
        <v>30</v>
      </c>
      <c r="E49" s="11">
        <v>150</v>
      </c>
      <c r="F49" s="11">
        <v>96</v>
      </c>
      <c r="G49" s="11">
        <v>50</v>
      </c>
      <c r="H49" s="11">
        <v>157</v>
      </c>
      <c r="I49" s="11">
        <v>117</v>
      </c>
      <c r="J49" s="11">
        <v>185</v>
      </c>
      <c r="K49" s="11">
        <v>289</v>
      </c>
      <c r="L49" s="11">
        <v>399</v>
      </c>
      <c r="M49" s="18">
        <v>0</v>
      </c>
      <c r="N49" s="21">
        <f t="shared" si="0"/>
        <v>1503</v>
      </c>
      <c r="Q49" s="10">
        <f t="shared" si="4"/>
        <v>2016</v>
      </c>
      <c r="R49" s="11">
        <v>0</v>
      </c>
      <c r="S49" s="11">
        <v>15</v>
      </c>
      <c r="T49" s="11">
        <v>30</v>
      </c>
      <c r="U49" s="11">
        <v>80</v>
      </c>
      <c r="V49" s="11">
        <v>57</v>
      </c>
      <c r="W49" s="11">
        <v>50</v>
      </c>
      <c r="X49" s="11">
        <v>50</v>
      </c>
      <c r="Y49" s="11">
        <v>40</v>
      </c>
      <c r="Z49" s="11">
        <v>70</v>
      </c>
      <c r="AA49" s="11">
        <v>65</v>
      </c>
      <c r="AB49" s="11">
        <v>95</v>
      </c>
      <c r="AC49" s="11">
        <v>0</v>
      </c>
      <c r="AD49" s="21">
        <f t="shared" si="1"/>
        <v>95</v>
      </c>
    </row>
    <row r="50" spans="1:30" x14ac:dyDescent="0.3">
      <c r="A50" s="10">
        <f t="shared" si="2"/>
        <v>2017</v>
      </c>
      <c r="B50" s="11">
        <v>0</v>
      </c>
      <c r="C50" s="11">
        <v>57</v>
      </c>
      <c r="D50" s="11">
        <v>130</v>
      </c>
      <c r="E50" s="11">
        <v>145</v>
      </c>
      <c r="F50" s="11">
        <v>268</v>
      </c>
      <c r="G50" s="11">
        <v>371</v>
      </c>
      <c r="H50" s="11">
        <v>91</v>
      </c>
      <c r="I50" s="11">
        <v>306</v>
      </c>
      <c r="J50" s="11">
        <v>137</v>
      </c>
      <c r="K50" s="11">
        <v>221</v>
      </c>
      <c r="L50" s="11">
        <v>148</v>
      </c>
      <c r="M50" s="18">
        <v>48</v>
      </c>
      <c r="N50" s="21">
        <f t="shared" si="0"/>
        <v>1922</v>
      </c>
      <c r="Q50" s="10">
        <f t="shared" si="4"/>
        <v>2017</v>
      </c>
      <c r="R50" s="11">
        <v>0</v>
      </c>
      <c r="S50" s="11">
        <v>40</v>
      </c>
      <c r="T50" s="11">
        <v>45</v>
      </c>
      <c r="U50" s="11">
        <v>70</v>
      </c>
      <c r="V50" s="11">
        <v>75</v>
      </c>
      <c r="W50" s="11">
        <v>100</v>
      </c>
      <c r="X50" s="11">
        <v>70</v>
      </c>
      <c r="Y50" s="11">
        <v>70</v>
      </c>
      <c r="Z50" s="11">
        <v>70</v>
      </c>
      <c r="AA50" s="11">
        <v>55</v>
      </c>
      <c r="AB50" s="11">
        <v>45</v>
      </c>
      <c r="AC50" s="11">
        <v>25</v>
      </c>
      <c r="AD50" s="21">
        <f t="shared" si="1"/>
        <v>100</v>
      </c>
    </row>
    <row r="51" spans="1:30" x14ac:dyDescent="0.3">
      <c r="A51" s="10">
        <f>+A50+1</f>
        <v>2018</v>
      </c>
      <c r="B51" s="11"/>
      <c r="C51" s="11">
        <v>0</v>
      </c>
      <c r="D51" s="11">
        <v>80</v>
      </c>
      <c r="E51" s="11">
        <v>84</v>
      </c>
      <c r="F51" s="11">
        <v>112</v>
      </c>
      <c r="G51" s="11">
        <v>184</v>
      </c>
      <c r="H51" s="11">
        <v>37</v>
      </c>
      <c r="I51" s="11">
        <v>123</v>
      </c>
      <c r="J51" s="11">
        <v>97</v>
      </c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/>
      <c r="S51" s="11">
        <v>0</v>
      </c>
      <c r="T51" s="11">
        <v>50</v>
      </c>
      <c r="U51" s="11">
        <v>35</v>
      </c>
      <c r="V51" s="11">
        <v>74</v>
      </c>
      <c r="W51" s="11">
        <v>65</v>
      </c>
      <c r="X51" s="11">
        <v>17</v>
      </c>
      <c r="Y51" s="11">
        <v>100</v>
      </c>
      <c r="Z51" s="11">
        <v>45</v>
      </c>
      <c r="AA51" s="11"/>
      <c r="AB51" s="11"/>
      <c r="AC51" s="11"/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/>
      <c r="C52" s="11"/>
      <c r="D52" s="11"/>
      <c r="E52" s="11"/>
      <c r="F52" s="11">
        <v>105.9</v>
      </c>
      <c r="G52" s="11">
        <v>137.5</v>
      </c>
      <c r="H52" s="11">
        <v>0.7</v>
      </c>
      <c r="I52" s="11">
        <v>140.10000000000002</v>
      </c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5">+Q51+1</f>
        <v>2019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 t="shared" si="0"/>
        <v xml:space="preserve"> </v>
      </c>
      <c r="Q53" s="10">
        <f t="shared" si="5"/>
        <v>2020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1"/>
        <v xml:space="preserve"> </v>
      </c>
    </row>
    <row r="54" spans="1:30" x14ac:dyDescent="0.3">
      <c r="A54" s="14">
        <v>2021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>+IF(COUNT(B54:M54)&lt;12," ",SUM(B54:M54))</f>
        <v xml:space="preserve"> </v>
      </c>
      <c r="Q54" s="14">
        <v>2021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295.2</v>
      </c>
      <c r="L55" s="11"/>
      <c r="M55" s="11">
        <v>0</v>
      </c>
      <c r="N55" s="21" t="str">
        <f>+IF(COUNT(B55:M55)&lt;12," ",SUM(B55:M55))</f>
        <v xml:space="preserve"> </v>
      </c>
      <c r="Q55" s="14">
        <v>2022</v>
      </c>
      <c r="R55" s="11"/>
      <c r="S55" s="11"/>
      <c r="T55" s="11"/>
      <c r="U55" s="11"/>
      <c r="V55" s="11"/>
      <c r="W55" s="11"/>
      <c r="X55" s="11"/>
      <c r="Y55" s="11"/>
      <c r="Z55" s="11"/>
      <c r="AA55" s="11">
        <v>89</v>
      </c>
      <c r="AB55" s="11"/>
      <c r="AC55" s="11">
        <v>0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18.936170212765958</v>
      </c>
      <c r="C56" s="7">
        <f>+AVERAGE(C3:C55)</f>
        <v>24.602040816326532</v>
      </c>
      <c r="D56" s="7">
        <f t="shared" ref="D56:L56" si="6">+AVERAGE(D3:D55)</f>
        <v>75.3125</v>
      </c>
      <c r="E56" s="7">
        <f t="shared" si="6"/>
        <v>136.82291666666669</v>
      </c>
      <c r="F56" s="7">
        <f t="shared" si="6"/>
        <v>193.81799999999998</v>
      </c>
      <c r="G56" s="7">
        <f t="shared" si="6"/>
        <v>138.06400000000002</v>
      </c>
      <c r="H56" s="7">
        <f t="shared" si="6"/>
        <v>110.21224489795918</v>
      </c>
      <c r="I56" s="7">
        <f t="shared" si="6"/>
        <v>165.95416666666668</v>
      </c>
      <c r="J56" s="7">
        <f t="shared" si="6"/>
        <v>218.63124999999999</v>
      </c>
      <c r="K56" s="7">
        <f t="shared" si="6"/>
        <v>234.05510204081634</v>
      </c>
      <c r="L56" s="7">
        <f t="shared" si="6"/>
        <v>184.32291666666666</v>
      </c>
      <c r="M56" s="7">
        <f>+AVERAGE(M3:M55)</f>
        <v>38.974468085106388</v>
      </c>
      <c r="N56" s="22">
        <f>+AVERAGE(N3:N55)</f>
        <v>1537.8302325581399</v>
      </c>
      <c r="O56" s="12"/>
      <c r="P56" s="12"/>
      <c r="Q56" s="53" t="s">
        <v>16</v>
      </c>
      <c r="R56" s="7">
        <f>+AVERAGE(R3:R55)</f>
        <v>9.0212765957446805</v>
      </c>
      <c r="S56" s="7">
        <f>+AVERAGE(S3:S55)</f>
        <v>16.479591836734695</v>
      </c>
      <c r="T56" s="7">
        <f t="shared" ref="T56:AB56" si="7">+AVERAGE(T3:T55)</f>
        <v>38.78125</v>
      </c>
      <c r="U56" s="7">
        <f t="shared" si="7"/>
        <v>53.737500000000004</v>
      </c>
      <c r="V56" s="7">
        <f t="shared" si="7"/>
        <v>60.361224489795916</v>
      </c>
      <c r="W56" s="7">
        <f t="shared" si="7"/>
        <v>54.728571428571428</v>
      </c>
      <c r="X56" s="7">
        <f t="shared" si="7"/>
        <v>44.727083333333333</v>
      </c>
      <c r="Y56" s="7">
        <f t="shared" si="7"/>
        <v>56.629787234042553</v>
      </c>
      <c r="Z56" s="7">
        <f t="shared" si="7"/>
        <v>67.25</v>
      </c>
      <c r="AA56" s="7">
        <f t="shared" si="7"/>
        <v>69.334693877551018</v>
      </c>
      <c r="AB56" s="7">
        <f t="shared" si="7"/>
        <v>64.283333333333346</v>
      </c>
      <c r="AC56" s="7">
        <f>+AVERAGE(AC3:AC55)</f>
        <v>23.559574468085106</v>
      </c>
      <c r="AD56" s="22">
        <f>+AVERAGE(AD3:AD55)</f>
        <v>109.2232558139535</v>
      </c>
    </row>
    <row r="57" spans="1:30" customFormat="1" x14ac:dyDescent="0.3">
      <c r="A57" s="53" t="s">
        <v>17</v>
      </c>
      <c r="B57" s="7">
        <f>+MAX(B3:B55)</f>
        <v>464</v>
      </c>
      <c r="C57" s="7">
        <f t="shared" ref="C57:M57" si="8">+MAX(C3:C55)</f>
        <v>150</v>
      </c>
      <c r="D57" s="7">
        <f t="shared" si="8"/>
        <v>262</v>
      </c>
      <c r="E57" s="7">
        <f t="shared" si="8"/>
        <v>340</v>
      </c>
      <c r="F57" s="7">
        <f t="shared" si="8"/>
        <v>563</v>
      </c>
      <c r="G57" s="7">
        <f t="shared" si="8"/>
        <v>555</v>
      </c>
      <c r="H57" s="7">
        <f t="shared" si="8"/>
        <v>412</v>
      </c>
      <c r="I57" s="7">
        <f t="shared" si="8"/>
        <v>385</v>
      </c>
      <c r="J57" s="7">
        <f t="shared" si="8"/>
        <v>579</v>
      </c>
      <c r="K57" s="7">
        <f t="shared" si="8"/>
        <v>516</v>
      </c>
      <c r="L57" s="7">
        <f t="shared" si="8"/>
        <v>749</v>
      </c>
      <c r="M57" s="7">
        <f t="shared" si="8"/>
        <v>205</v>
      </c>
      <c r="N57" s="22">
        <f>+MAX(N3:N55)</f>
        <v>3267</v>
      </c>
      <c r="O57" s="12"/>
      <c r="P57" s="12"/>
      <c r="Q57" s="53" t="s">
        <v>17</v>
      </c>
      <c r="R57" s="7">
        <f>+MAX(R3:R55)</f>
        <v>90</v>
      </c>
      <c r="S57" s="7">
        <f t="shared" ref="S57:AC57" si="9">+MAX(S3:S55)</f>
        <v>130</v>
      </c>
      <c r="T57" s="7">
        <f t="shared" si="9"/>
        <v>130</v>
      </c>
      <c r="U57" s="7">
        <f t="shared" si="9"/>
        <v>106</v>
      </c>
      <c r="V57" s="7">
        <f t="shared" si="9"/>
        <v>135</v>
      </c>
      <c r="W57" s="7">
        <f t="shared" si="9"/>
        <v>135</v>
      </c>
      <c r="X57" s="7">
        <f t="shared" si="9"/>
        <v>120</v>
      </c>
      <c r="Y57" s="7">
        <f t="shared" si="9"/>
        <v>150</v>
      </c>
      <c r="Z57" s="7">
        <f t="shared" si="9"/>
        <v>271</v>
      </c>
      <c r="AA57" s="7">
        <f t="shared" si="9"/>
        <v>150</v>
      </c>
      <c r="AB57" s="7">
        <f t="shared" si="9"/>
        <v>157</v>
      </c>
      <c r="AC57" s="7">
        <f t="shared" si="9"/>
        <v>125</v>
      </c>
      <c r="AD57" s="22">
        <f>+MAX(AD3:AD55)</f>
        <v>271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17</v>
      </c>
      <c r="F58" s="7">
        <f t="shared" si="10"/>
        <v>41.4</v>
      </c>
      <c r="G58" s="7">
        <f t="shared" si="10"/>
        <v>0</v>
      </c>
      <c r="H58" s="7">
        <f t="shared" si="10"/>
        <v>0</v>
      </c>
      <c r="I58" s="7">
        <f t="shared" si="10"/>
        <v>10</v>
      </c>
      <c r="J58" s="7">
        <f t="shared" si="10"/>
        <v>38</v>
      </c>
      <c r="K58" s="7">
        <f t="shared" si="10"/>
        <v>47.800000000000004</v>
      </c>
      <c r="L58" s="7">
        <f t="shared" si="10"/>
        <v>0</v>
      </c>
      <c r="M58" s="7">
        <f>+MIN(M3:M55)</f>
        <v>0</v>
      </c>
      <c r="N58" s="22">
        <f>+MIN(N3:N55)</f>
        <v>515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7</v>
      </c>
      <c r="V58" s="7">
        <f t="shared" si="11"/>
        <v>13</v>
      </c>
      <c r="W58" s="7">
        <f t="shared" si="11"/>
        <v>0</v>
      </c>
      <c r="X58" s="7">
        <f t="shared" si="11"/>
        <v>0</v>
      </c>
      <c r="Y58" s="7">
        <f t="shared" si="11"/>
        <v>10</v>
      </c>
      <c r="Z58" s="7">
        <f t="shared" si="11"/>
        <v>18</v>
      </c>
      <c r="AA58" s="7">
        <f t="shared" si="11"/>
        <v>9</v>
      </c>
      <c r="AB58" s="7">
        <f t="shared" si="11"/>
        <v>0</v>
      </c>
      <c r="AC58" s="7">
        <f>+MIN(AC3:AC55)</f>
        <v>0</v>
      </c>
      <c r="AD58" s="22">
        <f>+MIN(AD3:AD55)</f>
        <v>55</v>
      </c>
    </row>
    <row r="59" spans="1:30" customFormat="1" x14ac:dyDescent="0.3">
      <c r="A59" s="53" t="s">
        <v>19</v>
      </c>
      <c r="B59" s="7">
        <f>+_xlfn.STDEV.S(B3:B55)</f>
        <v>68.979330317862846</v>
      </c>
      <c r="C59" s="7">
        <f t="shared" ref="C59:M59" si="12">+_xlfn.STDEV.S(C3:C55)</f>
        <v>35.474019188907334</v>
      </c>
      <c r="D59" s="7">
        <f t="shared" si="12"/>
        <v>61.233566184402285</v>
      </c>
      <c r="E59" s="7">
        <f t="shared" si="12"/>
        <v>63.273291866730631</v>
      </c>
      <c r="F59" s="7">
        <f t="shared" si="12"/>
        <v>103.8876958203287</v>
      </c>
      <c r="G59" s="7">
        <f t="shared" si="12"/>
        <v>111.75200086781079</v>
      </c>
      <c r="H59" s="7">
        <f t="shared" si="12"/>
        <v>88.561936031262576</v>
      </c>
      <c r="I59" s="7">
        <f t="shared" si="12"/>
        <v>93.779499094176231</v>
      </c>
      <c r="J59" s="7">
        <f t="shared" si="12"/>
        <v>121.5313586294466</v>
      </c>
      <c r="K59" s="7">
        <f t="shared" si="12"/>
        <v>124.43988016512306</v>
      </c>
      <c r="L59" s="7">
        <f t="shared" si="12"/>
        <v>130.708682482911</v>
      </c>
      <c r="M59" s="7">
        <f t="shared" si="12"/>
        <v>53.725483662965857</v>
      </c>
      <c r="N59" s="22">
        <f>+_xlfn.STDEV.S(N3:N55)</f>
        <v>473.20377646868997</v>
      </c>
      <c r="O59" s="12"/>
      <c r="P59" s="12"/>
      <c r="Q59" s="53" t="s">
        <v>19</v>
      </c>
      <c r="R59" s="7">
        <f>+_xlfn.STDEV.S(R3:R55)</f>
        <v>18.920301222096732</v>
      </c>
      <c r="S59" s="7">
        <f t="shared" ref="S59:AC59" si="13">+_xlfn.STDEV.S(S3:S55)</f>
        <v>25.600284663064432</v>
      </c>
      <c r="T59" s="7">
        <f t="shared" si="13"/>
        <v>30.995522368801815</v>
      </c>
      <c r="U59" s="7">
        <f t="shared" si="13"/>
        <v>24.449928207700363</v>
      </c>
      <c r="V59" s="7">
        <f t="shared" si="13"/>
        <v>25.835882801562143</v>
      </c>
      <c r="W59" s="7">
        <f t="shared" si="13"/>
        <v>33.16734714544814</v>
      </c>
      <c r="X59" s="7">
        <f t="shared" si="13"/>
        <v>29.800497922324048</v>
      </c>
      <c r="Y59" s="7">
        <f t="shared" si="13"/>
        <v>27.952388984731634</v>
      </c>
      <c r="Z59" s="7">
        <f t="shared" si="13"/>
        <v>39.896669727173325</v>
      </c>
      <c r="AA59" s="7">
        <f t="shared" si="13"/>
        <v>35.194806381886863</v>
      </c>
      <c r="AB59" s="7">
        <f t="shared" si="13"/>
        <v>33.892523077625462</v>
      </c>
      <c r="AC59" s="7">
        <f t="shared" si="13"/>
        <v>31.773427916328398</v>
      </c>
      <c r="AD59" s="22">
        <f>+_xlfn.STDEV.S(AD3:AD55)</f>
        <v>35.141488417466107</v>
      </c>
    </row>
    <row r="60" spans="1:30" customFormat="1" ht="15" thickBot="1" x14ac:dyDescent="0.35">
      <c r="A60" s="54" t="s">
        <v>20</v>
      </c>
      <c r="B60" s="55">
        <f>+COUNT(B3:B55)</f>
        <v>47</v>
      </c>
      <c r="C60" s="55">
        <f t="shared" ref="C60:M60" si="14">+COUNT(C3:C55)</f>
        <v>49</v>
      </c>
      <c r="D60" s="55">
        <f t="shared" si="14"/>
        <v>48</v>
      </c>
      <c r="E60" s="55">
        <f t="shared" si="14"/>
        <v>48</v>
      </c>
      <c r="F60" s="55">
        <f t="shared" si="14"/>
        <v>50</v>
      </c>
      <c r="G60" s="55">
        <f t="shared" si="14"/>
        <v>50</v>
      </c>
      <c r="H60" s="55">
        <f t="shared" si="14"/>
        <v>49</v>
      </c>
      <c r="I60" s="55">
        <f t="shared" si="14"/>
        <v>48</v>
      </c>
      <c r="J60" s="55">
        <f t="shared" si="14"/>
        <v>48</v>
      </c>
      <c r="K60" s="55">
        <f t="shared" si="14"/>
        <v>49</v>
      </c>
      <c r="L60" s="55">
        <f t="shared" si="14"/>
        <v>48</v>
      </c>
      <c r="M60" s="55">
        <f t="shared" si="14"/>
        <v>47</v>
      </c>
      <c r="N60" s="23">
        <f>+COUNT(N3:N55)</f>
        <v>43</v>
      </c>
      <c r="O60" s="12"/>
      <c r="P60" s="12"/>
      <c r="Q60" s="54" t="s">
        <v>20</v>
      </c>
      <c r="R60" s="55">
        <f>+COUNT(R3:R55)</f>
        <v>47</v>
      </c>
      <c r="S60" s="55">
        <f t="shared" ref="S60:AC60" si="15">+COUNT(S3:S55)</f>
        <v>49</v>
      </c>
      <c r="T60" s="55">
        <f t="shared" si="15"/>
        <v>48</v>
      </c>
      <c r="U60" s="55">
        <f t="shared" si="15"/>
        <v>48</v>
      </c>
      <c r="V60" s="55">
        <f t="shared" si="15"/>
        <v>49</v>
      </c>
      <c r="W60" s="55">
        <f t="shared" si="15"/>
        <v>49</v>
      </c>
      <c r="X60" s="55">
        <f t="shared" si="15"/>
        <v>48</v>
      </c>
      <c r="Y60" s="55">
        <f t="shared" si="15"/>
        <v>47</v>
      </c>
      <c r="Z60" s="55">
        <f t="shared" si="15"/>
        <v>48</v>
      </c>
      <c r="AA60" s="55">
        <f t="shared" si="15"/>
        <v>49</v>
      </c>
      <c r="AB60" s="55">
        <f t="shared" si="15"/>
        <v>48</v>
      </c>
      <c r="AC60" s="55">
        <f t="shared" si="15"/>
        <v>47</v>
      </c>
      <c r="AD60" s="23">
        <f>+COUNT(AD3:AD55)</f>
        <v>43</v>
      </c>
    </row>
  </sheetData>
  <mergeCells count="2">
    <mergeCell ref="B1:N1"/>
    <mergeCell ref="R1:AD1"/>
  </mergeCells>
  <conditionalFormatting sqref="A3:A60">
    <cfRule type="cellIs" dxfId="131" priority="8" operator="equal">
      <formula>"SR"</formula>
    </cfRule>
  </conditionalFormatting>
  <conditionalFormatting sqref="B2:N2">
    <cfRule type="cellIs" dxfId="130" priority="28" operator="equal">
      <formula>"SR"</formula>
    </cfRule>
  </conditionalFormatting>
  <conditionalFormatting sqref="B3:N55">
    <cfRule type="cellIs" dxfId="129" priority="2" operator="equal">
      <formula>0</formula>
    </cfRule>
  </conditionalFormatting>
  <conditionalFormatting sqref="Q3:Q60">
    <cfRule type="cellIs" dxfId="128" priority="3" operator="equal">
      <formula>"SR"</formula>
    </cfRule>
  </conditionalFormatting>
  <conditionalFormatting sqref="R2:AD2">
    <cfRule type="cellIs" dxfId="127" priority="26" operator="equal">
      <formula>"SR"</formula>
    </cfRule>
  </conditionalFormatting>
  <conditionalFormatting sqref="R3:AD55">
    <cfRule type="cellIs" dxfId="126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ABFC-A1C5-453D-888C-B3E630A51682}">
  <dimension ref="A1:AD60"/>
  <sheetViews>
    <sheetView topLeftCell="A18" zoomScale="55" zoomScaleNormal="55" workbookViewId="0">
      <selection activeCell="AE47" sqref="AE47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ref="N4:N53" si="0">+IF(COUNT(B4:M4)&lt;12," ",SUM(B4:M4))</f>
        <v xml:space="preserve"> </v>
      </c>
      <c r="Q4" s="10">
        <f>+Q3+1</f>
        <v>1971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>
        <v>25</v>
      </c>
      <c r="C6" s="11">
        <v>5</v>
      </c>
      <c r="D6" s="11">
        <v>44</v>
      </c>
      <c r="E6" s="11">
        <v>181</v>
      </c>
      <c r="F6" s="11">
        <v>111</v>
      </c>
      <c r="G6" s="11">
        <v>184</v>
      </c>
      <c r="H6" s="11">
        <v>208</v>
      </c>
      <c r="I6" s="11">
        <v>302</v>
      </c>
      <c r="J6" s="11">
        <v>293</v>
      </c>
      <c r="K6" s="11">
        <v>369</v>
      </c>
      <c r="L6" s="11">
        <v>305</v>
      </c>
      <c r="M6" s="18">
        <v>198</v>
      </c>
      <c r="N6" s="21">
        <f t="shared" si="0"/>
        <v>2225</v>
      </c>
      <c r="Q6" s="10">
        <f t="shared" si="3"/>
        <v>1973</v>
      </c>
      <c r="R6" s="11">
        <v>17</v>
      </c>
      <c r="S6" s="11">
        <v>5</v>
      </c>
      <c r="T6" s="11">
        <v>32</v>
      </c>
      <c r="U6" s="11">
        <v>71</v>
      </c>
      <c r="V6" s="11">
        <v>59</v>
      </c>
      <c r="W6" s="11">
        <v>37</v>
      </c>
      <c r="X6" s="11">
        <v>50</v>
      </c>
      <c r="Y6" s="11">
        <v>42</v>
      </c>
      <c r="Z6" s="11">
        <v>40</v>
      </c>
      <c r="AA6" s="11">
        <v>113</v>
      </c>
      <c r="AB6" s="11">
        <v>90</v>
      </c>
      <c r="AC6" s="11">
        <v>45</v>
      </c>
      <c r="AD6" s="21">
        <f t="shared" si="1"/>
        <v>113</v>
      </c>
    </row>
    <row r="7" spans="1:30" x14ac:dyDescent="0.3">
      <c r="A7" s="10">
        <f t="shared" si="2"/>
        <v>1974</v>
      </c>
      <c r="B7" s="11">
        <v>0</v>
      </c>
      <c r="C7" s="11">
        <v>36</v>
      </c>
      <c r="D7" s="11">
        <v>89</v>
      </c>
      <c r="E7" s="11">
        <v>154</v>
      </c>
      <c r="F7" s="11">
        <v>87</v>
      </c>
      <c r="G7" s="11">
        <v>108</v>
      </c>
      <c r="H7" s="11">
        <v>58</v>
      </c>
      <c r="I7" s="11">
        <v>139</v>
      </c>
      <c r="J7" s="11">
        <v>473</v>
      </c>
      <c r="K7" s="11">
        <v>400</v>
      </c>
      <c r="L7" s="11"/>
      <c r="M7" s="18">
        <v>14</v>
      </c>
      <c r="N7" s="21" t="str">
        <f t="shared" si="0"/>
        <v xml:space="preserve"> </v>
      </c>
      <c r="Q7" s="10">
        <f t="shared" si="3"/>
        <v>1974</v>
      </c>
      <c r="R7" s="11">
        <v>0</v>
      </c>
      <c r="S7" s="11">
        <v>15</v>
      </c>
      <c r="T7" s="11">
        <v>40</v>
      </c>
      <c r="U7" s="11">
        <v>53</v>
      </c>
      <c r="V7" s="11">
        <v>26</v>
      </c>
      <c r="W7" s="11">
        <v>45</v>
      </c>
      <c r="X7" s="11">
        <v>20</v>
      </c>
      <c r="Y7" s="11">
        <v>35</v>
      </c>
      <c r="Z7" s="11">
        <v>80</v>
      </c>
      <c r="AA7" s="11">
        <v>80</v>
      </c>
      <c r="AB7" s="11"/>
      <c r="AC7" s="11">
        <v>14</v>
      </c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>
        <v>0</v>
      </c>
      <c r="C8" s="11">
        <v>85</v>
      </c>
      <c r="D8" s="11">
        <v>77</v>
      </c>
      <c r="E8" s="11">
        <v>63</v>
      </c>
      <c r="F8" s="11">
        <v>328</v>
      </c>
      <c r="G8" s="11">
        <v>74</v>
      </c>
      <c r="H8" s="11">
        <v>299</v>
      </c>
      <c r="I8" s="11">
        <v>315</v>
      </c>
      <c r="J8" s="11">
        <v>293</v>
      </c>
      <c r="K8" s="11">
        <v>551</v>
      </c>
      <c r="L8" s="11">
        <v>253</v>
      </c>
      <c r="M8" s="18">
        <v>140</v>
      </c>
      <c r="N8" s="21">
        <f t="shared" si="0"/>
        <v>2478</v>
      </c>
      <c r="Q8" s="10">
        <f t="shared" si="3"/>
        <v>1975</v>
      </c>
      <c r="R8" s="11">
        <v>0</v>
      </c>
      <c r="S8" s="11">
        <v>30</v>
      </c>
      <c r="T8" s="11">
        <v>32</v>
      </c>
      <c r="U8" s="11">
        <v>42</v>
      </c>
      <c r="V8" s="11">
        <v>50</v>
      </c>
      <c r="W8" s="11">
        <v>25</v>
      </c>
      <c r="X8" s="11">
        <v>55</v>
      </c>
      <c r="Y8" s="11">
        <v>71</v>
      </c>
      <c r="Z8" s="11">
        <v>60</v>
      </c>
      <c r="AA8" s="11">
        <v>80</v>
      </c>
      <c r="AB8" s="11">
        <v>75</v>
      </c>
      <c r="AC8" s="11">
        <v>52</v>
      </c>
      <c r="AD8" s="21">
        <f t="shared" si="1"/>
        <v>80</v>
      </c>
    </row>
    <row r="9" spans="1:30" x14ac:dyDescent="0.3">
      <c r="A9" s="10">
        <f t="shared" si="2"/>
        <v>1976</v>
      </c>
      <c r="B9" s="11">
        <v>0</v>
      </c>
      <c r="C9" s="11">
        <v>13</v>
      </c>
      <c r="D9" s="11">
        <v>45</v>
      </c>
      <c r="E9" s="11">
        <v>126</v>
      </c>
      <c r="F9" s="11">
        <v>168</v>
      </c>
      <c r="G9" s="11">
        <v>151</v>
      </c>
      <c r="H9" s="11">
        <v>72</v>
      </c>
      <c r="I9" s="11">
        <v>83</v>
      </c>
      <c r="J9" s="11">
        <v>95</v>
      </c>
      <c r="K9" s="11">
        <v>528</v>
      </c>
      <c r="L9" s="11">
        <v>87</v>
      </c>
      <c r="M9" s="18">
        <v>0</v>
      </c>
      <c r="N9" s="21">
        <f t="shared" si="0"/>
        <v>1368</v>
      </c>
      <c r="Q9" s="10">
        <f t="shared" si="3"/>
        <v>1976</v>
      </c>
      <c r="R9" s="11">
        <v>0</v>
      </c>
      <c r="S9" s="11">
        <v>5</v>
      </c>
      <c r="T9" s="11">
        <v>42</v>
      </c>
      <c r="U9" s="11">
        <v>65</v>
      </c>
      <c r="V9" s="11">
        <v>40</v>
      </c>
      <c r="W9" s="11">
        <v>80</v>
      </c>
      <c r="X9" s="11">
        <v>38</v>
      </c>
      <c r="Y9" s="11">
        <v>30</v>
      </c>
      <c r="Z9" s="11">
        <v>28</v>
      </c>
      <c r="AA9" s="11">
        <v>92</v>
      </c>
      <c r="AB9" s="11">
        <v>70</v>
      </c>
      <c r="AC9" s="11">
        <v>0</v>
      </c>
      <c r="AD9" s="21">
        <f t="shared" si="1"/>
        <v>92</v>
      </c>
    </row>
    <row r="10" spans="1:30" x14ac:dyDescent="0.3">
      <c r="A10" s="10">
        <f t="shared" si="2"/>
        <v>1977</v>
      </c>
      <c r="B10" s="11"/>
      <c r="C10" s="11">
        <v>6</v>
      </c>
      <c r="D10" s="11">
        <v>17</v>
      </c>
      <c r="E10" s="11">
        <v>84</v>
      </c>
      <c r="F10" s="11">
        <v>330</v>
      </c>
      <c r="G10" s="11">
        <v>232</v>
      </c>
      <c r="H10" s="11">
        <v>40</v>
      </c>
      <c r="I10" s="11"/>
      <c r="J10" s="11"/>
      <c r="K10" s="11"/>
      <c r="L10" s="11">
        <v>30</v>
      </c>
      <c r="M10" s="18">
        <v>0</v>
      </c>
      <c r="N10" s="21" t="str">
        <f t="shared" si="0"/>
        <v xml:space="preserve"> </v>
      </c>
      <c r="Q10" s="10">
        <f t="shared" si="3"/>
        <v>1977</v>
      </c>
      <c r="R10" s="11"/>
      <c r="S10" s="11">
        <v>6</v>
      </c>
      <c r="T10" s="11">
        <v>17</v>
      </c>
      <c r="U10" s="11">
        <v>57</v>
      </c>
      <c r="V10" s="11">
        <v>52</v>
      </c>
      <c r="W10" s="11">
        <v>50</v>
      </c>
      <c r="X10" s="11">
        <v>40</v>
      </c>
      <c r="Y10" s="11"/>
      <c r="Z10" s="11"/>
      <c r="AA10" s="11"/>
      <c r="AB10" s="11">
        <v>18</v>
      </c>
      <c r="AC10" s="11">
        <v>0</v>
      </c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>
        <v>48</v>
      </c>
      <c r="C11" s="11">
        <v>46</v>
      </c>
      <c r="D11" s="11">
        <v>130</v>
      </c>
      <c r="E11" s="11">
        <v>88</v>
      </c>
      <c r="F11" s="11"/>
      <c r="G11" s="11"/>
      <c r="H11" s="11"/>
      <c r="I11" s="11"/>
      <c r="J11" s="11"/>
      <c r="K11" s="11"/>
      <c r="L11" s="11"/>
      <c r="M11" s="18">
        <v>28</v>
      </c>
      <c r="N11" s="21" t="str">
        <f t="shared" si="0"/>
        <v xml:space="preserve"> </v>
      </c>
      <c r="Q11" s="10">
        <f t="shared" si="3"/>
        <v>1978</v>
      </c>
      <c r="R11" s="11">
        <v>29</v>
      </c>
      <c r="S11" s="11">
        <v>23</v>
      </c>
      <c r="T11" s="11">
        <v>55</v>
      </c>
      <c r="U11" s="11">
        <v>45</v>
      </c>
      <c r="V11" s="11"/>
      <c r="W11" s="11"/>
      <c r="X11" s="11"/>
      <c r="Y11" s="11"/>
      <c r="Z11" s="11"/>
      <c r="AA11" s="11"/>
      <c r="AB11" s="11"/>
      <c r="AC11" s="11">
        <v>20</v>
      </c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>
        <v>0</v>
      </c>
      <c r="C12" s="11">
        <v>90</v>
      </c>
      <c r="D12" s="11">
        <v>52</v>
      </c>
      <c r="E12" s="11">
        <v>79</v>
      </c>
      <c r="F12" s="11">
        <v>188</v>
      </c>
      <c r="G12" s="11">
        <v>401</v>
      </c>
      <c r="H12" s="11">
        <v>148</v>
      </c>
      <c r="I12" s="11">
        <v>232</v>
      </c>
      <c r="J12" s="11">
        <v>237</v>
      </c>
      <c r="K12" s="11">
        <v>427</v>
      </c>
      <c r="L12" s="11">
        <v>520</v>
      </c>
      <c r="M12" s="18">
        <v>235</v>
      </c>
      <c r="N12" s="21">
        <f t="shared" si="0"/>
        <v>2609</v>
      </c>
      <c r="Q12" s="10">
        <f t="shared" si="3"/>
        <v>1979</v>
      </c>
      <c r="R12" s="11">
        <v>0</v>
      </c>
      <c r="S12" s="11">
        <v>45</v>
      </c>
      <c r="T12" s="11">
        <v>25</v>
      </c>
      <c r="U12" s="11">
        <v>36</v>
      </c>
      <c r="V12" s="11">
        <v>58</v>
      </c>
      <c r="W12" s="11">
        <v>66</v>
      </c>
      <c r="X12" s="11">
        <v>63</v>
      </c>
      <c r="Y12" s="11">
        <v>63</v>
      </c>
      <c r="Z12" s="11">
        <v>30</v>
      </c>
      <c r="AA12" s="11">
        <v>50</v>
      </c>
      <c r="AB12" s="11">
        <v>60</v>
      </c>
      <c r="AC12" s="11">
        <v>60</v>
      </c>
      <c r="AD12" s="21">
        <f t="shared" si="1"/>
        <v>66</v>
      </c>
    </row>
    <row r="13" spans="1:30" x14ac:dyDescent="0.3">
      <c r="A13" s="10">
        <f t="shared" si="2"/>
        <v>1980</v>
      </c>
      <c r="B13" s="11">
        <v>60</v>
      </c>
      <c r="C13" s="11">
        <v>28</v>
      </c>
      <c r="D13" s="11">
        <v>5</v>
      </c>
      <c r="E13" s="11">
        <v>102</v>
      </c>
      <c r="F13" s="11">
        <v>249</v>
      </c>
      <c r="G13" s="11">
        <v>127</v>
      </c>
      <c r="H13" s="11">
        <v>107</v>
      </c>
      <c r="I13" s="11">
        <v>97</v>
      </c>
      <c r="J13" s="11">
        <v>204</v>
      </c>
      <c r="K13" s="11">
        <v>157</v>
      </c>
      <c r="L13" s="11">
        <v>282</v>
      </c>
      <c r="M13" s="18">
        <v>301</v>
      </c>
      <c r="N13" s="21">
        <f t="shared" si="0"/>
        <v>1719</v>
      </c>
      <c r="Q13" s="10">
        <f t="shared" si="3"/>
        <v>1980</v>
      </c>
      <c r="R13" s="11">
        <v>30</v>
      </c>
      <c r="S13" s="11">
        <v>26</v>
      </c>
      <c r="T13" s="11">
        <v>5</v>
      </c>
      <c r="U13" s="11">
        <v>66</v>
      </c>
      <c r="V13" s="11">
        <v>58</v>
      </c>
      <c r="W13" s="11">
        <v>85</v>
      </c>
      <c r="X13" s="11">
        <v>49</v>
      </c>
      <c r="Y13" s="11">
        <v>30</v>
      </c>
      <c r="Z13" s="11">
        <v>60</v>
      </c>
      <c r="AA13" s="11">
        <v>40</v>
      </c>
      <c r="AB13" s="11">
        <v>110</v>
      </c>
      <c r="AC13" s="11">
        <v>135</v>
      </c>
      <c r="AD13" s="21">
        <f t="shared" si="1"/>
        <v>135</v>
      </c>
    </row>
    <row r="14" spans="1:30" x14ac:dyDescent="0.3">
      <c r="A14" s="10">
        <f t="shared" si="2"/>
        <v>1981</v>
      </c>
      <c r="B14" s="11">
        <v>15</v>
      </c>
      <c r="C14" s="11">
        <v>116</v>
      </c>
      <c r="D14" s="11">
        <v>95</v>
      </c>
      <c r="E14" s="11">
        <v>261</v>
      </c>
      <c r="F14" s="11">
        <v>714</v>
      </c>
      <c r="G14" s="11">
        <v>563</v>
      </c>
      <c r="H14" s="11">
        <v>290</v>
      </c>
      <c r="I14" s="11">
        <v>105</v>
      </c>
      <c r="J14" s="11">
        <v>242</v>
      </c>
      <c r="K14" s="11">
        <v>463</v>
      </c>
      <c r="L14" s="11">
        <v>406</v>
      </c>
      <c r="M14" s="18">
        <v>390</v>
      </c>
      <c r="N14" s="21">
        <f t="shared" si="0"/>
        <v>3660</v>
      </c>
      <c r="Q14" s="10">
        <f t="shared" si="3"/>
        <v>1981</v>
      </c>
      <c r="R14" s="11">
        <v>15</v>
      </c>
      <c r="S14" s="11">
        <v>60</v>
      </c>
      <c r="T14" s="11">
        <v>78</v>
      </c>
      <c r="U14" s="11">
        <v>117</v>
      </c>
      <c r="V14" s="11">
        <v>96</v>
      </c>
      <c r="W14" s="11">
        <v>100</v>
      </c>
      <c r="X14" s="11">
        <v>77</v>
      </c>
      <c r="Y14" s="11">
        <v>30</v>
      </c>
      <c r="Z14" s="11">
        <v>50</v>
      </c>
      <c r="AA14" s="11">
        <v>60</v>
      </c>
      <c r="AB14" s="11">
        <v>90</v>
      </c>
      <c r="AC14" s="11">
        <v>57</v>
      </c>
      <c r="AD14" s="21">
        <f t="shared" si="1"/>
        <v>117</v>
      </c>
    </row>
    <row r="15" spans="1:30" x14ac:dyDescent="0.3">
      <c r="A15" s="10">
        <f t="shared" si="2"/>
        <v>1982</v>
      </c>
      <c r="B15" s="11">
        <v>109</v>
      </c>
      <c r="C15" s="11">
        <v>18</v>
      </c>
      <c r="D15" s="11">
        <v>0</v>
      </c>
      <c r="E15" s="11">
        <v>144</v>
      </c>
      <c r="F15" s="11">
        <v>74</v>
      </c>
      <c r="G15" s="11">
        <v>38</v>
      </c>
      <c r="H15" s="11">
        <v>75</v>
      </c>
      <c r="I15" s="11">
        <v>89</v>
      </c>
      <c r="J15" s="11">
        <v>183</v>
      </c>
      <c r="K15" s="11">
        <v>264</v>
      </c>
      <c r="L15" s="11">
        <v>51</v>
      </c>
      <c r="M15" s="18">
        <v>0</v>
      </c>
      <c r="N15" s="21">
        <f t="shared" si="0"/>
        <v>1045</v>
      </c>
      <c r="Q15" s="10">
        <f t="shared" si="3"/>
        <v>1982</v>
      </c>
      <c r="R15" s="11">
        <v>43</v>
      </c>
      <c r="S15" s="11">
        <v>18</v>
      </c>
      <c r="T15" s="11">
        <v>0</v>
      </c>
      <c r="U15" s="11">
        <v>34</v>
      </c>
      <c r="V15" s="11">
        <v>23</v>
      </c>
      <c r="W15" s="11">
        <v>22</v>
      </c>
      <c r="X15" s="11">
        <v>27</v>
      </c>
      <c r="Y15" s="11">
        <v>25</v>
      </c>
      <c r="Z15" s="11">
        <v>72</v>
      </c>
      <c r="AA15" s="11">
        <v>65</v>
      </c>
      <c r="AB15" s="11">
        <v>35</v>
      </c>
      <c r="AC15" s="11">
        <v>0</v>
      </c>
      <c r="AD15" s="21">
        <f t="shared" si="1"/>
        <v>72</v>
      </c>
    </row>
    <row r="16" spans="1:30" x14ac:dyDescent="0.3">
      <c r="A16" s="10">
        <f t="shared" si="2"/>
        <v>1983</v>
      </c>
      <c r="B16" s="11">
        <v>0</v>
      </c>
      <c r="C16" s="11">
        <v>11</v>
      </c>
      <c r="D16" s="11">
        <v>59.500000000000007</v>
      </c>
      <c r="E16" s="11">
        <v>220</v>
      </c>
      <c r="F16" s="11">
        <v>331</v>
      </c>
      <c r="G16" s="11">
        <v>188</v>
      </c>
      <c r="H16" s="11">
        <v>155</v>
      </c>
      <c r="I16" s="11">
        <v>217</v>
      </c>
      <c r="J16" s="11">
        <v>316</v>
      </c>
      <c r="K16" s="11">
        <v>335</v>
      </c>
      <c r="L16" s="11">
        <v>119</v>
      </c>
      <c r="M16" s="18">
        <v>63</v>
      </c>
      <c r="N16" s="21">
        <f t="shared" si="0"/>
        <v>2014.5</v>
      </c>
      <c r="Q16" s="10">
        <f t="shared" si="3"/>
        <v>1983</v>
      </c>
      <c r="R16" s="11">
        <v>0</v>
      </c>
      <c r="S16" s="11">
        <v>8</v>
      </c>
      <c r="T16" s="11">
        <v>35</v>
      </c>
      <c r="U16" s="11">
        <v>78</v>
      </c>
      <c r="V16" s="11">
        <v>96</v>
      </c>
      <c r="W16" s="11">
        <v>50</v>
      </c>
      <c r="X16" s="11">
        <v>38</v>
      </c>
      <c r="Y16" s="11">
        <v>50</v>
      </c>
      <c r="Z16" s="11">
        <v>53</v>
      </c>
      <c r="AA16" s="11">
        <v>87</v>
      </c>
      <c r="AB16" s="11">
        <v>30</v>
      </c>
      <c r="AC16" s="11">
        <v>42</v>
      </c>
      <c r="AD16" s="21">
        <f t="shared" si="1"/>
        <v>96</v>
      </c>
    </row>
    <row r="17" spans="1:30" x14ac:dyDescent="0.3">
      <c r="A17" s="10">
        <f t="shared" si="2"/>
        <v>1984</v>
      </c>
      <c r="B17" s="11">
        <v>13</v>
      </c>
      <c r="C17" s="11">
        <v>161</v>
      </c>
      <c r="D17" s="11">
        <v>62</v>
      </c>
      <c r="E17" s="11">
        <v>151</v>
      </c>
      <c r="F17" s="11">
        <v>223</v>
      </c>
      <c r="G17" s="11">
        <v>144</v>
      </c>
      <c r="H17" s="11">
        <v>240</v>
      </c>
      <c r="I17" s="11">
        <v>317</v>
      </c>
      <c r="J17" s="11">
        <v>425</v>
      </c>
      <c r="K17" s="11">
        <v>550</v>
      </c>
      <c r="L17" s="11">
        <v>298</v>
      </c>
      <c r="M17" s="18">
        <v>0</v>
      </c>
      <c r="N17" s="21">
        <f t="shared" si="0"/>
        <v>2584</v>
      </c>
      <c r="Q17" s="10">
        <f t="shared" si="3"/>
        <v>1984</v>
      </c>
      <c r="R17" s="11">
        <v>5</v>
      </c>
      <c r="S17" s="11">
        <v>115</v>
      </c>
      <c r="T17" s="11">
        <v>29</v>
      </c>
      <c r="U17" s="11">
        <v>57</v>
      </c>
      <c r="V17" s="11">
        <v>116</v>
      </c>
      <c r="W17" s="11">
        <v>40</v>
      </c>
      <c r="X17" s="11">
        <v>51</v>
      </c>
      <c r="Y17" s="11">
        <v>80</v>
      </c>
      <c r="Z17" s="11">
        <v>60</v>
      </c>
      <c r="AA17" s="11">
        <v>78</v>
      </c>
      <c r="AB17" s="11">
        <v>60</v>
      </c>
      <c r="AC17" s="11">
        <v>0</v>
      </c>
      <c r="AD17" s="21">
        <f t="shared" si="1"/>
        <v>116</v>
      </c>
    </row>
    <row r="18" spans="1:30" x14ac:dyDescent="0.3">
      <c r="A18" s="10">
        <f t="shared" si="2"/>
        <v>1985</v>
      </c>
      <c r="B18" s="11">
        <v>11</v>
      </c>
      <c r="C18" s="11">
        <v>0</v>
      </c>
      <c r="D18" s="11">
        <v>0</v>
      </c>
      <c r="E18" s="11">
        <v>163</v>
      </c>
      <c r="F18" s="11">
        <v>150</v>
      </c>
      <c r="G18" s="11">
        <v>104</v>
      </c>
      <c r="H18" s="11">
        <v>168</v>
      </c>
      <c r="I18" s="11">
        <v>141</v>
      </c>
      <c r="J18" s="11">
        <v>117</v>
      </c>
      <c r="K18" s="11">
        <v>232</v>
      </c>
      <c r="L18" s="11">
        <v>142</v>
      </c>
      <c r="M18" s="18">
        <v>40</v>
      </c>
      <c r="N18" s="21">
        <f t="shared" si="0"/>
        <v>1268</v>
      </c>
      <c r="Q18" s="10">
        <f t="shared" si="3"/>
        <v>1985</v>
      </c>
      <c r="R18" s="11">
        <v>11</v>
      </c>
      <c r="S18" s="11">
        <v>0</v>
      </c>
      <c r="T18" s="11">
        <v>0</v>
      </c>
      <c r="U18" s="11">
        <v>60</v>
      </c>
      <c r="V18" s="11">
        <v>70</v>
      </c>
      <c r="W18" s="11">
        <v>35</v>
      </c>
      <c r="X18" s="11">
        <v>42</v>
      </c>
      <c r="Y18" s="11">
        <v>33</v>
      </c>
      <c r="Z18" s="11">
        <v>28</v>
      </c>
      <c r="AA18" s="11">
        <v>54</v>
      </c>
      <c r="AB18" s="11">
        <v>34</v>
      </c>
      <c r="AC18" s="11">
        <v>25</v>
      </c>
      <c r="AD18" s="21">
        <f t="shared" si="1"/>
        <v>70</v>
      </c>
    </row>
    <row r="19" spans="1:30" x14ac:dyDescent="0.3">
      <c r="A19" s="10">
        <f t="shared" si="2"/>
        <v>1986</v>
      </c>
      <c r="B19" s="11">
        <v>0</v>
      </c>
      <c r="C19" s="11">
        <v>36</v>
      </c>
      <c r="D19" s="11">
        <v>69</v>
      </c>
      <c r="E19" s="11">
        <v>94</v>
      </c>
      <c r="F19" s="11">
        <v>343</v>
      </c>
      <c r="G19" s="11">
        <v>72</v>
      </c>
      <c r="H19" s="11">
        <v>58</v>
      </c>
      <c r="I19" s="11">
        <v>65</v>
      </c>
      <c r="J19" s="11">
        <v>79</v>
      </c>
      <c r="K19" s="11">
        <v>83</v>
      </c>
      <c r="L19" s="11">
        <v>15</v>
      </c>
      <c r="M19" s="18">
        <v>0</v>
      </c>
      <c r="N19" s="21">
        <f t="shared" si="0"/>
        <v>914</v>
      </c>
      <c r="Q19" s="10">
        <f t="shared" si="3"/>
        <v>1986</v>
      </c>
      <c r="R19" s="11">
        <v>0</v>
      </c>
      <c r="S19" s="11">
        <v>25</v>
      </c>
      <c r="T19" s="11">
        <v>23</v>
      </c>
      <c r="U19" s="11">
        <v>41</v>
      </c>
      <c r="V19" s="11">
        <v>53</v>
      </c>
      <c r="W19" s="11">
        <v>38</v>
      </c>
      <c r="X19" s="11">
        <v>19</v>
      </c>
      <c r="Y19" s="11">
        <v>15</v>
      </c>
      <c r="Z19" s="11">
        <v>15</v>
      </c>
      <c r="AA19" s="11">
        <v>15</v>
      </c>
      <c r="AB19" s="11">
        <v>15</v>
      </c>
      <c r="AC19" s="11">
        <v>0</v>
      </c>
      <c r="AD19" s="21">
        <f t="shared" si="1"/>
        <v>53</v>
      </c>
    </row>
    <row r="20" spans="1:30" x14ac:dyDescent="0.3">
      <c r="A20" s="10">
        <f t="shared" si="2"/>
        <v>1987</v>
      </c>
      <c r="B20" s="11">
        <v>0</v>
      </c>
      <c r="C20" s="11">
        <v>28</v>
      </c>
      <c r="D20" s="11">
        <v>41</v>
      </c>
      <c r="E20" s="11">
        <v>27.1</v>
      </c>
      <c r="F20" s="11">
        <v>38</v>
      </c>
      <c r="G20" s="11">
        <v>50</v>
      </c>
      <c r="H20" s="11">
        <v>66</v>
      </c>
      <c r="I20" s="11">
        <v>25</v>
      </c>
      <c r="J20" s="11">
        <v>25</v>
      </c>
      <c r="K20" s="11">
        <v>11</v>
      </c>
      <c r="L20" s="11">
        <v>27</v>
      </c>
      <c r="M20" s="18">
        <v>12</v>
      </c>
      <c r="N20" s="21">
        <f t="shared" si="0"/>
        <v>350.1</v>
      </c>
      <c r="Q20" s="10">
        <f t="shared" si="3"/>
        <v>1987</v>
      </c>
      <c r="R20" s="11">
        <v>0</v>
      </c>
      <c r="S20" s="11">
        <v>15</v>
      </c>
      <c r="T20" s="11">
        <v>15</v>
      </c>
      <c r="U20" s="11">
        <v>13</v>
      </c>
      <c r="V20" s="11">
        <v>13</v>
      </c>
      <c r="W20" s="11">
        <v>15</v>
      </c>
      <c r="X20" s="11">
        <v>15</v>
      </c>
      <c r="Y20" s="11">
        <v>13</v>
      </c>
      <c r="Z20" s="11">
        <v>13</v>
      </c>
      <c r="AA20" s="11">
        <v>11</v>
      </c>
      <c r="AB20" s="11">
        <v>14</v>
      </c>
      <c r="AC20" s="11">
        <v>12</v>
      </c>
      <c r="AD20" s="21">
        <f t="shared" si="1"/>
        <v>15</v>
      </c>
    </row>
    <row r="21" spans="1:30" x14ac:dyDescent="0.3">
      <c r="A21" s="10">
        <f t="shared" si="2"/>
        <v>1988</v>
      </c>
      <c r="B21" s="11">
        <v>0</v>
      </c>
      <c r="C21" s="11">
        <v>13</v>
      </c>
      <c r="D21" s="11">
        <v>46</v>
      </c>
      <c r="E21" s="11">
        <v>94</v>
      </c>
      <c r="F21" s="11">
        <v>115</v>
      </c>
      <c r="G21" s="11">
        <v>145</v>
      </c>
      <c r="H21" s="11">
        <v>198</v>
      </c>
      <c r="I21" s="11">
        <v>113</v>
      </c>
      <c r="J21" s="11">
        <v>195</v>
      </c>
      <c r="K21" s="11">
        <v>68</v>
      </c>
      <c r="L21" s="11">
        <v>172</v>
      </c>
      <c r="M21" s="18">
        <v>50</v>
      </c>
      <c r="N21" s="21">
        <f t="shared" si="0"/>
        <v>1209</v>
      </c>
      <c r="Q21" s="10">
        <f t="shared" si="3"/>
        <v>1988</v>
      </c>
      <c r="R21" s="11">
        <v>0</v>
      </c>
      <c r="S21" s="11">
        <v>13</v>
      </c>
      <c r="T21" s="11">
        <v>20</v>
      </c>
      <c r="U21" s="11">
        <v>40</v>
      </c>
      <c r="V21" s="11">
        <v>30</v>
      </c>
      <c r="W21" s="11">
        <v>18</v>
      </c>
      <c r="X21" s="11">
        <v>51</v>
      </c>
      <c r="Y21" s="11">
        <v>19</v>
      </c>
      <c r="Z21" s="11">
        <v>125</v>
      </c>
      <c r="AA21" s="11">
        <v>18</v>
      </c>
      <c r="AB21" s="11">
        <v>120</v>
      </c>
      <c r="AC21" s="11">
        <v>25</v>
      </c>
      <c r="AD21" s="21">
        <f t="shared" si="1"/>
        <v>125</v>
      </c>
    </row>
    <row r="22" spans="1:30" x14ac:dyDescent="0.3">
      <c r="A22" s="10">
        <f t="shared" si="2"/>
        <v>1989</v>
      </c>
      <c r="B22" s="11">
        <v>0</v>
      </c>
      <c r="C22" s="11">
        <v>47</v>
      </c>
      <c r="D22" s="11">
        <v>194</v>
      </c>
      <c r="E22" s="11">
        <v>112</v>
      </c>
      <c r="F22" s="11">
        <v>267</v>
      </c>
      <c r="G22" s="11">
        <v>122</v>
      </c>
      <c r="H22" s="11">
        <v>60</v>
      </c>
      <c r="I22" s="11">
        <v>10</v>
      </c>
      <c r="J22" s="11">
        <v>12</v>
      </c>
      <c r="K22" s="11">
        <v>35</v>
      </c>
      <c r="L22" s="11">
        <v>138</v>
      </c>
      <c r="M22" s="18">
        <v>39</v>
      </c>
      <c r="N22" s="21">
        <f t="shared" si="0"/>
        <v>1036</v>
      </c>
      <c r="Q22" s="10">
        <f t="shared" si="3"/>
        <v>1989</v>
      </c>
      <c r="R22" s="11">
        <v>0</v>
      </c>
      <c r="S22" s="11">
        <v>18</v>
      </c>
      <c r="T22" s="11">
        <v>145</v>
      </c>
      <c r="U22" s="11">
        <v>80</v>
      </c>
      <c r="V22" s="11">
        <v>90</v>
      </c>
      <c r="W22" s="11">
        <v>50</v>
      </c>
      <c r="X22" s="11">
        <v>20</v>
      </c>
      <c r="Y22" s="11">
        <v>8</v>
      </c>
      <c r="Z22" s="11">
        <v>12</v>
      </c>
      <c r="AA22" s="11">
        <v>13</v>
      </c>
      <c r="AB22" s="11">
        <v>80</v>
      </c>
      <c r="AC22" s="11">
        <v>25</v>
      </c>
      <c r="AD22" s="21">
        <f t="shared" si="1"/>
        <v>145</v>
      </c>
    </row>
    <row r="23" spans="1:30" x14ac:dyDescent="0.3">
      <c r="A23" s="10">
        <f t="shared" si="2"/>
        <v>1990</v>
      </c>
      <c r="B23" s="11">
        <v>0</v>
      </c>
      <c r="C23" s="11">
        <v>95</v>
      </c>
      <c r="D23" s="11">
        <v>50</v>
      </c>
      <c r="E23" s="11">
        <v>48</v>
      </c>
      <c r="F23" s="11">
        <v>26</v>
      </c>
      <c r="G23" s="11">
        <v>134</v>
      </c>
      <c r="H23" s="11">
        <v>15</v>
      </c>
      <c r="I23" s="11">
        <v>0</v>
      </c>
      <c r="J23" s="11">
        <v>80</v>
      </c>
      <c r="K23" s="11">
        <v>120</v>
      </c>
      <c r="L23" s="11">
        <v>80</v>
      </c>
      <c r="M23" s="18">
        <v>0</v>
      </c>
      <c r="N23" s="21">
        <f t="shared" si="0"/>
        <v>648</v>
      </c>
      <c r="Q23" s="10">
        <f t="shared" si="3"/>
        <v>1990</v>
      </c>
      <c r="R23" s="11">
        <v>0</v>
      </c>
      <c r="S23" s="11">
        <v>80</v>
      </c>
      <c r="T23" s="11">
        <v>50</v>
      </c>
      <c r="U23" s="11">
        <v>25</v>
      </c>
      <c r="V23" s="11">
        <v>13</v>
      </c>
      <c r="W23" s="11">
        <v>80</v>
      </c>
      <c r="X23" s="11">
        <v>15</v>
      </c>
      <c r="Y23" s="11">
        <v>0</v>
      </c>
      <c r="Z23" s="11">
        <v>80</v>
      </c>
      <c r="AA23" s="11">
        <v>80</v>
      </c>
      <c r="AB23" s="11">
        <v>80</v>
      </c>
      <c r="AC23" s="11">
        <v>0</v>
      </c>
      <c r="AD23" s="21">
        <f t="shared" si="1"/>
        <v>80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74</v>
      </c>
      <c r="E24" s="11">
        <v>15</v>
      </c>
      <c r="F24" s="11">
        <v>15</v>
      </c>
      <c r="G24" s="11">
        <v>108</v>
      </c>
      <c r="H24" s="11">
        <v>97</v>
      </c>
      <c r="I24" s="11">
        <v>56</v>
      </c>
      <c r="J24" s="11">
        <v>157</v>
      </c>
      <c r="K24" s="11">
        <v>27</v>
      </c>
      <c r="L24" s="11">
        <v>13</v>
      </c>
      <c r="M24" s="18">
        <v>0</v>
      </c>
      <c r="N24" s="21">
        <f t="shared" si="0"/>
        <v>562</v>
      </c>
      <c r="Q24" s="10">
        <f t="shared" si="3"/>
        <v>1991</v>
      </c>
      <c r="R24" s="11">
        <v>0</v>
      </c>
      <c r="S24" s="11">
        <v>0</v>
      </c>
      <c r="T24" s="11">
        <v>55</v>
      </c>
      <c r="U24" s="11">
        <v>15</v>
      </c>
      <c r="V24" s="11">
        <v>15</v>
      </c>
      <c r="W24" s="11">
        <v>65</v>
      </c>
      <c r="X24" s="11">
        <v>40</v>
      </c>
      <c r="Y24" s="11">
        <v>25</v>
      </c>
      <c r="Z24" s="11">
        <v>80</v>
      </c>
      <c r="AA24" s="11">
        <v>15</v>
      </c>
      <c r="AB24" s="11">
        <v>13</v>
      </c>
      <c r="AC24" s="11">
        <v>0</v>
      </c>
      <c r="AD24" s="21">
        <f t="shared" si="1"/>
        <v>80</v>
      </c>
    </row>
    <row r="25" spans="1:30" x14ac:dyDescent="0.3">
      <c r="A25" s="10">
        <f t="shared" si="2"/>
        <v>1992</v>
      </c>
      <c r="B25" s="11">
        <v>13.5</v>
      </c>
      <c r="C25" s="11">
        <v>24</v>
      </c>
      <c r="D25" s="11">
        <v>87</v>
      </c>
      <c r="E25" s="11">
        <v>198.2</v>
      </c>
      <c r="F25" s="11">
        <v>241.1</v>
      </c>
      <c r="G25" s="11">
        <v>138</v>
      </c>
      <c r="H25" s="11">
        <v>267</v>
      </c>
      <c r="I25" s="11">
        <v>147</v>
      </c>
      <c r="J25" s="11">
        <v>189</v>
      </c>
      <c r="K25" s="11">
        <v>204</v>
      </c>
      <c r="L25" s="11">
        <v>44</v>
      </c>
      <c r="M25" s="18">
        <v>0</v>
      </c>
      <c r="N25" s="21">
        <f t="shared" si="0"/>
        <v>1552.8</v>
      </c>
      <c r="Q25" s="10">
        <f t="shared" si="3"/>
        <v>1992</v>
      </c>
      <c r="R25" s="11">
        <v>13.5</v>
      </c>
      <c r="S25" s="11">
        <v>14</v>
      </c>
      <c r="T25" s="11">
        <v>50</v>
      </c>
      <c r="U25" s="11">
        <v>90</v>
      </c>
      <c r="V25" s="11">
        <v>90</v>
      </c>
      <c r="W25" s="11">
        <v>80</v>
      </c>
      <c r="X25" s="11">
        <v>70</v>
      </c>
      <c r="Y25" s="11">
        <v>80</v>
      </c>
      <c r="Z25" s="11">
        <v>80</v>
      </c>
      <c r="AA25" s="11">
        <v>90</v>
      </c>
      <c r="AB25" s="11">
        <v>15</v>
      </c>
      <c r="AC25" s="11">
        <v>0</v>
      </c>
      <c r="AD25" s="21">
        <f t="shared" si="1"/>
        <v>90</v>
      </c>
    </row>
    <row r="26" spans="1:30" x14ac:dyDescent="0.3">
      <c r="A26" s="10">
        <f t="shared" si="2"/>
        <v>1993</v>
      </c>
      <c r="B26" s="11">
        <v>40</v>
      </c>
      <c r="C26" s="11">
        <v>15</v>
      </c>
      <c r="D26" s="11">
        <v>0</v>
      </c>
      <c r="E26" s="11">
        <v>167</v>
      </c>
      <c r="F26" s="11">
        <v>78</v>
      </c>
      <c r="G26" s="11">
        <v>38</v>
      </c>
      <c r="H26" s="11">
        <v>16</v>
      </c>
      <c r="I26" s="11">
        <v>54</v>
      </c>
      <c r="J26" s="11">
        <v>55</v>
      </c>
      <c r="K26" s="11">
        <v>71</v>
      </c>
      <c r="L26" s="11">
        <v>176</v>
      </c>
      <c r="M26" s="18">
        <v>15</v>
      </c>
      <c r="N26" s="21">
        <f t="shared" si="0"/>
        <v>725</v>
      </c>
      <c r="Q26" s="10">
        <f t="shared" si="3"/>
        <v>1993</v>
      </c>
      <c r="R26" s="11">
        <v>40</v>
      </c>
      <c r="S26" s="11">
        <v>15</v>
      </c>
      <c r="T26" s="11">
        <v>0</v>
      </c>
      <c r="U26" s="11">
        <v>125</v>
      </c>
      <c r="V26" s="11">
        <v>24</v>
      </c>
      <c r="W26" s="11">
        <v>20</v>
      </c>
      <c r="X26" s="11">
        <v>16</v>
      </c>
      <c r="Y26" s="11">
        <v>25</v>
      </c>
      <c r="Z26" s="11">
        <v>24</v>
      </c>
      <c r="AA26" s="11">
        <v>25</v>
      </c>
      <c r="AB26" s="11">
        <v>90</v>
      </c>
      <c r="AC26" s="11">
        <v>15</v>
      </c>
      <c r="AD26" s="21">
        <f t="shared" si="1"/>
        <v>125</v>
      </c>
    </row>
    <row r="27" spans="1:30" x14ac:dyDescent="0.3">
      <c r="A27" s="10">
        <f t="shared" si="2"/>
        <v>1994</v>
      </c>
      <c r="B27" s="11">
        <v>15</v>
      </c>
      <c r="C27" s="11">
        <v>10</v>
      </c>
      <c r="D27" s="11">
        <v>42</v>
      </c>
      <c r="E27" s="11">
        <v>61</v>
      </c>
      <c r="F27" s="11">
        <v>100</v>
      </c>
      <c r="G27" s="11">
        <v>90</v>
      </c>
      <c r="H27" s="11">
        <v>41</v>
      </c>
      <c r="I27" s="11">
        <v>203</v>
      </c>
      <c r="J27" s="11">
        <v>72</v>
      </c>
      <c r="K27" s="11">
        <v>123</v>
      </c>
      <c r="L27" s="11">
        <v>10</v>
      </c>
      <c r="M27" s="18">
        <v>26</v>
      </c>
      <c r="N27" s="21">
        <f t="shared" si="0"/>
        <v>793</v>
      </c>
      <c r="Q27" s="10">
        <f t="shared" si="3"/>
        <v>1994</v>
      </c>
      <c r="R27" s="11">
        <v>15</v>
      </c>
      <c r="S27" s="11">
        <v>10</v>
      </c>
      <c r="T27" s="11">
        <v>20</v>
      </c>
      <c r="U27" s="11">
        <v>25</v>
      </c>
      <c r="V27" s="11">
        <v>35</v>
      </c>
      <c r="W27" s="11">
        <v>29</v>
      </c>
      <c r="X27" s="11">
        <v>15</v>
      </c>
      <c r="Y27" s="11">
        <v>80</v>
      </c>
      <c r="Z27" s="11">
        <v>18</v>
      </c>
      <c r="AA27" s="11">
        <v>50</v>
      </c>
      <c r="AB27" s="11">
        <v>10</v>
      </c>
      <c r="AC27" s="11">
        <v>14</v>
      </c>
      <c r="AD27" s="21">
        <f t="shared" si="1"/>
        <v>80</v>
      </c>
    </row>
    <row r="28" spans="1:30" x14ac:dyDescent="0.3">
      <c r="A28" s="10">
        <f t="shared" si="2"/>
        <v>1995</v>
      </c>
      <c r="B28" s="11">
        <v>28</v>
      </c>
      <c r="C28" s="11">
        <v>0</v>
      </c>
      <c r="D28" s="11">
        <v>101</v>
      </c>
      <c r="E28" s="11">
        <v>124</v>
      </c>
      <c r="F28" s="11">
        <v>85</v>
      </c>
      <c r="G28" s="11">
        <v>151</v>
      </c>
      <c r="H28" s="11">
        <v>460</v>
      </c>
      <c r="I28" s="11">
        <v>566.6</v>
      </c>
      <c r="J28" s="11">
        <v>92</v>
      </c>
      <c r="K28" s="11">
        <v>78</v>
      </c>
      <c r="L28" s="11">
        <v>85</v>
      </c>
      <c r="M28" s="18">
        <v>13</v>
      </c>
      <c r="N28" s="21">
        <f t="shared" si="0"/>
        <v>1783.6</v>
      </c>
      <c r="Q28" s="10">
        <f t="shared" si="3"/>
        <v>1995</v>
      </c>
      <c r="R28" s="11">
        <v>15</v>
      </c>
      <c r="S28" s="11">
        <v>0</v>
      </c>
      <c r="T28" s="11">
        <v>74</v>
      </c>
      <c r="U28" s="11">
        <v>24</v>
      </c>
      <c r="V28" s="11">
        <v>22</v>
      </c>
      <c r="W28" s="11">
        <v>60</v>
      </c>
      <c r="X28" s="11">
        <v>90</v>
      </c>
      <c r="Y28" s="11">
        <v>90</v>
      </c>
      <c r="Z28" s="11">
        <v>20</v>
      </c>
      <c r="AA28" s="11">
        <v>25</v>
      </c>
      <c r="AB28" s="11">
        <v>16</v>
      </c>
      <c r="AC28" s="11">
        <v>13</v>
      </c>
      <c r="AD28" s="21">
        <f t="shared" si="1"/>
        <v>90</v>
      </c>
    </row>
    <row r="29" spans="1:30" x14ac:dyDescent="0.3">
      <c r="A29" s="10">
        <f t="shared" si="2"/>
        <v>1996</v>
      </c>
      <c r="B29" s="11">
        <v>0</v>
      </c>
      <c r="C29" s="11">
        <v>117</v>
      </c>
      <c r="D29" s="11">
        <v>94</v>
      </c>
      <c r="E29" s="11">
        <v>140</v>
      </c>
      <c r="F29" s="11">
        <v>287</v>
      </c>
      <c r="G29" s="11">
        <v>186</v>
      </c>
      <c r="H29" s="11">
        <v>99</v>
      </c>
      <c r="I29" s="11">
        <v>119</v>
      </c>
      <c r="J29" s="11">
        <v>165</v>
      </c>
      <c r="K29" s="11">
        <v>108</v>
      </c>
      <c r="L29" s="11">
        <v>95</v>
      </c>
      <c r="M29" s="18">
        <v>0</v>
      </c>
      <c r="N29" s="21">
        <f t="shared" si="0"/>
        <v>1410</v>
      </c>
      <c r="Q29" s="10">
        <f t="shared" si="3"/>
        <v>1996</v>
      </c>
      <c r="R29" s="11">
        <v>0</v>
      </c>
      <c r="S29" s="11">
        <v>90</v>
      </c>
      <c r="T29" s="11">
        <v>15</v>
      </c>
      <c r="U29" s="11">
        <v>25</v>
      </c>
      <c r="V29" s="11">
        <v>90</v>
      </c>
      <c r="W29" s="11">
        <v>50</v>
      </c>
      <c r="X29" s="11">
        <v>30</v>
      </c>
      <c r="Y29" s="11">
        <v>17</v>
      </c>
      <c r="Z29" s="11">
        <v>56</v>
      </c>
      <c r="AA29" s="11">
        <v>17</v>
      </c>
      <c r="AB29" s="11">
        <v>50</v>
      </c>
      <c r="AC29" s="11">
        <v>0</v>
      </c>
      <c r="AD29" s="21">
        <f t="shared" si="1"/>
        <v>90</v>
      </c>
    </row>
    <row r="30" spans="1:30" x14ac:dyDescent="0.3">
      <c r="A30" s="10">
        <f t="shared" si="2"/>
        <v>1997</v>
      </c>
      <c r="B30" s="11">
        <v>0</v>
      </c>
      <c r="C30" s="11">
        <v>12</v>
      </c>
      <c r="D30" s="11">
        <v>18</v>
      </c>
      <c r="E30" s="11">
        <v>181</v>
      </c>
      <c r="F30" s="11">
        <v>5</v>
      </c>
      <c r="G30" s="11">
        <v>70</v>
      </c>
      <c r="H30" s="11">
        <v>27</v>
      </c>
      <c r="I30" s="11">
        <v>0</v>
      </c>
      <c r="J30" s="11">
        <v>92</v>
      </c>
      <c r="K30" s="11">
        <v>141</v>
      </c>
      <c r="L30" s="11">
        <v>186.5</v>
      </c>
      <c r="M30" s="18">
        <v>0</v>
      </c>
      <c r="N30" s="21">
        <f t="shared" si="0"/>
        <v>732.5</v>
      </c>
      <c r="Q30" s="10">
        <f t="shared" si="3"/>
        <v>1997</v>
      </c>
      <c r="R30" s="11">
        <v>0</v>
      </c>
      <c r="S30" s="11">
        <v>12</v>
      </c>
      <c r="T30" s="11">
        <v>18</v>
      </c>
      <c r="U30" s="11">
        <v>65</v>
      </c>
      <c r="V30" s="11">
        <v>5</v>
      </c>
      <c r="W30" s="11">
        <v>30</v>
      </c>
      <c r="X30" s="11">
        <v>27</v>
      </c>
      <c r="Y30" s="11">
        <v>0</v>
      </c>
      <c r="Z30" s="11">
        <v>80</v>
      </c>
      <c r="AA30" s="11">
        <v>50</v>
      </c>
      <c r="AB30" s="11">
        <v>80</v>
      </c>
      <c r="AC30" s="11">
        <v>0</v>
      </c>
      <c r="AD30" s="21">
        <f t="shared" si="1"/>
        <v>80</v>
      </c>
    </row>
    <row r="31" spans="1:30" x14ac:dyDescent="0.3">
      <c r="A31" s="10">
        <f t="shared" si="2"/>
        <v>1998</v>
      </c>
      <c r="B31" s="11">
        <v>0</v>
      </c>
      <c r="C31" s="11">
        <v>58</v>
      </c>
      <c r="D31" s="11">
        <v>40</v>
      </c>
      <c r="E31" s="11">
        <v>54</v>
      </c>
      <c r="F31" s="11">
        <v>110</v>
      </c>
      <c r="G31" s="11">
        <v>36</v>
      </c>
      <c r="H31" s="11">
        <v>76</v>
      </c>
      <c r="I31" s="11">
        <v>70</v>
      </c>
      <c r="J31" s="11">
        <v>162</v>
      </c>
      <c r="K31" s="11">
        <v>70</v>
      </c>
      <c r="L31" s="11">
        <v>48.800000000000004</v>
      </c>
      <c r="M31" s="18">
        <v>43.8</v>
      </c>
      <c r="N31" s="21">
        <f t="shared" si="0"/>
        <v>768.59999999999991</v>
      </c>
      <c r="Q31" s="10">
        <f t="shared" si="3"/>
        <v>1998</v>
      </c>
      <c r="R31" s="11">
        <v>0</v>
      </c>
      <c r="S31" s="11">
        <v>45</v>
      </c>
      <c r="T31" s="11">
        <v>25</v>
      </c>
      <c r="U31" s="11">
        <v>20</v>
      </c>
      <c r="V31" s="11">
        <v>60</v>
      </c>
      <c r="W31" s="11">
        <v>17</v>
      </c>
      <c r="X31" s="11">
        <v>18</v>
      </c>
      <c r="Y31" s="11">
        <v>25</v>
      </c>
      <c r="Z31" s="11">
        <v>18</v>
      </c>
      <c r="AA31" s="11">
        <v>35</v>
      </c>
      <c r="AB31" s="11">
        <v>8.8000000000000007</v>
      </c>
      <c r="AC31" s="11">
        <v>9</v>
      </c>
      <c r="AD31" s="21">
        <f t="shared" si="1"/>
        <v>60</v>
      </c>
    </row>
    <row r="32" spans="1:30" x14ac:dyDescent="0.3">
      <c r="A32" s="10">
        <f t="shared" si="2"/>
        <v>1999</v>
      </c>
      <c r="B32" s="11">
        <v>0</v>
      </c>
      <c r="C32" s="11">
        <v>19.8</v>
      </c>
      <c r="D32" s="11">
        <v>204</v>
      </c>
      <c r="E32" s="11">
        <v>90</v>
      </c>
      <c r="F32" s="11">
        <v>233</v>
      </c>
      <c r="G32" s="11">
        <v>368.1</v>
      </c>
      <c r="H32" s="11">
        <v>263</v>
      </c>
      <c r="I32" s="11">
        <v>417</v>
      </c>
      <c r="J32" s="11">
        <v>415.5</v>
      </c>
      <c r="K32" s="11">
        <v>348</v>
      </c>
      <c r="L32" s="11">
        <v>311</v>
      </c>
      <c r="M32" s="18">
        <v>155</v>
      </c>
      <c r="N32" s="21">
        <f t="shared" si="0"/>
        <v>2824.4</v>
      </c>
      <c r="Q32" s="10">
        <f t="shared" si="3"/>
        <v>1999</v>
      </c>
      <c r="R32" s="11">
        <v>0</v>
      </c>
      <c r="S32" s="11">
        <v>6.1</v>
      </c>
      <c r="T32" s="11">
        <v>75</v>
      </c>
      <c r="U32" s="11">
        <v>65</v>
      </c>
      <c r="V32" s="11">
        <v>75</v>
      </c>
      <c r="W32" s="11">
        <v>60</v>
      </c>
      <c r="X32" s="11">
        <v>70</v>
      </c>
      <c r="Y32" s="11">
        <v>95</v>
      </c>
      <c r="Z32" s="11">
        <v>85</v>
      </c>
      <c r="AA32" s="11">
        <v>87</v>
      </c>
      <c r="AB32" s="11">
        <v>55</v>
      </c>
      <c r="AC32" s="11">
        <v>80</v>
      </c>
      <c r="AD32" s="21">
        <f t="shared" si="1"/>
        <v>95</v>
      </c>
    </row>
    <row r="33" spans="1:30" x14ac:dyDescent="0.3">
      <c r="A33" s="10">
        <f t="shared" si="2"/>
        <v>2000</v>
      </c>
      <c r="B33" s="11">
        <v>0</v>
      </c>
      <c r="C33" s="11">
        <v>139</v>
      </c>
      <c r="D33" s="11">
        <v>70</v>
      </c>
      <c r="E33" s="11">
        <v>202</v>
      </c>
      <c r="F33" s="11">
        <v>157</v>
      </c>
      <c r="G33" s="11">
        <v>122</v>
      </c>
      <c r="H33" s="11">
        <v>47</v>
      </c>
      <c r="I33" s="11">
        <v>151.30000000000001</v>
      </c>
      <c r="J33" s="11">
        <v>364</v>
      </c>
      <c r="K33" s="11">
        <v>585</v>
      </c>
      <c r="L33" s="11">
        <v>430</v>
      </c>
      <c r="M33" s="18">
        <v>115</v>
      </c>
      <c r="N33" s="21">
        <f t="shared" si="0"/>
        <v>2382.3000000000002</v>
      </c>
      <c r="Q33" s="10">
        <f t="shared" si="3"/>
        <v>2000</v>
      </c>
      <c r="R33" s="11">
        <v>0</v>
      </c>
      <c r="S33" s="11">
        <v>40</v>
      </c>
      <c r="T33" s="11">
        <v>70</v>
      </c>
      <c r="U33" s="11">
        <v>60</v>
      </c>
      <c r="V33" s="11">
        <v>90</v>
      </c>
      <c r="W33" s="11">
        <v>70</v>
      </c>
      <c r="X33" s="11">
        <v>20</v>
      </c>
      <c r="Y33" s="11">
        <v>40</v>
      </c>
      <c r="Z33" s="11">
        <v>80</v>
      </c>
      <c r="AA33" s="11">
        <v>90</v>
      </c>
      <c r="AB33" s="11">
        <v>90</v>
      </c>
      <c r="AC33" s="11">
        <v>45</v>
      </c>
      <c r="AD33" s="21">
        <f t="shared" si="1"/>
        <v>90</v>
      </c>
    </row>
    <row r="34" spans="1:30" x14ac:dyDescent="0.3">
      <c r="A34" s="10">
        <f t="shared" si="2"/>
        <v>2001</v>
      </c>
      <c r="B34" s="11">
        <v>0</v>
      </c>
      <c r="C34" s="11">
        <v>24</v>
      </c>
      <c r="D34" s="11">
        <v>241</v>
      </c>
      <c r="E34" s="11">
        <v>200</v>
      </c>
      <c r="F34" s="11">
        <v>336</v>
      </c>
      <c r="G34" s="11">
        <v>100</v>
      </c>
      <c r="H34" s="11">
        <v>131</v>
      </c>
      <c r="I34" s="11">
        <v>147</v>
      </c>
      <c r="J34" s="11">
        <v>323</v>
      </c>
      <c r="K34" s="11">
        <v>138</v>
      </c>
      <c r="L34" s="11">
        <v>219</v>
      </c>
      <c r="M34" s="18">
        <v>0</v>
      </c>
      <c r="N34" s="21">
        <f t="shared" si="0"/>
        <v>1859</v>
      </c>
      <c r="Q34" s="10">
        <f t="shared" si="3"/>
        <v>2001</v>
      </c>
      <c r="R34" s="11">
        <v>0</v>
      </c>
      <c r="S34" s="11">
        <v>20</v>
      </c>
      <c r="T34" s="11">
        <v>88</v>
      </c>
      <c r="U34" s="11">
        <v>90</v>
      </c>
      <c r="V34" s="11">
        <v>70</v>
      </c>
      <c r="W34" s="11">
        <v>35</v>
      </c>
      <c r="X34" s="11">
        <v>98</v>
      </c>
      <c r="Y34" s="11">
        <v>43</v>
      </c>
      <c r="Z34" s="11">
        <v>80</v>
      </c>
      <c r="AA34" s="11">
        <v>42</v>
      </c>
      <c r="AB34" s="11">
        <v>90</v>
      </c>
      <c r="AC34" s="11">
        <v>0</v>
      </c>
      <c r="AD34" s="21">
        <f t="shared" si="1"/>
        <v>98</v>
      </c>
    </row>
    <row r="35" spans="1:30" x14ac:dyDescent="0.3">
      <c r="A35" s="10">
        <f t="shared" si="2"/>
        <v>2002</v>
      </c>
      <c r="B35" s="11">
        <v>0</v>
      </c>
      <c r="C35" s="11">
        <v>0</v>
      </c>
      <c r="D35" s="11">
        <v>207</v>
      </c>
      <c r="E35" s="11">
        <v>251</v>
      </c>
      <c r="F35" s="11">
        <v>286</v>
      </c>
      <c r="G35" s="11">
        <v>142</v>
      </c>
      <c r="H35" s="11">
        <v>117</v>
      </c>
      <c r="I35" s="11">
        <v>112</v>
      </c>
      <c r="J35" s="11">
        <v>353</v>
      </c>
      <c r="K35" s="11">
        <v>198</v>
      </c>
      <c r="L35" s="11">
        <v>260</v>
      </c>
      <c r="M35" s="18">
        <v>118</v>
      </c>
      <c r="N35" s="21">
        <f t="shared" si="0"/>
        <v>2044</v>
      </c>
      <c r="Q35" s="10">
        <f t="shared" si="3"/>
        <v>2002</v>
      </c>
      <c r="R35" s="11">
        <v>0</v>
      </c>
      <c r="S35" s="11">
        <v>0</v>
      </c>
      <c r="T35" s="11">
        <v>44</v>
      </c>
      <c r="U35" s="11">
        <v>70</v>
      </c>
      <c r="V35" s="11">
        <v>135</v>
      </c>
      <c r="W35" s="11">
        <v>60</v>
      </c>
      <c r="X35" s="11">
        <v>40</v>
      </c>
      <c r="Y35" s="11">
        <v>35</v>
      </c>
      <c r="Z35" s="11">
        <v>68</v>
      </c>
      <c r="AA35" s="11">
        <v>41</v>
      </c>
      <c r="AB35" s="11">
        <v>65</v>
      </c>
      <c r="AC35" s="11">
        <v>61</v>
      </c>
      <c r="AD35" s="21">
        <f t="shared" si="1"/>
        <v>135</v>
      </c>
    </row>
    <row r="36" spans="1:30" x14ac:dyDescent="0.3">
      <c r="A36" s="10">
        <f t="shared" si="2"/>
        <v>2003</v>
      </c>
      <c r="B36" s="11">
        <v>0</v>
      </c>
      <c r="C36" s="11">
        <v>57</v>
      </c>
      <c r="D36" s="11">
        <v>150</v>
      </c>
      <c r="E36" s="11">
        <v>504.7</v>
      </c>
      <c r="F36" s="11">
        <v>415</v>
      </c>
      <c r="G36" s="11">
        <v>428</v>
      </c>
      <c r="H36" s="11">
        <v>360</v>
      </c>
      <c r="I36" s="11">
        <v>300</v>
      </c>
      <c r="J36" s="11">
        <v>131</v>
      </c>
      <c r="K36" s="11">
        <v>584</v>
      </c>
      <c r="L36" s="11">
        <v>86</v>
      </c>
      <c r="M36" s="18">
        <v>0</v>
      </c>
      <c r="N36" s="21">
        <f t="shared" si="0"/>
        <v>3015.7</v>
      </c>
      <c r="Q36" s="10">
        <f t="shared" si="3"/>
        <v>2003</v>
      </c>
      <c r="R36" s="11">
        <v>0</v>
      </c>
      <c r="S36" s="11">
        <v>36</v>
      </c>
      <c r="T36" s="11">
        <v>85</v>
      </c>
      <c r="U36" s="11">
        <v>90</v>
      </c>
      <c r="V36" s="11">
        <v>60</v>
      </c>
      <c r="W36" s="11">
        <v>60</v>
      </c>
      <c r="X36" s="11">
        <v>50</v>
      </c>
      <c r="Y36" s="11">
        <v>50</v>
      </c>
      <c r="Z36" s="11">
        <v>50</v>
      </c>
      <c r="AA36" s="11">
        <v>90</v>
      </c>
      <c r="AB36" s="11">
        <v>25</v>
      </c>
      <c r="AC36" s="11">
        <v>0</v>
      </c>
      <c r="AD36" s="21">
        <f t="shared" si="1"/>
        <v>90</v>
      </c>
    </row>
    <row r="37" spans="1:30" x14ac:dyDescent="0.3">
      <c r="A37" s="10">
        <f t="shared" si="2"/>
        <v>2004</v>
      </c>
      <c r="B37" s="11">
        <v>0</v>
      </c>
      <c r="C37" s="11">
        <v>100</v>
      </c>
      <c r="D37" s="11">
        <v>62</v>
      </c>
      <c r="E37" s="11">
        <v>507</v>
      </c>
      <c r="F37" s="11">
        <v>237</v>
      </c>
      <c r="G37" s="11">
        <v>198</v>
      </c>
      <c r="H37" s="11">
        <v>111</v>
      </c>
      <c r="I37" s="11">
        <v>91.1</v>
      </c>
      <c r="J37" s="11">
        <v>69</v>
      </c>
      <c r="K37" s="11">
        <v>35.200000000000003</v>
      </c>
      <c r="L37" s="11">
        <v>10.499999999999996</v>
      </c>
      <c r="M37" s="18">
        <v>1.5</v>
      </c>
      <c r="N37" s="21">
        <f t="shared" si="0"/>
        <v>1422.3</v>
      </c>
      <c r="Q37" s="10">
        <f t="shared" si="3"/>
        <v>2004</v>
      </c>
      <c r="R37" s="11">
        <v>0</v>
      </c>
      <c r="S37" s="11">
        <v>90</v>
      </c>
      <c r="T37" s="11">
        <v>24</v>
      </c>
      <c r="U37" s="11">
        <v>98</v>
      </c>
      <c r="V37" s="11">
        <v>74</v>
      </c>
      <c r="W37" s="11">
        <v>74</v>
      </c>
      <c r="X37" s="11">
        <v>30</v>
      </c>
      <c r="Y37" s="11">
        <v>35</v>
      </c>
      <c r="Z37" s="11">
        <v>34</v>
      </c>
      <c r="AA37" s="11">
        <v>9</v>
      </c>
      <c r="AB37" s="11">
        <v>4.3</v>
      </c>
      <c r="AC37" s="11">
        <v>1.5</v>
      </c>
      <c r="AD37" s="21">
        <f t="shared" si="1"/>
        <v>98</v>
      </c>
    </row>
    <row r="38" spans="1:30" x14ac:dyDescent="0.3">
      <c r="A38" s="10">
        <f t="shared" si="2"/>
        <v>2005</v>
      </c>
      <c r="B38" s="11">
        <v>5.5</v>
      </c>
      <c r="C38" s="11">
        <v>4.8</v>
      </c>
      <c r="D38" s="11">
        <v>8.6</v>
      </c>
      <c r="E38" s="11">
        <v>24.5</v>
      </c>
      <c r="F38" s="11">
        <v>33.200000000000003</v>
      </c>
      <c r="G38" s="11">
        <v>34.700000000000003</v>
      </c>
      <c r="H38" s="11">
        <v>11.8</v>
      </c>
      <c r="I38" s="11">
        <v>35</v>
      </c>
      <c r="J38" s="11">
        <v>198</v>
      </c>
      <c r="K38" s="11">
        <v>616</v>
      </c>
      <c r="L38" s="11">
        <v>753</v>
      </c>
      <c r="M38" s="18">
        <v>70</v>
      </c>
      <c r="N38" s="21">
        <f t="shared" si="0"/>
        <v>1795.1</v>
      </c>
      <c r="Q38" s="10">
        <f t="shared" si="3"/>
        <v>2005</v>
      </c>
      <c r="R38" s="11">
        <v>3.2</v>
      </c>
      <c r="S38" s="11">
        <v>3</v>
      </c>
      <c r="T38" s="11">
        <v>4.7</v>
      </c>
      <c r="U38" s="11">
        <v>5</v>
      </c>
      <c r="V38" s="11">
        <v>7</v>
      </c>
      <c r="W38" s="11">
        <v>6</v>
      </c>
      <c r="X38" s="11">
        <v>5</v>
      </c>
      <c r="Y38" s="11">
        <v>20</v>
      </c>
      <c r="Z38" s="11">
        <v>50</v>
      </c>
      <c r="AA38" s="11">
        <v>133</v>
      </c>
      <c r="AB38" s="11">
        <v>95</v>
      </c>
      <c r="AC38" s="11">
        <v>50</v>
      </c>
      <c r="AD38" s="21">
        <f t="shared" si="1"/>
        <v>133</v>
      </c>
    </row>
    <row r="39" spans="1:30" x14ac:dyDescent="0.3">
      <c r="A39" s="10">
        <f t="shared" si="2"/>
        <v>2006</v>
      </c>
      <c r="B39" s="11">
        <v>150</v>
      </c>
      <c r="C39" s="11">
        <v>0</v>
      </c>
      <c r="D39" s="11">
        <v>30</v>
      </c>
      <c r="E39" s="11">
        <v>265</v>
      </c>
      <c r="F39" s="11">
        <v>321</v>
      </c>
      <c r="G39" s="11">
        <v>520</v>
      </c>
      <c r="H39" s="11">
        <v>126</v>
      </c>
      <c r="I39" s="11">
        <v>188</v>
      </c>
      <c r="J39" s="11">
        <v>185</v>
      </c>
      <c r="K39" s="11">
        <v>370</v>
      </c>
      <c r="L39" s="11">
        <v>239</v>
      </c>
      <c r="M39" s="18">
        <v>55</v>
      </c>
      <c r="N39" s="21">
        <f t="shared" si="0"/>
        <v>2449</v>
      </c>
      <c r="Q39" s="10">
        <f t="shared" si="3"/>
        <v>2006</v>
      </c>
      <c r="R39" s="11">
        <v>60</v>
      </c>
      <c r="S39" s="11">
        <v>0</v>
      </c>
      <c r="T39" s="11">
        <v>20</v>
      </c>
      <c r="U39" s="11">
        <v>45</v>
      </c>
      <c r="V39" s="11">
        <v>90</v>
      </c>
      <c r="W39" s="11">
        <v>85</v>
      </c>
      <c r="X39" s="11">
        <v>50</v>
      </c>
      <c r="Y39" s="11">
        <v>60</v>
      </c>
      <c r="Z39" s="11">
        <v>45</v>
      </c>
      <c r="AA39" s="11">
        <v>70</v>
      </c>
      <c r="AB39" s="11">
        <v>89</v>
      </c>
      <c r="AC39" s="11">
        <v>40</v>
      </c>
      <c r="AD39" s="21">
        <f t="shared" si="1"/>
        <v>90</v>
      </c>
    </row>
    <row r="40" spans="1:30" x14ac:dyDescent="0.3">
      <c r="A40" s="10">
        <f t="shared" si="2"/>
        <v>2007</v>
      </c>
      <c r="B40" s="11">
        <v>0</v>
      </c>
      <c r="C40" s="11">
        <v>40</v>
      </c>
      <c r="D40" s="11">
        <v>174</v>
      </c>
      <c r="E40" s="11">
        <v>283</v>
      </c>
      <c r="F40" s="11">
        <v>425</v>
      </c>
      <c r="G40" s="11">
        <v>326</v>
      </c>
      <c r="H40" s="11">
        <v>148</v>
      </c>
      <c r="I40" s="11">
        <v>333</v>
      </c>
      <c r="J40" s="11">
        <v>186</v>
      </c>
      <c r="K40" s="11">
        <v>608</v>
      </c>
      <c r="L40" s="11">
        <v>324</v>
      </c>
      <c r="M40" s="18">
        <v>130</v>
      </c>
      <c r="N40" s="21">
        <f t="shared" si="0"/>
        <v>2977</v>
      </c>
      <c r="Q40" s="10">
        <f t="shared" si="3"/>
        <v>2007</v>
      </c>
      <c r="R40" s="11">
        <v>0</v>
      </c>
      <c r="S40" s="11">
        <v>40</v>
      </c>
      <c r="T40" s="11">
        <v>50</v>
      </c>
      <c r="U40" s="11">
        <v>60</v>
      </c>
      <c r="V40" s="11">
        <v>98</v>
      </c>
      <c r="W40" s="11">
        <v>98</v>
      </c>
      <c r="X40" s="11">
        <v>50</v>
      </c>
      <c r="Y40" s="11">
        <v>70</v>
      </c>
      <c r="Z40" s="11">
        <v>60</v>
      </c>
      <c r="AA40" s="11">
        <v>99</v>
      </c>
      <c r="AB40" s="11">
        <v>80</v>
      </c>
      <c r="AC40" s="11">
        <v>80</v>
      </c>
      <c r="AD40" s="21">
        <f t="shared" si="1"/>
        <v>99</v>
      </c>
    </row>
    <row r="41" spans="1:30" x14ac:dyDescent="0.3">
      <c r="A41" s="10">
        <f t="shared" si="2"/>
        <v>2008</v>
      </c>
      <c r="B41" s="11">
        <v>0</v>
      </c>
      <c r="C41" s="11">
        <v>0</v>
      </c>
      <c r="D41" s="11">
        <v>170</v>
      </c>
      <c r="E41" s="11">
        <v>98</v>
      </c>
      <c r="F41" s="11">
        <v>675.9</v>
      </c>
      <c r="G41" s="11">
        <v>340</v>
      </c>
      <c r="H41" s="11">
        <v>484</v>
      </c>
      <c r="I41" s="11">
        <v>381</v>
      </c>
      <c r="J41" s="11">
        <v>382</v>
      </c>
      <c r="K41" s="11">
        <v>376</v>
      </c>
      <c r="L41" s="11">
        <v>554</v>
      </c>
      <c r="M41" s="18">
        <v>30</v>
      </c>
      <c r="N41" s="21">
        <f t="shared" si="0"/>
        <v>3490.9</v>
      </c>
      <c r="Q41" s="10">
        <f t="shared" si="3"/>
        <v>2008</v>
      </c>
      <c r="R41" s="11">
        <v>0</v>
      </c>
      <c r="S41" s="11">
        <v>0</v>
      </c>
      <c r="T41" s="11">
        <v>60</v>
      </c>
      <c r="U41" s="11">
        <v>51</v>
      </c>
      <c r="V41" s="11">
        <v>100</v>
      </c>
      <c r="W41" s="11">
        <v>60</v>
      </c>
      <c r="X41" s="11">
        <v>80</v>
      </c>
      <c r="Y41" s="11">
        <v>70</v>
      </c>
      <c r="Z41" s="11">
        <v>65</v>
      </c>
      <c r="AA41" s="11">
        <v>70</v>
      </c>
      <c r="AB41" s="11">
        <v>98</v>
      </c>
      <c r="AC41" s="11">
        <v>30</v>
      </c>
      <c r="AD41" s="21">
        <f t="shared" si="1"/>
        <v>100</v>
      </c>
    </row>
    <row r="42" spans="1:30" x14ac:dyDescent="0.3">
      <c r="A42" s="10">
        <f t="shared" si="2"/>
        <v>2009</v>
      </c>
      <c r="B42" s="11">
        <v>97</v>
      </c>
      <c r="C42" s="11">
        <v>0</v>
      </c>
      <c r="D42" s="11">
        <v>315</v>
      </c>
      <c r="E42" s="11">
        <v>218</v>
      </c>
      <c r="F42" s="11">
        <v>291</v>
      </c>
      <c r="G42" s="11">
        <v>406</v>
      </c>
      <c r="H42" s="11">
        <v>153</v>
      </c>
      <c r="I42" s="11">
        <v>269</v>
      </c>
      <c r="J42" s="11">
        <v>152</v>
      </c>
      <c r="K42" s="11">
        <v>200</v>
      </c>
      <c r="L42" s="11">
        <v>237</v>
      </c>
      <c r="M42" s="18">
        <v>4</v>
      </c>
      <c r="N42" s="21">
        <f t="shared" si="0"/>
        <v>2342</v>
      </c>
      <c r="Q42" s="10">
        <f t="shared" si="3"/>
        <v>2009</v>
      </c>
      <c r="R42" s="11">
        <v>82</v>
      </c>
      <c r="S42" s="11">
        <v>0</v>
      </c>
      <c r="T42" s="11">
        <v>50</v>
      </c>
      <c r="U42" s="11">
        <v>90</v>
      </c>
      <c r="V42" s="11">
        <v>58</v>
      </c>
      <c r="W42" s="11">
        <v>80</v>
      </c>
      <c r="X42" s="11">
        <v>50</v>
      </c>
      <c r="Y42" s="11">
        <v>69</v>
      </c>
      <c r="Z42" s="11">
        <v>90</v>
      </c>
      <c r="AA42" s="11">
        <v>80</v>
      </c>
      <c r="AB42" s="11">
        <v>55</v>
      </c>
      <c r="AC42" s="11">
        <v>4</v>
      </c>
      <c r="AD42" s="21">
        <f t="shared" si="1"/>
        <v>90</v>
      </c>
    </row>
    <row r="43" spans="1:30" x14ac:dyDescent="0.3">
      <c r="A43" s="10">
        <f t="shared" si="2"/>
        <v>2010</v>
      </c>
      <c r="B43" s="11">
        <v>10</v>
      </c>
      <c r="C43" s="11">
        <v>153</v>
      </c>
      <c r="D43" s="11">
        <v>206</v>
      </c>
      <c r="E43" s="11">
        <v>289</v>
      </c>
      <c r="F43" s="11">
        <v>359</v>
      </c>
      <c r="G43" s="11">
        <v>441</v>
      </c>
      <c r="H43" s="11">
        <v>390</v>
      </c>
      <c r="I43" s="11">
        <v>433</v>
      </c>
      <c r="J43" s="11">
        <v>347</v>
      </c>
      <c r="K43" s="11">
        <v>360</v>
      </c>
      <c r="L43" s="11">
        <v>350</v>
      </c>
      <c r="M43" s="18">
        <v>298</v>
      </c>
      <c r="N43" s="21">
        <f t="shared" si="0"/>
        <v>3636</v>
      </c>
      <c r="Q43" s="10">
        <f t="shared" si="3"/>
        <v>2010</v>
      </c>
      <c r="R43" s="11">
        <v>10</v>
      </c>
      <c r="S43" s="11">
        <v>80</v>
      </c>
      <c r="T43" s="11">
        <v>60</v>
      </c>
      <c r="U43" s="11">
        <v>80</v>
      </c>
      <c r="V43" s="11">
        <v>70</v>
      </c>
      <c r="W43" s="11">
        <v>80</v>
      </c>
      <c r="X43" s="11">
        <v>90</v>
      </c>
      <c r="Y43" s="11">
        <v>70</v>
      </c>
      <c r="Z43" s="11">
        <v>55</v>
      </c>
      <c r="AA43" s="11">
        <v>63</v>
      </c>
      <c r="AB43" s="11">
        <v>78</v>
      </c>
      <c r="AC43" s="11">
        <v>70</v>
      </c>
      <c r="AD43" s="21">
        <f t="shared" si="1"/>
        <v>90</v>
      </c>
    </row>
    <row r="44" spans="1:30" x14ac:dyDescent="0.3">
      <c r="A44" s="10">
        <f t="shared" si="2"/>
        <v>2011</v>
      </c>
      <c r="B44" s="11">
        <v>15</v>
      </c>
      <c r="C44" s="11">
        <v>0</v>
      </c>
      <c r="D44" s="11">
        <v>235</v>
      </c>
      <c r="E44" s="11">
        <v>111</v>
      </c>
      <c r="F44" s="11">
        <v>110</v>
      </c>
      <c r="G44" s="11">
        <v>248</v>
      </c>
      <c r="H44" s="11">
        <v>199</v>
      </c>
      <c r="I44" s="11">
        <v>205</v>
      </c>
      <c r="J44" s="11">
        <v>241</v>
      </c>
      <c r="K44" s="11">
        <v>502</v>
      </c>
      <c r="L44" s="11">
        <v>400</v>
      </c>
      <c r="M44" s="18">
        <v>134</v>
      </c>
      <c r="N44" s="21">
        <f t="shared" si="0"/>
        <v>2400</v>
      </c>
      <c r="Q44" s="10">
        <f t="shared" si="3"/>
        <v>2011</v>
      </c>
      <c r="R44" s="11">
        <v>15</v>
      </c>
      <c r="S44" s="11">
        <v>0</v>
      </c>
      <c r="T44" s="11">
        <v>80</v>
      </c>
      <c r="U44" s="11">
        <v>35</v>
      </c>
      <c r="V44" s="11">
        <v>40</v>
      </c>
      <c r="W44" s="11">
        <v>60</v>
      </c>
      <c r="X44" s="11">
        <v>60</v>
      </c>
      <c r="Y44" s="11">
        <v>80</v>
      </c>
      <c r="Z44" s="11">
        <v>85</v>
      </c>
      <c r="AA44" s="11">
        <v>145</v>
      </c>
      <c r="AB44" s="11">
        <v>90</v>
      </c>
      <c r="AC44" s="11">
        <v>60</v>
      </c>
      <c r="AD44" s="21">
        <f t="shared" si="1"/>
        <v>145</v>
      </c>
    </row>
    <row r="45" spans="1:30" x14ac:dyDescent="0.3">
      <c r="A45" s="10">
        <f>+A44+1</f>
        <v>2012</v>
      </c>
      <c r="B45" s="11">
        <v>0</v>
      </c>
      <c r="C45" s="11">
        <v>55</v>
      </c>
      <c r="D45" s="11">
        <v>29</v>
      </c>
      <c r="E45" s="11">
        <v>419</v>
      </c>
      <c r="F45" s="11">
        <v>137</v>
      </c>
      <c r="G45" s="11">
        <v>122</v>
      </c>
      <c r="H45" s="11">
        <v>65</v>
      </c>
      <c r="I45" s="11">
        <v>157</v>
      </c>
      <c r="J45" s="11">
        <v>174</v>
      </c>
      <c r="K45" s="11">
        <v>297</v>
      </c>
      <c r="L45" s="11">
        <v>260</v>
      </c>
      <c r="M45" s="18">
        <v>81</v>
      </c>
      <c r="N45" s="21">
        <f t="shared" si="0"/>
        <v>1796</v>
      </c>
      <c r="Q45" s="10">
        <f>+Q44+1</f>
        <v>2012</v>
      </c>
      <c r="R45" s="11">
        <v>0</v>
      </c>
      <c r="S45" s="11">
        <v>50</v>
      </c>
      <c r="T45" s="11">
        <v>15</v>
      </c>
      <c r="U45" s="11">
        <v>80</v>
      </c>
      <c r="V45" s="11">
        <v>35</v>
      </c>
      <c r="W45" s="11">
        <v>65</v>
      </c>
      <c r="X45" s="11">
        <v>52</v>
      </c>
      <c r="Y45" s="11">
        <v>50</v>
      </c>
      <c r="Z45" s="11">
        <v>50</v>
      </c>
      <c r="AA45" s="11">
        <v>43</v>
      </c>
      <c r="AB45" s="11">
        <v>65</v>
      </c>
      <c r="AC45" s="11">
        <v>70</v>
      </c>
      <c r="AD45" s="21">
        <f t="shared" si="1"/>
        <v>80</v>
      </c>
    </row>
    <row r="46" spans="1:30" x14ac:dyDescent="0.3">
      <c r="A46" s="10">
        <f t="shared" si="2"/>
        <v>2013</v>
      </c>
      <c r="B46" s="11">
        <v>0</v>
      </c>
      <c r="C46" s="11">
        <v>70</v>
      </c>
      <c r="D46" s="11">
        <v>215</v>
      </c>
      <c r="E46" s="11">
        <v>129.30000000000001</v>
      </c>
      <c r="F46" s="11">
        <v>169</v>
      </c>
      <c r="G46" s="11">
        <v>84</v>
      </c>
      <c r="H46" s="11">
        <v>95</v>
      </c>
      <c r="I46" s="11">
        <v>403</v>
      </c>
      <c r="J46" s="11">
        <v>247</v>
      </c>
      <c r="K46" s="11">
        <v>255</v>
      </c>
      <c r="L46" s="11">
        <v>386</v>
      </c>
      <c r="M46" s="18">
        <v>20</v>
      </c>
      <c r="N46" s="21">
        <f t="shared" si="0"/>
        <v>2073.3000000000002</v>
      </c>
      <c r="Q46" s="10">
        <f t="shared" ref="Q46:Q50" si="4">+Q45+1</f>
        <v>2013</v>
      </c>
      <c r="R46" s="11">
        <v>0</v>
      </c>
      <c r="S46" s="11">
        <v>30</v>
      </c>
      <c r="T46" s="11">
        <v>80</v>
      </c>
      <c r="U46" s="11">
        <v>70</v>
      </c>
      <c r="V46" s="11">
        <v>45</v>
      </c>
      <c r="W46" s="11">
        <v>45</v>
      </c>
      <c r="X46" s="11">
        <v>50</v>
      </c>
      <c r="Y46" s="11">
        <v>80</v>
      </c>
      <c r="Z46" s="11">
        <v>80</v>
      </c>
      <c r="AA46" s="11">
        <v>80</v>
      </c>
      <c r="AB46" s="11">
        <v>130</v>
      </c>
      <c r="AC46" s="11">
        <v>15</v>
      </c>
      <c r="AD46" s="21">
        <f t="shared" si="1"/>
        <v>130</v>
      </c>
    </row>
    <row r="47" spans="1:30" x14ac:dyDescent="0.3">
      <c r="A47" s="10">
        <f t="shared" si="2"/>
        <v>2014</v>
      </c>
      <c r="B47" s="11">
        <v>37</v>
      </c>
      <c r="C47" s="11">
        <v>55</v>
      </c>
      <c r="D47" s="11">
        <v>136</v>
      </c>
      <c r="E47" s="11">
        <v>389</v>
      </c>
      <c r="F47" s="11">
        <v>157</v>
      </c>
      <c r="G47" s="11">
        <v>72</v>
      </c>
      <c r="H47" s="11">
        <v>35</v>
      </c>
      <c r="I47" s="11">
        <v>172</v>
      </c>
      <c r="J47" s="11">
        <v>306</v>
      </c>
      <c r="K47" s="11">
        <v>156</v>
      </c>
      <c r="L47" s="11">
        <v>481</v>
      </c>
      <c r="M47" s="18">
        <v>81</v>
      </c>
      <c r="N47" s="21">
        <f t="shared" si="0"/>
        <v>2077</v>
      </c>
      <c r="Q47" s="10">
        <f t="shared" si="4"/>
        <v>2014</v>
      </c>
      <c r="R47" s="11">
        <v>37</v>
      </c>
      <c r="S47" s="11">
        <v>40</v>
      </c>
      <c r="T47" s="11">
        <v>40</v>
      </c>
      <c r="U47" s="11">
        <v>150</v>
      </c>
      <c r="V47" s="11">
        <v>60</v>
      </c>
      <c r="W47" s="11">
        <v>28</v>
      </c>
      <c r="X47" s="11">
        <v>20</v>
      </c>
      <c r="Y47" s="11">
        <v>80</v>
      </c>
      <c r="Z47" s="11">
        <v>97</v>
      </c>
      <c r="AA47" s="11">
        <v>90</v>
      </c>
      <c r="AB47" s="11">
        <v>128</v>
      </c>
      <c r="AC47" s="11">
        <v>51</v>
      </c>
      <c r="AD47" s="21">
        <f t="shared" si="1"/>
        <v>150</v>
      </c>
    </row>
    <row r="48" spans="1:30" x14ac:dyDescent="0.3">
      <c r="A48" s="10">
        <f t="shared" si="2"/>
        <v>2015</v>
      </c>
      <c r="B48" s="11">
        <v>20</v>
      </c>
      <c r="C48" s="11">
        <v>68</v>
      </c>
      <c r="D48" s="11">
        <v>52</v>
      </c>
      <c r="E48" s="11">
        <v>10</v>
      </c>
      <c r="F48" s="11">
        <v>246</v>
      </c>
      <c r="G48" s="11">
        <v>29</v>
      </c>
      <c r="H48" s="11">
        <v>56</v>
      </c>
      <c r="I48" s="11">
        <v>100</v>
      </c>
      <c r="J48" s="11">
        <v>191</v>
      </c>
      <c r="K48" s="11">
        <v>77</v>
      </c>
      <c r="L48" s="11">
        <v>135</v>
      </c>
      <c r="M48" s="18">
        <v>0</v>
      </c>
      <c r="N48" s="21">
        <f t="shared" si="0"/>
        <v>984</v>
      </c>
      <c r="Q48" s="10">
        <f t="shared" si="4"/>
        <v>2015</v>
      </c>
      <c r="R48" s="11">
        <v>20</v>
      </c>
      <c r="S48" s="11">
        <v>40</v>
      </c>
      <c r="T48" s="11">
        <v>25</v>
      </c>
      <c r="U48" s="11">
        <v>10</v>
      </c>
      <c r="V48" s="11">
        <v>70</v>
      </c>
      <c r="W48" s="11">
        <v>29</v>
      </c>
      <c r="X48" s="11">
        <v>22</v>
      </c>
      <c r="Y48" s="11">
        <v>60</v>
      </c>
      <c r="Z48" s="11">
        <v>80</v>
      </c>
      <c r="AA48" s="11">
        <v>45</v>
      </c>
      <c r="AB48" s="11">
        <v>65</v>
      </c>
      <c r="AC48" s="11">
        <v>0</v>
      </c>
      <c r="AD48" s="21">
        <f t="shared" si="1"/>
        <v>80</v>
      </c>
    </row>
    <row r="49" spans="1:30" x14ac:dyDescent="0.3">
      <c r="A49" s="10">
        <f t="shared" si="2"/>
        <v>2016</v>
      </c>
      <c r="B49" s="11">
        <v>10</v>
      </c>
      <c r="C49" s="11">
        <v>110</v>
      </c>
      <c r="D49" s="11">
        <v>15</v>
      </c>
      <c r="E49" s="11">
        <v>47</v>
      </c>
      <c r="F49" s="11">
        <v>85</v>
      </c>
      <c r="G49" s="11">
        <v>96</v>
      </c>
      <c r="H49" s="11">
        <v>45</v>
      </c>
      <c r="I49" s="11">
        <v>123</v>
      </c>
      <c r="J49" s="11">
        <v>391</v>
      </c>
      <c r="K49" s="11">
        <v>444</v>
      </c>
      <c r="L49" s="11">
        <v>317</v>
      </c>
      <c r="M49" s="18">
        <v>0</v>
      </c>
      <c r="N49" s="21">
        <f t="shared" si="0"/>
        <v>1683</v>
      </c>
      <c r="Q49" s="10">
        <f t="shared" si="4"/>
        <v>2016</v>
      </c>
      <c r="R49" s="11">
        <v>10</v>
      </c>
      <c r="S49" s="11">
        <v>70</v>
      </c>
      <c r="T49" s="11">
        <v>15</v>
      </c>
      <c r="U49" s="11">
        <v>35</v>
      </c>
      <c r="V49" s="11">
        <v>50</v>
      </c>
      <c r="W49" s="11">
        <v>50</v>
      </c>
      <c r="X49" s="11">
        <v>28</v>
      </c>
      <c r="Y49" s="11">
        <v>80</v>
      </c>
      <c r="Z49" s="11">
        <v>96</v>
      </c>
      <c r="AA49" s="11">
        <v>80</v>
      </c>
      <c r="AB49" s="11">
        <v>56</v>
      </c>
      <c r="AC49" s="11">
        <v>0</v>
      </c>
      <c r="AD49" s="21">
        <f t="shared" si="1"/>
        <v>96</v>
      </c>
    </row>
    <row r="50" spans="1:30" x14ac:dyDescent="0.3">
      <c r="A50" s="10">
        <f t="shared" si="2"/>
        <v>2017</v>
      </c>
      <c r="B50" s="11">
        <v>110</v>
      </c>
      <c r="C50" s="11">
        <v>0</v>
      </c>
      <c r="D50" s="11">
        <v>151</v>
      </c>
      <c r="E50" s="11">
        <v>21</v>
      </c>
      <c r="F50" s="11">
        <v>222</v>
      </c>
      <c r="G50" s="11">
        <v>243</v>
      </c>
      <c r="H50" s="11">
        <v>212</v>
      </c>
      <c r="I50" s="11">
        <v>161</v>
      </c>
      <c r="J50" s="11">
        <v>316</v>
      </c>
      <c r="K50" s="11">
        <v>286</v>
      </c>
      <c r="L50" s="11">
        <v>379</v>
      </c>
      <c r="M50" s="18">
        <v>120</v>
      </c>
      <c r="N50" s="21">
        <f t="shared" si="0"/>
        <v>2221</v>
      </c>
      <c r="Q50" s="10">
        <f t="shared" si="4"/>
        <v>2017</v>
      </c>
      <c r="R50" s="11">
        <v>70</v>
      </c>
      <c r="S50" s="11">
        <v>0</v>
      </c>
      <c r="T50" s="11">
        <v>75</v>
      </c>
      <c r="U50" s="11">
        <v>15</v>
      </c>
      <c r="V50" s="11">
        <v>55</v>
      </c>
      <c r="W50" s="11">
        <v>37</v>
      </c>
      <c r="X50" s="11">
        <v>44</v>
      </c>
      <c r="Y50" s="11">
        <v>45</v>
      </c>
      <c r="Z50" s="11">
        <v>85</v>
      </c>
      <c r="AA50" s="11">
        <v>80</v>
      </c>
      <c r="AB50" s="11">
        <v>70</v>
      </c>
      <c r="AC50" s="11">
        <v>50</v>
      </c>
      <c r="AD50" s="21">
        <f t="shared" si="1"/>
        <v>85</v>
      </c>
    </row>
    <row r="51" spans="1:30" x14ac:dyDescent="0.3">
      <c r="A51" s="10">
        <f>+A50+1</f>
        <v>2018</v>
      </c>
      <c r="B51" s="11">
        <v>210</v>
      </c>
      <c r="C51" s="11">
        <v>0</v>
      </c>
      <c r="D51" s="11">
        <v>0</v>
      </c>
      <c r="E51" s="11">
        <v>144</v>
      </c>
      <c r="F51" s="11">
        <v>363</v>
      </c>
      <c r="G51" s="11">
        <v>124</v>
      </c>
      <c r="H51" s="11">
        <v>91</v>
      </c>
      <c r="I51" s="11">
        <v>148</v>
      </c>
      <c r="J51" s="11">
        <v>250</v>
      </c>
      <c r="K51" s="11">
        <v>422</v>
      </c>
      <c r="L51" s="11">
        <v>107.5</v>
      </c>
      <c r="M51" s="18">
        <v>0</v>
      </c>
      <c r="N51" s="21">
        <f t="shared" si="0"/>
        <v>1859.5</v>
      </c>
      <c r="Q51" s="10">
        <f>+Q50+1</f>
        <v>2018</v>
      </c>
      <c r="R51" s="11">
        <v>80</v>
      </c>
      <c r="S51" s="11">
        <v>0</v>
      </c>
      <c r="T51" s="11">
        <v>0</v>
      </c>
      <c r="U51" s="11">
        <v>80</v>
      </c>
      <c r="V51" s="11">
        <v>100</v>
      </c>
      <c r="W51" s="11">
        <v>50</v>
      </c>
      <c r="X51" s="11">
        <v>18</v>
      </c>
      <c r="Y51" s="11">
        <v>46</v>
      </c>
      <c r="Z51" s="11">
        <v>49</v>
      </c>
      <c r="AA51" s="11">
        <v>80</v>
      </c>
      <c r="AB51" s="11">
        <v>20</v>
      </c>
      <c r="AC51" s="11">
        <v>0</v>
      </c>
      <c r="AD51" s="21">
        <f t="shared" si="1"/>
        <v>100</v>
      </c>
    </row>
    <row r="52" spans="1:30" x14ac:dyDescent="0.3">
      <c r="A52" s="10">
        <f t="shared" si="2"/>
        <v>2019</v>
      </c>
      <c r="B52" s="11">
        <v>0</v>
      </c>
      <c r="C52" s="11">
        <v>25</v>
      </c>
      <c r="D52" s="11">
        <v>37</v>
      </c>
      <c r="E52" s="11">
        <v>111</v>
      </c>
      <c r="F52" s="11">
        <v>297</v>
      </c>
      <c r="G52" s="11">
        <v>111</v>
      </c>
      <c r="H52" s="11">
        <v>123</v>
      </c>
      <c r="I52" s="11">
        <v>150</v>
      </c>
      <c r="J52" s="11">
        <v>296</v>
      </c>
      <c r="K52" s="11">
        <v>544</v>
      </c>
      <c r="L52" s="11">
        <v>402</v>
      </c>
      <c r="M52" s="18">
        <v>140</v>
      </c>
      <c r="N52" s="21">
        <f t="shared" si="0"/>
        <v>2236</v>
      </c>
      <c r="Q52" s="10">
        <f t="shared" ref="Q52:Q53" si="5">+Q51+1</f>
        <v>2019</v>
      </c>
      <c r="R52" s="11">
        <v>0</v>
      </c>
      <c r="S52" s="11">
        <v>25</v>
      </c>
      <c r="T52" s="11">
        <v>15</v>
      </c>
      <c r="U52" s="11">
        <v>88</v>
      </c>
      <c r="V52" s="11">
        <v>40</v>
      </c>
      <c r="W52" s="11">
        <v>35</v>
      </c>
      <c r="X52" s="11">
        <v>45</v>
      </c>
      <c r="Y52" s="11">
        <v>38</v>
      </c>
      <c r="Z52" s="11">
        <v>58</v>
      </c>
      <c r="AA52" s="11">
        <v>90</v>
      </c>
      <c r="AB52" s="11">
        <v>90</v>
      </c>
      <c r="AC52" s="11">
        <v>60</v>
      </c>
      <c r="AD52" s="21">
        <f t="shared" si="1"/>
        <v>90</v>
      </c>
    </row>
    <row r="53" spans="1:30" x14ac:dyDescent="0.3">
      <c r="A53" s="14">
        <f t="shared" si="2"/>
        <v>2020</v>
      </c>
      <c r="B53" s="11">
        <v>120</v>
      </c>
      <c r="C53" s="11">
        <v>0</v>
      </c>
      <c r="D53" s="11">
        <v>20</v>
      </c>
      <c r="E53" s="11">
        <v>84</v>
      </c>
      <c r="F53" s="11">
        <v>414</v>
      </c>
      <c r="G53" s="11">
        <v>131</v>
      </c>
      <c r="H53" s="11">
        <v>339</v>
      </c>
      <c r="I53" s="11">
        <v>194</v>
      </c>
      <c r="J53" s="11">
        <v>235</v>
      </c>
      <c r="K53" s="11">
        <v>389</v>
      </c>
      <c r="L53" s="11">
        <v>297</v>
      </c>
      <c r="M53" s="18">
        <v>74</v>
      </c>
      <c r="N53" s="21">
        <f t="shared" si="0"/>
        <v>2297</v>
      </c>
      <c r="Q53" s="10">
        <f t="shared" si="5"/>
        <v>2020</v>
      </c>
      <c r="R53" s="11">
        <v>80</v>
      </c>
      <c r="S53" s="11">
        <v>0</v>
      </c>
      <c r="T53" s="11">
        <v>12</v>
      </c>
      <c r="U53" s="11">
        <v>27</v>
      </c>
      <c r="V53" s="11">
        <v>111</v>
      </c>
      <c r="W53" s="11">
        <v>52</v>
      </c>
      <c r="X53" s="11">
        <v>95</v>
      </c>
      <c r="Y53" s="11">
        <v>70</v>
      </c>
      <c r="Z53" s="11">
        <v>45</v>
      </c>
      <c r="AA53" s="11">
        <v>90</v>
      </c>
      <c r="AB53" s="11">
        <v>60</v>
      </c>
      <c r="AC53" s="11">
        <v>30</v>
      </c>
      <c r="AD53" s="21">
        <f t="shared" si="1"/>
        <v>111</v>
      </c>
    </row>
    <row r="54" spans="1:30" x14ac:dyDescent="0.3">
      <c r="A54" s="14">
        <v>2021</v>
      </c>
      <c r="B54" s="11">
        <v>60</v>
      </c>
      <c r="C54" s="11">
        <v>10</v>
      </c>
      <c r="D54" s="11">
        <v>87</v>
      </c>
      <c r="E54" s="11">
        <v>245</v>
      </c>
      <c r="F54" s="11">
        <v>432</v>
      </c>
      <c r="G54" s="11">
        <v>327</v>
      </c>
      <c r="H54" s="11">
        <v>327</v>
      </c>
      <c r="I54" s="11">
        <v>532</v>
      </c>
      <c r="J54" s="11">
        <v>327</v>
      </c>
      <c r="K54" s="11">
        <v>137</v>
      </c>
      <c r="L54" s="11">
        <v>15</v>
      </c>
      <c r="M54" s="11">
        <v>0</v>
      </c>
      <c r="N54" s="21">
        <f>+IF(COUNT(B54:M54)&lt;12," ",SUM(B54:M54))</f>
        <v>2499</v>
      </c>
      <c r="Q54" s="14">
        <v>2021</v>
      </c>
      <c r="R54" s="11">
        <v>60</v>
      </c>
      <c r="S54" s="11">
        <v>5</v>
      </c>
      <c r="T54" s="11">
        <v>32</v>
      </c>
      <c r="U54" s="11">
        <v>56</v>
      </c>
      <c r="V54" s="11">
        <v>90</v>
      </c>
      <c r="W54" s="11">
        <v>80</v>
      </c>
      <c r="X54" s="11">
        <v>80</v>
      </c>
      <c r="Y54" s="11">
        <v>58</v>
      </c>
      <c r="Z54" s="11">
        <v>50</v>
      </c>
      <c r="AA54" s="11">
        <v>40</v>
      </c>
      <c r="AB54" s="11">
        <v>12</v>
      </c>
      <c r="AC54" s="11">
        <v>0</v>
      </c>
      <c r="AD54" s="21">
        <f>+IF(COUNT(R54:AC54)&lt;12," ",MAX(R54:AC54))</f>
        <v>90</v>
      </c>
    </row>
    <row r="55" spans="1:30" x14ac:dyDescent="0.3">
      <c r="A55" s="14">
        <v>2022</v>
      </c>
      <c r="B55" s="11">
        <v>0</v>
      </c>
      <c r="C55" s="11">
        <v>30</v>
      </c>
      <c r="D55" s="11">
        <v>43</v>
      </c>
      <c r="E55" s="11">
        <v>363</v>
      </c>
      <c r="F55" s="11">
        <v>261</v>
      </c>
      <c r="G55" s="11">
        <v>263</v>
      </c>
      <c r="H55" s="11">
        <v>135</v>
      </c>
      <c r="I55" s="11">
        <v>143</v>
      </c>
      <c r="J55" s="11">
        <v>337</v>
      </c>
      <c r="K55" s="11">
        <v>308</v>
      </c>
      <c r="L55" s="11">
        <v>310</v>
      </c>
      <c r="M55" s="11">
        <v>4</v>
      </c>
      <c r="N55" s="21">
        <f>+IF(COUNT(B55:M55)&lt;12," ",SUM(B55:M55))</f>
        <v>2197</v>
      </c>
      <c r="Q55" s="14">
        <v>2022</v>
      </c>
      <c r="R55" s="11">
        <v>0</v>
      </c>
      <c r="S55" s="11">
        <v>14</v>
      </c>
      <c r="T55" s="11">
        <v>25</v>
      </c>
      <c r="U55" s="11">
        <v>75</v>
      </c>
      <c r="V55" s="11">
        <v>80</v>
      </c>
      <c r="W55" s="11">
        <v>40</v>
      </c>
      <c r="X55" s="11">
        <v>35</v>
      </c>
      <c r="Y55" s="11">
        <v>50</v>
      </c>
      <c r="Z55" s="11">
        <v>98</v>
      </c>
      <c r="AA55" s="11">
        <v>42</v>
      </c>
      <c r="AB55" s="11">
        <v>97</v>
      </c>
      <c r="AC55" s="11">
        <v>4</v>
      </c>
      <c r="AD55" s="21">
        <f>+IF(COUNT(R55:AC55)&lt;12," ",MAX(R55:AC55))</f>
        <v>98</v>
      </c>
    </row>
    <row r="56" spans="1:30" customFormat="1" x14ac:dyDescent="0.3">
      <c r="A56" s="53" t="s">
        <v>16</v>
      </c>
      <c r="B56" s="7">
        <f>+AVERAGE(B3:B55)</f>
        <v>24.938775510204081</v>
      </c>
      <c r="C56" s="7">
        <f>+AVERAGE(C3:C55)</f>
        <v>40.611999999999995</v>
      </c>
      <c r="D56" s="7">
        <f t="shared" ref="D56:L56" si="6">+AVERAGE(D3:D55)</f>
        <v>87.782000000000011</v>
      </c>
      <c r="E56" s="7">
        <f t="shared" si="6"/>
        <v>162.73599999999999</v>
      </c>
      <c r="F56" s="7">
        <f t="shared" si="6"/>
        <v>231.12653061224492</v>
      </c>
      <c r="G56" s="7">
        <f t="shared" si="6"/>
        <v>182.24081632653059</v>
      </c>
      <c r="H56" s="7">
        <f t="shared" si="6"/>
        <v>151.09795918367348</v>
      </c>
      <c r="I56" s="7">
        <f t="shared" si="6"/>
        <v>183.5625</v>
      </c>
      <c r="J56" s="7">
        <f t="shared" si="6"/>
        <v>222.28125</v>
      </c>
      <c r="K56" s="7">
        <f t="shared" si="6"/>
        <v>284.37916666666666</v>
      </c>
      <c r="L56" s="7">
        <f t="shared" si="6"/>
        <v>225.96458333333331</v>
      </c>
      <c r="M56" s="7">
        <f>+AVERAGE(M3:M55)</f>
        <v>64.766000000000005</v>
      </c>
      <c r="N56" s="22">
        <f>+AVERAGE(N3:N55)</f>
        <v>1872.672340425532</v>
      </c>
      <c r="O56" s="12"/>
      <c r="P56" s="12"/>
      <c r="Q56" s="53" t="s">
        <v>16</v>
      </c>
      <c r="R56" s="7">
        <f>+AVERAGE(R3:R55)</f>
        <v>15.524489795918369</v>
      </c>
      <c r="S56" s="7">
        <f>+AVERAGE(S3:S55)</f>
        <v>25.641999999999999</v>
      </c>
      <c r="T56" s="7">
        <f t="shared" ref="T56:AB56" si="7">+AVERAGE(T3:T55)</f>
        <v>38.893999999999998</v>
      </c>
      <c r="U56" s="7">
        <f t="shared" si="7"/>
        <v>57.88</v>
      </c>
      <c r="V56" s="7">
        <f t="shared" si="7"/>
        <v>60.95918367346939</v>
      </c>
      <c r="W56" s="7">
        <f t="shared" si="7"/>
        <v>51.551020408163268</v>
      </c>
      <c r="X56" s="7">
        <f t="shared" si="7"/>
        <v>44.04081632653061</v>
      </c>
      <c r="Y56" s="7">
        <f t="shared" si="7"/>
        <v>47.5</v>
      </c>
      <c r="Z56" s="7">
        <f t="shared" si="7"/>
        <v>58.6875</v>
      </c>
      <c r="AA56" s="7">
        <f t="shared" si="7"/>
        <v>62.958333333333336</v>
      </c>
      <c r="AB56" s="7">
        <f t="shared" si="7"/>
        <v>61.897916666666667</v>
      </c>
      <c r="AC56" s="7">
        <f>+AVERAGE(AC3:AC55)</f>
        <v>27.29</v>
      </c>
      <c r="AD56" s="22">
        <f>+AVERAGE(AD3:AD55)</f>
        <v>96.446808510638292</v>
      </c>
    </row>
    <row r="57" spans="1:30" customFormat="1" x14ac:dyDescent="0.3">
      <c r="A57" s="53" t="s">
        <v>17</v>
      </c>
      <c r="B57" s="7">
        <f>+MAX(B3:B55)</f>
        <v>210</v>
      </c>
      <c r="C57" s="7">
        <f t="shared" ref="C57:M57" si="8">+MAX(C3:C55)</f>
        <v>161</v>
      </c>
      <c r="D57" s="7">
        <f t="shared" si="8"/>
        <v>315</v>
      </c>
      <c r="E57" s="7">
        <f t="shared" si="8"/>
        <v>507</v>
      </c>
      <c r="F57" s="7">
        <f t="shared" si="8"/>
        <v>714</v>
      </c>
      <c r="G57" s="7">
        <f t="shared" si="8"/>
        <v>563</v>
      </c>
      <c r="H57" s="7">
        <f t="shared" si="8"/>
        <v>484</v>
      </c>
      <c r="I57" s="7">
        <f t="shared" si="8"/>
        <v>566.6</v>
      </c>
      <c r="J57" s="7">
        <f t="shared" si="8"/>
        <v>473</v>
      </c>
      <c r="K57" s="7">
        <f t="shared" si="8"/>
        <v>616</v>
      </c>
      <c r="L57" s="7">
        <f t="shared" si="8"/>
        <v>753</v>
      </c>
      <c r="M57" s="7">
        <f t="shared" si="8"/>
        <v>390</v>
      </c>
      <c r="N57" s="22">
        <f>+MAX(N3:N55)</f>
        <v>3660</v>
      </c>
      <c r="O57" s="12"/>
      <c r="P57" s="12"/>
      <c r="Q57" s="53" t="s">
        <v>17</v>
      </c>
      <c r="R57" s="7">
        <f>+MAX(R3:R55)</f>
        <v>82</v>
      </c>
      <c r="S57" s="7">
        <f t="shared" ref="S57:AC57" si="9">+MAX(S3:S55)</f>
        <v>115</v>
      </c>
      <c r="T57" s="7">
        <f t="shared" si="9"/>
        <v>145</v>
      </c>
      <c r="U57" s="7">
        <f t="shared" si="9"/>
        <v>150</v>
      </c>
      <c r="V57" s="7">
        <f t="shared" si="9"/>
        <v>135</v>
      </c>
      <c r="W57" s="7">
        <f t="shared" si="9"/>
        <v>100</v>
      </c>
      <c r="X57" s="7">
        <f t="shared" si="9"/>
        <v>98</v>
      </c>
      <c r="Y57" s="7">
        <f t="shared" si="9"/>
        <v>95</v>
      </c>
      <c r="Z57" s="7">
        <f t="shared" si="9"/>
        <v>125</v>
      </c>
      <c r="AA57" s="7">
        <f t="shared" si="9"/>
        <v>145</v>
      </c>
      <c r="AB57" s="7">
        <f t="shared" si="9"/>
        <v>130</v>
      </c>
      <c r="AC57" s="7">
        <f t="shared" si="9"/>
        <v>135</v>
      </c>
      <c r="AD57" s="22">
        <f>+MAX(AD3:AD55)</f>
        <v>150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10</v>
      </c>
      <c r="F58" s="7">
        <f t="shared" si="10"/>
        <v>5</v>
      </c>
      <c r="G58" s="7">
        <f t="shared" si="10"/>
        <v>29</v>
      </c>
      <c r="H58" s="7">
        <f t="shared" si="10"/>
        <v>11.8</v>
      </c>
      <c r="I58" s="7">
        <f t="shared" si="10"/>
        <v>0</v>
      </c>
      <c r="J58" s="7">
        <f t="shared" si="10"/>
        <v>12</v>
      </c>
      <c r="K58" s="7">
        <f t="shared" si="10"/>
        <v>11</v>
      </c>
      <c r="L58" s="7">
        <f t="shared" si="10"/>
        <v>10</v>
      </c>
      <c r="M58" s="7">
        <f>+MIN(M3:M55)</f>
        <v>0</v>
      </c>
      <c r="N58" s="22">
        <f>+MIN(N3:N55)</f>
        <v>350.1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5</v>
      </c>
      <c r="V58" s="7">
        <f t="shared" si="11"/>
        <v>5</v>
      </c>
      <c r="W58" s="7">
        <f t="shared" si="11"/>
        <v>6</v>
      </c>
      <c r="X58" s="7">
        <f t="shared" si="11"/>
        <v>5</v>
      </c>
      <c r="Y58" s="7">
        <f t="shared" si="11"/>
        <v>0</v>
      </c>
      <c r="Z58" s="7">
        <f t="shared" si="11"/>
        <v>12</v>
      </c>
      <c r="AA58" s="7">
        <f t="shared" si="11"/>
        <v>9</v>
      </c>
      <c r="AB58" s="7">
        <f t="shared" si="11"/>
        <v>4.3</v>
      </c>
      <c r="AC58" s="7">
        <f>+MIN(AC3:AC55)</f>
        <v>0</v>
      </c>
      <c r="AD58" s="22">
        <f>+MIN(AD3:AD55)</f>
        <v>15</v>
      </c>
    </row>
    <row r="59" spans="1:30" customFormat="1" x14ac:dyDescent="0.3">
      <c r="A59" s="53" t="s">
        <v>19</v>
      </c>
      <c r="B59" s="7">
        <f>+_xlfn.STDEV.S(B3:B55)</f>
        <v>45.546294289100928</v>
      </c>
      <c r="C59" s="7">
        <f t="shared" ref="C59:M59" si="12">+_xlfn.STDEV.S(C3:C55)</f>
        <v>44.390740163291916</v>
      </c>
      <c r="D59" s="7">
        <f t="shared" si="12"/>
        <v>76.481721679237879</v>
      </c>
      <c r="E59" s="7">
        <f t="shared" si="12"/>
        <v>118.75950618878505</v>
      </c>
      <c r="F59" s="7">
        <f t="shared" si="12"/>
        <v>153.18215433418666</v>
      </c>
      <c r="G59" s="7">
        <f t="shared" si="12"/>
        <v>134.03207470348184</v>
      </c>
      <c r="H59" s="7">
        <f t="shared" si="12"/>
        <v>118.83375728616973</v>
      </c>
      <c r="I59" s="7">
        <f t="shared" si="12"/>
        <v>134.68049444929426</v>
      </c>
      <c r="J59" s="7">
        <f t="shared" si="12"/>
        <v>114.73915404405194</v>
      </c>
      <c r="K59" s="7">
        <f t="shared" si="12"/>
        <v>184.67254165642481</v>
      </c>
      <c r="L59" s="7">
        <f t="shared" si="12"/>
        <v>169.17041199169472</v>
      </c>
      <c r="M59" s="7">
        <f t="shared" si="12"/>
        <v>90.055759620450289</v>
      </c>
      <c r="N59" s="22">
        <f>+_xlfn.STDEV.S(N3:N55)</f>
        <v>825.37211652687631</v>
      </c>
      <c r="O59" s="12"/>
      <c r="P59" s="12"/>
      <c r="Q59" s="53" t="s">
        <v>19</v>
      </c>
      <c r="R59" s="7">
        <f>+_xlfn.STDEV.S(R3:R55)</f>
        <v>24.367417885811548</v>
      </c>
      <c r="S59" s="7">
        <f t="shared" ref="S59:AC59" si="13">+_xlfn.STDEV.S(S3:S55)</f>
        <v>28.24802749118701</v>
      </c>
      <c r="T59" s="7">
        <f t="shared" si="13"/>
        <v>29.585203210043897</v>
      </c>
      <c r="U59" s="7">
        <f t="shared" si="13"/>
        <v>31.103277601420405</v>
      </c>
      <c r="V59" s="7">
        <f t="shared" si="13"/>
        <v>31.172209300161281</v>
      </c>
      <c r="W59" s="7">
        <f t="shared" si="13"/>
        <v>23.08414068187092</v>
      </c>
      <c r="X59" s="7">
        <f t="shared" si="13"/>
        <v>23.694196884182308</v>
      </c>
      <c r="Y59" s="7">
        <f t="shared" si="13"/>
        <v>25.192873021230227</v>
      </c>
      <c r="Z59" s="7">
        <f t="shared" si="13"/>
        <v>26.501831530444932</v>
      </c>
      <c r="AA59" s="7">
        <f t="shared" si="13"/>
        <v>32.193535979529308</v>
      </c>
      <c r="AB59" s="7">
        <f t="shared" si="13"/>
        <v>34.778640360925706</v>
      </c>
      <c r="AC59" s="7">
        <f t="shared" si="13"/>
        <v>30.109339862221745</v>
      </c>
      <c r="AD59" s="22">
        <f>+_xlfn.STDEV.S(AD3:AD55)</f>
        <v>25.755378088130161</v>
      </c>
    </row>
    <row r="60" spans="1:30" customFormat="1" ht="15" thickBot="1" x14ac:dyDescent="0.35">
      <c r="A60" s="54" t="s">
        <v>20</v>
      </c>
      <c r="B60" s="55">
        <f>+COUNT(B3:B55)</f>
        <v>49</v>
      </c>
      <c r="C60" s="55">
        <f t="shared" ref="C60:M60" si="14">+COUNT(C3:C55)</f>
        <v>50</v>
      </c>
      <c r="D60" s="55">
        <f t="shared" si="14"/>
        <v>50</v>
      </c>
      <c r="E60" s="55">
        <f t="shared" si="14"/>
        <v>50</v>
      </c>
      <c r="F60" s="55">
        <f t="shared" si="14"/>
        <v>49</v>
      </c>
      <c r="G60" s="55">
        <f t="shared" si="14"/>
        <v>49</v>
      </c>
      <c r="H60" s="55">
        <f t="shared" si="14"/>
        <v>49</v>
      </c>
      <c r="I60" s="55">
        <f t="shared" si="14"/>
        <v>48</v>
      </c>
      <c r="J60" s="55">
        <f t="shared" si="14"/>
        <v>48</v>
      </c>
      <c r="K60" s="55">
        <f t="shared" si="14"/>
        <v>48</v>
      </c>
      <c r="L60" s="55">
        <f t="shared" si="14"/>
        <v>48</v>
      </c>
      <c r="M60" s="55">
        <f t="shared" si="14"/>
        <v>50</v>
      </c>
      <c r="N60" s="23">
        <f>+COUNT(N3:N55)</f>
        <v>47</v>
      </c>
      <c r="O60" s="12"/>
      <c r="P60" s="12"/>
      <c r="Q60" s="54" t="s">
        <v>20</v>
      </c>
      <c r="R60" s="55">
        <f>+COUNT(R3:R55)</f>
        <v>49</v>
      </c>
      <c r="S60" s="55">
        <f t="shared" ref="S60:AC60" si="15">+COUNT(S3:S55)</f>
        <v>50</v>
      </c>
      <c r="T60" s="55">
        <f t="shared" si="15"/>
        <v>50</v>
      </c>
      <c r="U60" s="55">
        <f t="shared" si="15"/>
        <v>50</v>
      </c>
      <c r="V60" s="55">
        <f t="shared" si="15"/>
        <v>49</v>
      </c>
      <c r="W60" s="55">
        <f t="shared" si="15"/>
        <v>49</v>
      </c>
      <c r="X60" s="55">
        <f t="shared" si="15"/>
        <v>49</v>
      </c>
      <c r="Y60" s="55">
        <f t="shared" si="15"/>
        <v>48</v>
      </c>
      <c r="Z60" s="55">
        <f t="shared" si="15"/>
        <v>48</v>
      </c>
      <c r="AA60" s="55">
        <f t="shared" si="15"/>
        <v>48</v>
      </c>
      <c r="AB60" s="55">
        <f t="shared" si="15"/>
        <v>48</v>
      </c>
      <c r="AC60" s="55">
        <f t="shared" si="15"/>
        <v>50</v>
      </c>
      <c r="AD60" s="23">
        <f>+COUNT(AD3:AD55)</f>
        <v>47</v>
      </c>
    </row>
  </sheetData>
  <mergeCells count="2">
    <mergeCell ref="B1:N1"/>
    <mergeCell ref="R1:AD1"/>
  </mergeCells>
  <conditionalFormatting sqref="A3:A60">
    <cfRule type="cellIs" dxfId="125" priority="8" operator="equal">
      <formula>"SR"</formula>
    </cfRule>
  </conditionalFormatting>
  <conditionalFormatting sqref="B2:N2">
    <cfRule type="cellIs" dxfId="124" priority="30" operator="equal">
      <formula>"SR"</formula>
    </cfRule>
  </conditionalFormatting>
  <conditionalFormatting sqref="B3:N55">
    <cfRule type="cellIs" dxfId="123" priority="2" operator="equal">
      <formula>0</formula>
    </cfRule>
  </conditionalFormatting>
  <conditionalFormatting sqref="Q3:Q60">
    <cfRule type="cellIs" dxfId="122" priority="3" operator="equal">
      <formula>"SR"</formula>
    </cfRule>
  </conditionalFormatting>
  <conditionalFormatting sqref="R2:AD2">
    <cfRule type="cellIs" dxfId="121" priority="26" operator="equal">
      <formula>"SR"</formula>
    </cfRule>
  </conditionalFormatting>
  <conditionalFormatting sqref="R3:AD55">
    <cfRule type="cellIs" dxfId="12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DB8A-7B72-4167-8DD5-D6ED87A43B0B}">
  <dimension ref="A1:AD60"/>
  <sheetViews>
    <sheetView topLeftCell="A18" zoomScale="55" zoomScaleNormal="55" workbookViewId="0">
      <selection activeCell="W51" sqref="W51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ref="N4:N53" si="0">+IF(COUNT(B4:M4)&lt;12," ",SUM(B4:M4))</f>
        <v xml:space="preserve"> </v>
      </c>
      <c r="Q4" s="10">
        <f>+Q3+1</f>
        <v>1971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/>
      <c r="C5" s="11"/>
      <c r="D5" s="11"/>
      <c r="E5" s="11"/>
      <c r="F5" s="11"/>
      <c r="G5" s="11"/>
      <c r="H5" s="11"/>
      <c r="I5" s="11"/>
      <c r="J5" s="11">
        <v>75</v>
      </c>
      <c r="K5" s="11">
        <v>74</v>
      </c>
      <c r="L5" s="11">
        <v>117</v>
      </c>
      <c r="M5" s="18">
        <v>40</v>
      </c>
      <c r="N5" s="21" t="str">
        <f t="shared" si="0"/>
        <v xml:space="preserve"> </v>
      </c>
      <c r="Q5" s="10">
        <f t="shared" ref="Q5:Q44" si="3">+Q4+1</f>
        <v>1972</v>
      </c>
      <c r="R5" s="11"/>
      <c r="S5" s="11"/>
      <c r="T5" s="11"/>
      <c r="U5" s="11"/>
      <c r="V5" s="11"/>
      <c r="W5" s="11"/>
      <c r="X5" s="11"/>
      <c r="Y5" s="11"/>
      <c r="Z5" s="11">
        <v>27</v>
      </c>
      <c r="AA5" s="11">
        <v>22</v>
      </c>
      <c r="AB5" s="11">
        <v>58</v>
      </c>
      <c r="AC5" s="11">
        <v>28</v>
      </c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>
        <v>1</v>
      </c>
      <c r="C6" s="11">
        <v>39</v>
      </c>
      <c r="D6" s="11">
        <v>4</v>
      </c>
      <c r="E6" s="11">
        <v>165</v>
      </c>
      <c r="F6" s="11">
        <v>47</v>
      </c>
      <c r="G6" s="11">
        <v>203</v>
      </c>
      <c r="H6" s="11">
        <v>106</v>
      </c>
      <c r="I6" s="11">
        <v>228</v>
      </c>
      <c r="J6" s="11">
        <v>185</v>
      </c>
      <c r="K6" s="11">
        <v>258</v>
      </c>
      <c r="L6" s="11">
        <v>363</v>
      </c>
      <c r="M6" s="18">
        <v>1</v>
      </c>
      <c r="N6" s="21">
        <f t="shared" si="0"/>
        <v>1600</v>
      </c>
      <c r="Q6" s="10">
        <f t="shared" si="3"/>
        <v>1973</v>
      </c>
      <c r="R6" s="11">
        <v>1</v>
      </c>
      <c r="S6" s="11">
        <v>29</v>
      </c>
      <c r="T6" s="11">
        <v>2</v>
      </c>
      <c r="U6" s="11">
        <v>35</v>
      </c>
      <c r="V6" s="11">
        <v>33</v>
      </c>
      <c r="W6" s="11">
        <v>52</v>
      </c>
      <c r="X6" s="11">
        <v>43</v>
      </c>
      <c r="Y6" s="11">
        <v>41</v>
      </c>
      <c r="Z6" s="11">
        <v>33</v>
      </c>
      <c r="AA6" s="11">
        <v>42</v>
      </c>
      <c r="AB6" s="11">
        <v>173</v>
      </c>
      <c r="AC6" s="11">
        <v>1</v>
      </c>
      <c r="AD6" s="21">
        <f t="shared" si="1"/>
        <v>173</v>
      </c>
    </row>
    <row r="7" spans="1:30" x14ac:dyDescent="0.3">
      <c r="A7" s="10">
        <f t="shared" si="2"/>
        <v>1974</v>
      </c>
      <c r="B7" s="11">
        <v>0</v>
      </c>
      <c r="C7" s="11">
        <v>22</v>
      </c>
      <c r="D7" s="11">
        <v>174</v>
      </c>
      <c r="E7" s="11">
        <v>66</v>
      </c>
      <c r="F7" s="11">
        <v>157</v>
      </c>
      <c r="G7" s="11">
        <v>67</v>
      </c>
      <c r="H7" s="11">
        <v>64</v>
      </c>
      <c r="I7" s="11">
        <v>90</v>
      </c>
      <c r="J7" s="11">
        <v>299</v>
      </c>
      <c r="K7" s="11">
        <v>278</v>
      </c>
      <c r="L7" s="11">
        <v>160</v>
      </c>
      <c r="M7" s="18">
        <v>17</v>
      </c>
      <c r="N7" s="21">
        <f t="shared" si="0"/>
        <v>1394</v>
      </c>
      <c r="Q7" s="10">
        <f t="shared" si="3"/>
        <v>1974</v>
      </c>
      <c r="R7" s="11">
        <v>0</v>
      </c>
      <c r="S7" s="11">
        <v>14</v>
      </c>
      <c r="T7" s="11">
        <v>86</v>
      </c>
      <c r="U7" s="11">
        <v>36</v>
      </c>
      <c r="V7" s="11">
        <v>56</v>
      </c>
      <c r="W7" s="11">
        <v>41</v>
      </c>
      <c r="X7" s="11">
        <v>22</v>
      </c>
      <c r="Y7" s="11">
        <v>19</v>
      </c>
      <c r="Z7" s="11">
        <v>46</v>
      </c>
      <c r="AA7" s="11">
        <v>52</v>
      </c>
      <c r="AB7" s="11">
        <v>51</v>
      </c>
      <c r="AC7" s="11">
        <v>11</v>
      </c>
      <c r="AD7" s="21">
        <f t="shared" si="1"/>
        <v>86</v>
      </c>
    </row>
    <row r="8" spans="1:30" x14ac:dyDescent="0.3">
      <c r="A8" s="10">
        <f t="shared" si="2"/>
        <v>1975</v>
      </c>
      <c r="B8" s="11">
        <v>0</v>
      </c>
      <c r="C8" s="11">
        <v>64</v>
      </c>
      <c r="D8" s="11">
        <v>74</v>
      </c>
      <c r="E8" s="11">
        <v>57</v>
      </c>
      <c r="F8" s="11">
        <v>79</v>
      </c>
      <c r="G8" s="11">
        <v>75</v>
      </c>
      <c r="H8" s="11">
        <v>138</v>
      </c>
      <c r="I8" s="11">
        <v>124</v>
      </c>
      <c r="J8" s="11">
        <v>278</v>
      </c>
      <c r="K8" s="11">
        <v>504</v>
      </c>
      <c r="L8" s="11">
        <v>152</v>
      </c>
      <c r="M8" s="18">
        <v>206</v>
      </c>
      <c r="N8" s="21">
        <f t="shared" si="0"/>
        <v>1751</v>
      </c>
      <c r="Q8" s="10">
        <f t="shared" si="3"/>
        <v>1975</v>
      </c>
      <c r="R8" s="11">
        <v>0</v>
      </c>
      <c r="S8" s="11">
        <v>57</v>
      </c>
      <c r="T8" s="11">
        <v>63</v>
      </c>
      <c r="U8" s="11">
        <v>40</v>
      </c>
      <c r="V8" s="11">
        <v>23</v>
      </c>
      <c r="W8" s="11">
        <v>23</v>
      </c>
      <c r="X8" s="11">
        <v>52</v>
      </c>
      <c r="Y8" s="11">
        <v>20</v>
      </c>
      <c r="Z8" s="11">
        <v>50</v>
      </c>
      <c r="AA8" s="11">
        <v>100</v>
      </c>
      <c r="AB8" s="11">
        <v>41</v>
      </c>
      <c r="AC8" s="11">
        <v>101</v>
      </c>
      <c r="AD8" s="21">
        <f t="shared" si="1"/>
        <v>101</v>
      </c>
    </row>
    <row r="9" spans="1:30" x14ac:dyDescent="0.3">
      <c r="A9" s="10">
        <f t="shared" si="2"/>
        <v>1976</v>
      </c>
      <c r="B9" s="11">
        <v>0</v>
      </c>
      <c r="C9" s="11">
        <v>1</v>
      </c>
      <c r="D9" s="11">
        <v>3</v>
      </c>
      <c r="E9" s="11">
        <v>157</v>
      </c>
      <c r="F9" s="11">
        <v>156</v>
      </c>
      <c r="G9" s="11">
        <v>72</v>
      </c>
      <c r="H9" s="11">
        <v>37</v>
      </c>
      <c r="I9" s="11">
        <v>32</v>
      </c>
      <c r="J9" s="11">
        <v>72</v>
      </c>
      <c r="K9" s="11">
        <v>406</v>
      </c>
      <c r="L9" s="11">
        <v>34</v>
      </c>
      <c r="M9" s="18">
        <v>19</v>
      </c>
      <c r="N9" s="21">
        <f t="shared" si="0"/>
        <v>989</v>
      </c>
      <c r="Q9" s="10">
        <f t="shared" si="3"/>
        <v>1976</v>
      </c>
      <c r="R9" s="11">
        <v>0</v>
      </c>
      <c r="S9" s="11">
        <v>1</v>
      </c>
      <c r="T9" s="11">
        <v>2</v>
      </c>
      <c r="U9" s="11">
        <v>54</v>
      </c>
      <c r="V9" s="11">
        <v>99</v>
      </c>
      <c r="W9" s="11">
        <v>33</v>
      </c>
      <c r="X9" s="11">
        <v>8</v>
      </c>
      <c r="Y9" s="11">
        <v>15</v>
      </c>
      <c r="Z9" s="11">
        <v>20</v>
      </c>
      <c r="AA9" s="11">
        <v>68</v>
      </c>
      <c r="AB9" s="11">
        <v>10</v>
      </c>
      <c r="AC9" s="11">
        <v>14</v>
      </c>
      <c r="AD9" s="21">
        <f t="shared" si="1"/>
        <v>99</v>
      </c>
    </row>
    <row r="10" spans="1:30" x14ac:dyDescent="0.3">
      <c r="A10" s="10">
        <f t="shared" si="2"/>
        <v>1977</v>
      </c>
      <c r="B10" s="11">
        <v>25</v>
      </c>
      <c r="C10" s="11">
        <v>0</v>
      </c>
      <c r="D10" s="11">
        <v>6</v>
      </c>
      <c r="E10" s="11">
        <v>107</v>
      </c>
      <c r="F10" s="11">
        <v>208</v>
      </c>
      <c r="G10" s="11"/>
      <c r="H10" s="11">
        <v>93</v>
      </c>
      <c r="I10" s="11">
        <v>100</v>
      </c>
      <c r="J10" s="11">
        <v>178</v>
      </c>
      <c r="K10" s="11">
        <v>237</v>
      </c>
      <c r="L10" s="11">
        <v>161</v>
      </c>
      <c r="M10" s="18">
        <v>10</v>
      </c>
      <c r="N10" s="21" t="str">
        <f t="shared" si="0"/>
        <v xml:space="preserve"> </v>
      </c>
      <c r="Q10" s="10">
        <f t="shared" si="3"/>
        <v>1977</v>
      </c>
      <c r="R10" s="11">
        <v>20</v>
      </c>
      <c r="S10" s="11">
        <v>0</v>
      </c>
      <c r="T10" s="11">
        <v>5</v>
      </c>
      <c r="U10" s="11">
        <v>74</v>
      </c>
      <c r="V10" s="11">
        <v>62</v>
      </c>
      <c r="W10" s="11"/>
      <c r="X10" s="11">
        <v>38</v>
      </c>
      <c r="Y10" s="11">
        <v>33</v>
      </c>
      <c r="Z10" s="11">
        <v>48</v>
      </c>
      <c r="AA10" s="11">
        <v>126</v>
      </c>
      <c r="AB10" s="11">
        <v>100</v>
      </c>
      <c r="AC10" s="11">
        <v>7</v>
      </c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>
        <v>12</v>
      </c>
      <c r="C11" s="11">
        <v>103</v>
      </c>
      <c r="D11" s="11">
        <v>303</v>
      </c>
      <c r="E11" s="11">
        <v>162</v>
      </c>
      <c r="F11" s="11">
        <v>192</v>
      </c>
      <c r="G11" s="11">
        <v>96</v>
      </c>
      <c r="H11" s="11">
        <v>83</v>
      </c>
      <c r="I11" s="11">
        <v>128</v>
      </c>
      <c r="J11" s="11">
        <v>127</v>
      </c>
      <c r="K11" s="11">
        <v>205</v>
      </c>
      <c r="L11" s="11">
        <v>55</v>
      </c>
      <c r="M11" s="18">
        <v>14</v>
      </c>
      <c r="N11" s="21">
        <f t="shared" si="0"/>
        <v>1480</v>
      </c>
      <c r="Q11" s="10">
        <f t="shared" si="3"/>
        <v>1978</v>
      </c>
      <c r="R11" s="11">
        <v>6</v>
      </c>
      <c r="S11" s="11">
        <v>75</v>
      </c>
      <c r="T11" s="11">
        <v>160</v>
      </c>
      <c r="U11" s="11">
        <v>45</v>
      </c>
      <c r="V11" s="11">
        <v>60</v>
      </c>
      <c r="W11" s="11">
        <v>26</v>
      </c>
      <c r="X11" s="11">
        <v>23</v>
      </c>
      <c r="Y11" s="11">
        <v>62</v>
      </c>
      <c r="Z11" s="11">
        <v>36</v>
      </c>
      <c r="AA11" s="11">
        <v>43</v>
      </c>
      <c r="AB11" s="11">
        <v>19</v>
      </c>
      <c r="AC11" s="11">
        <v>11</v>
      </c>
      <c r="AD11" s="21">
        <f t="shared" si="1"/>
        <v>160</v>
      </c>
    </row>
    <row r="12" spans="1:30" x14ac:dyDescent="0.3">
      <c r="A12" s="10">
        <f t="shared" si="2"/>
        <v>1979</v>
      </c>
      <c r="B12" s="11">
        <v>0</v>
      </c>
      <c r="C12" s="11">
        <v>24</v>
      </c>
      <c r="D12" s="11">
        <v>20</v>
      </c>
      <c r="E12" s="11">
        <v>249</v>
      </c>
      <c r="F12" s="11">
        <v>215</v>
      </c>
      <c r="G12" s="11">
        <v>237</v>
      </c>
      <c r="H12" s="11">
        <v>72</v>
      </c>
      <c r="I12" s="11">
        <v>199</v>
      </c>
      <c r="J12" s="11">
        <v>174</v>
      </c>
      <c r="K12" s="11">
        <v>431</v>
      </c>
      <c r="L12" s="11">
        <v>124</v>
      </c>
      <c r="M12" s="18">
        <v>66</v>
      </c>
      <c r="N12" s="21">
        <f t="shared" si="0"/>
        <v>1811</v>
      </c>
      <c r="Q12" s="10">
        <f t="shared" si="3"/>
        <v>1979</v>
      </c>
      <c r="R12" s="11">
        <v>0</v>
      </c>
      <c r="S12" s="11">
        <v>24</v>
      </c>
      <c r="T12" s="11">
        <v>11</v>
      </c>
      <c r="U12" s="11">
        <v>97</v>
      </c>
      <c r="V12" s="11">
        <v>70</v>
      </c>
      <c r="W12" s="11">
        <v>105</v>
      </c>
      <c r="X12" s="11">
        <v>19</v>
      </c>
      <c r="Y12" s="11">
        <v>101</v>
      </c>
      <c r="Z12" s="11">
        <v>59</v>
      </c>
      <c r="AA12" s="11">
        <v>122</v>
      </c>
      <c r="AB12" s="11">
        <v>34</v>
      </c>
      <c r="AC12" s="11">
        <v>42</v>
      </c>
      <c r="AD12" s="21">
        <f t="shared" si="1"/>
        <v>122</v>
      </c>
    </row>
    <row r="13" spans="1:30" x14ac:dyDescent="0.3">
      <c r="A13" s="10">
        <f t="shared" si="2"/>
        <v>1980</v>
      </c>
      <c r="B13" s="11">
        <v>5</v>
      </c>
      <c r="C13" s="11">
        <v>51</v>
      </c>
      <c r="D13" s="11">
        <v>0</v>
      </c>
      <c r="E13" s="11">
        <v>219</v>
      </c>
      <c r="F13" s="11">
        <v>126</v>
      </c>
      <c r="G13" s="11">
        <v>87</v>
      </c>
      <c r="H13" s="11">
        <v>35</v>
      </c>
      <c r="I13" s="11">
        <v>135</v>
      </c>
      <c r="J13" s="11">
        <v>100</v>
      </c>
      <c r="K13" s="11">
        <v>214</v>
      </c>
      <c r="L13" s="11">
        <v>389</v>
      </c>
      <c r="M13" s="18">
        <v>156</v>
      </c>
      <c r="N13" s="21">
        <f t="shared" si="0"/>
        <v>1517</v>
      </c>
      <c r="Q13" s="10">
        <f t="shared" si="3"/>
        <v>1980</v>
      </c>
      <c r="R13" s="11">
        <v>5</v>
      </c>
      <c r="S13" s="11">
        <v>46</v>
      </c>
      <c r="T13" s="11">
        <v>0</v>
      </c>
      <c r="U13" s="11">
        <v>120</v>
      </c>
      <c r="V13" s="11">
        <v>38</v>
      </c>
      <c r="W13" s="11">
        <v>16</v>
      </c>
      <c r="X13" s="11">
        <v>7</v>
      </c>
      <c r="Y13" s="11">
        <v>53</v>
      </c>
      <c r="Z13" s="11">
        <v>30</v>
      </c>
      <c r="AA13" s="11">
        <v>89</v>
      </c>
      <c r="AB13" s="11">
        <v>248</v>
      </c>
      <c r="AC13" s="11">
        <v>60</v>
      </c>
      <c r="AD13" s="21">
        <f t="shared" si="1"/>
        <v>248</v>
      </c>
    </row>
    <row r="14" spans="1:30" x14ac:dyDescent="0.3">
      <c r="A14" s="10">
        <f t="shared" si="2"/>
        <v>1981</v>
      </c>
      <c r="B14" s="11">
        <v>0</v>
      </c>
      <c r="C14" s="11">
        <v>61</v>
      </c>
      <c r="D14" s="11">
        <v>55</v>
      </c>
      <c r="E14" s="11">
        <v>345</v>
      </c>
      <c r="F14" s="11">
        <v>309</v>
      </c>
      <c r="G14" s="11">
        <v>183</v>
      </c>
      <c r="H14" s="11">
        <v>49</v>
      </c>
      <c r="I14" s="11">
        <v>173</v>
      </c>
      <c r="J14" s="11">
        <v>176</v>
      </c>
      <c r="K14" s="11">
        <v>334</v>
      </c>
      <c r="L14" s="11">
        <v>225</v>
      </c>
      <c r="M14" s="18">
        <v>62</v>
      </c>
      <c r="N14" s="21">
        <f t="shared" si="0"/>
        <v>1972</v>
      </c>
      <c r="Q14" s="10">
        <f t="shared" si="3"/>
        <v>1981</v>
      </c>
      <c r="R14" s="11">
        <v>0</v>
      </c>
      <c r="S14" s="11">
        <v>40</v>
      </c>
      <c r="T14" s="11">
        <v>30</v>
      </c>
      <c r="U14" s="11">
        <v>126</v>
      </c>
      <c r="V14" s="11">
        <v>68</v>
      </c>
      <c r="W14" s="11">
        <v>60</v>
      </c>
      <c r="X14" s="11">
        <v>14</v>
      </c>
      <c r="Y14" s="11">
        <v>37</v>
      </c>
      <c r="Z14" s="11">
        <v>37</v>
      </c>
      <c r="AA14" s="11">
        <v>76</v>
      </c>
      <c r="AB14" s="11">
        <v>91</v>
      </c>
      <c r="AC14" s="11">
        <v>32</v>
      </c>
      <c r="AD14" s="21">
        <f t="shared" si="1"/>
        <v>126</v>
      </c>
    </row>
    <row r="15" spans="1:30" x14ac:dyDescent="0.3">
      <c r="A15" s="10">
        <f t="shared" si="2"/>
        <v>1982</v>
      </c>
      <c r="B15" s="11">
        <v>33</v>
      </c>
      <c r="C15" s="11">
        <v>52</v>
      </c>
      <c r="D15" s="11">
        <v>102</v>
      </c>
      <c r="E15" s="11">
        <v>217</v>
      </c>
      <c r="F15" s="11">
        <v>243</v>
      </c>
      <c r="G15" s="11">
        <v>43</v>
      </c>
      <c r="H15" s="11">
        <v>70</v>
      </c>
      <c r="I15" s="11">
        <v>34</v>
      </c>
      <c r="J15" s="11">
        <v>197</v>
      </c>
      <c r="K15" s="11">
        <v>172</v>
      </c>
      <c r="L15" s="11">
        <v>31</v>
      </c>
      <c r="M15" s="18">
        <v>0</v>
      </c>
      <c r="N15" s="21">
        <f t="shared" si="0"/>
        <v>1194</v>
      </c>
      <c r="Q15" s="10">
        <f t="shared" si="3"/>
        <v>1982</v>
      </c>
      <c r="R15" s="11">
        <v>25</v>
      </c>
      <c r="S15" s="11">
        <v>37</v>
      </c>
      <c r="T15" s="11">
        <v>61</v>
      </c>
      <c r="U15" s="11">
        <v>79</v>
      </c>
      <c r="V15" s="11">
        <v>50</v>
      </c>
      <c r="W15" s="11">
        <v>10</v>
      </c>
      <c r="X15" s="11">
        <v>19</v>
      </c>
      <c r="Y15" s="11">
        <v>17</v>
      </c>
      <c r="Z15" s="11">
        <v>36</v>
      </c>
      <c r="AA15" s="11">
        <v>125</v>
      </c>
      <c r="AB15" s="11">
        <v>20</v>
      </c>
      <c r="AC15" s="11">
        <v>0</v>
      </c>
      <c r="AD15" s="21">
        <f t="shared" si="1"/>
        <v>125</v>
      </c>
    </row>
    <row r="16" spans="1:30" x14ac:dyDescent="0.3">
      <c r="A16" s="10">
        <f t="shared" si="2"/>
        <v>1983</v>
      </c>
      <c r="B16" s="11">
        <v>12</v>
      </c>
      <c r="C16" s="11">
        <v>7</v>
      </c>
      <c r="D16" s="11">
        <v>43.400000000000006</v>
      </c>
      <c r="E16" s="11">
        <v>192.1</v>
      </c>
      <c r="F16" s="11">
        <v>112.79999999999998</v>
      </c>
      <c r="G16" s="11">
        <v>97.7</v>
      </c>
      <c r="H16" s="11">
        <v>137.00000000000003</v>
      </c>
      <c r="I16" s="11">
        <v>78.2</v>
      </c>
      <c r="J16" s="11">
        <v>111.90000000000002</v>
      </c>
      <c r="K16" s="11">
        <v>280.10000000000002</v>
      </c>
      <c r="L16" s="11">
        <v>0</v>
      </c>
      <c r="M16" s="18">
        <v>4.8</v>
      </c>
      <c r="N16" s="21">
        <f t="shared" si="0"/>
        <v>1077</v>
      </c>
      <c r="Q16" s="10">
        <f t="shared" si="3"/>
        <v>1983</v>
      </c>
      <c r="R16" s="11">
        <v>12</v>
      </c>
      <c r="S16" s="11">
        <v>4</v>
      </c>
      <c r="T16" s="11">
        <v>13.8</v>
      </c>
      <c r="U16" s="11">
        <v>61.8</v>
      </c>
      <c r="V16" s="11">
        <v>22.3</v>
      </c>
      <c r="W16" s="11">
        <v>23.4</v>
      </c>
      <c r="X16" s="11">
        <v>32.1</v>
      </c>
      <c r="Y16" s="11">
        <v>17.8</v>
      </c>
      <c r="Z16" s="11">
        <v>22.7</v>
      </c>
      <c r="AA16" s="11">
        <v>75</v>
      </c>
      <c r="AB16" s="11">
        <v>0</v>
      </c>
      <c r="AC16" s="11">
        <v>4.8</v>
      </c>
      <c r="AD16" s="21">
        <f t="shared" si="1"/>
        <v>75</v>
      </c>
    </row>
    <row r="17" spans="1:30" x14ac:dyDescent="0.3">
      <c r="A17" s="10">
        <f t="shared" si="2"/>
        <v>1984</v>
      </c>
      <c r="B17" s="11">
        <v>26.7</v>
      </c>
      <c r="C17" s="11">
        <v>75.099999999999994</v>
      </c>
      <c r="D17" s="11">
        <v>96.2</v>
      </c>
      <c r="E17" s="11">
        <v>204.9</v>
      </c>
      <c r="F17" s="11">
        <v>19.399999999999999</v>
      </c>
      <c r="G17" s="11">
        <v>18.399999999999999</v>
      </c>
      <c r="H17" s="11">
        <v>124.7</v>
      </c>
      <c r="I17" s="11">
        <v>184.79999999999998</v>
      </c>
      <c r="J17" s="11">
        <v>68.900000000000006</v>
      </c>
      <c r="K17" s="11">
        <v>72.400000000000006</v>
      </c>
      <c r="L17" s="11">
        <v>33.400000000000006</v>
      </c>
      <c r="M17" s="18">
        <v>0</v>
      </c>
      <c r="N17" s="21">
        <f t="shared" si="0"/>
        <v>924.89999999999986</v>
      </c>
      <c r="Q17" s="10">
        <f t="shared" si="3"/>
        <v>1984</v>
      </c>
      <c r="R17" s="11">
        <v>10</v>
      </c>
      <c r="S17" s="11">
        <v>55.5</v>
      </c>
      <c r="T17" s="11">
        <v>53.4</v>
      </c>
      <c r="U17" s="11">
        <v>54.5</v>
      </c>
      <c r="V17" s="11">
        <v>5.0999999999999996</v>
      </c>
      <c r="W17" s="11">
        <v>4.7</v>
      </c>
      <c r="X17" s="11">
        <v>44</v>
      </c>
      <c r="Y17" s="11">
        <v>65</v>
      </c>
      <c r="Z17" s="11">
        <v>13.6</v>
      </c>
      <c r="AA17" s="11">
        <v>8.9</v>
      </c>
      <c r="AB17" s="11">
        <v>6.4</v>
      </c>
      <c r="AC17" s="11">
        <v>0</v>
      </c>
      <c r="AD17" s="21">
        <f t="shared" si="1"/>
        <v>65</v>
      </c>
    </row>
    <row r="18" spans="1:30" x14ac:dyDescent="0.3">
      <c r="A18" s="10">
        <f t="shared" si="2"/>
        <v>1985</v>
      </c>
      <c r="B18" s="11">
        <v>0.9</v>
      </c>
      <c r="C18" s="11">
        <v>0</v>
      </c>
      <c r="D18" s="11">
        <v>94.8</v>
      </c>
      <c r="E18" s="11">
        <v>74.2</v>
      </c>
      <c r="F18" s="11">
        <v>44.699999999999996</v>
      </c>
      <c r="G18" s="11">
        <v>71</v>
      </c>
      <c r="H18" s="11">
        <v>33</v>
      </c>
      <c r="I18" s="11">
        <v>147</v>
      </c>
      <c r="J18" s="11">
        <v>370</v>
      </c>
      <c r="K18" s="11">
        <v>321</v>
      </c>
      <c r="L18" s="11">
        <v>58</v>
      </c>
      <c r="M18" s="18">
        <v>2.6</v>
      </c>
      <c r="N18" s="21">
        <f t="shared" si="0"/>
        <v>1217.1999999999998</v>
      </c>
      <c r="Q18" s="10">
        <f t="shared" si="3"/>
        <v>1985</v>
      </c>
      <c r="R18" s="11">
        <v>0.6</v>
      </c>
      <c r="S18" s="11">
        <v>0</v>
      </c>
      <c r="T18" s="11">
        <v>83</v>
      </c>
      <c r="U18" s="11">
        <v>13.6</v>
      </c>
      <c r="V18" s="11">
        <v>12.4</v>
      </c>
      <c r="W18" s="11">
        <v>25</v>
      </c>
      <c r="X18" s="11">
        <v>15</v>
      </c>
      <c r="Y18" s="11">
        <v>40</v>
      </c>
      <c r="Z18" s="11">
        <v>115</v>
      </c>
      <c r="AA18" s="11">
        <v>62</v>
      </c>
      <c r="AB18" s="11">
        <v>42</v>
      </c>
      <c r="AC18" s="11">
        <v>0.9</v>
      </c>
      <c r="AD18" s="21">
        <f t="shared" si="1"/>
        <v>115</v>
      </c>
    </row>
    <row r="19" spans="1:30" x14ac:dyDescent="0.3">
      <c r="A19" s="10">
        <f t="shared" si="2"/>
        <v>1986</v>
      </c>
      <c r="B19" s="11">
        <v>1.1000000000000001</v>
      </c>
      <c r="C19" s="11">
        <v>189.1</v>
      </c>
      <c r="D19" s="11">
        <v>46.900000000000006</v>
      </c>
      <c r="E19" s="11">
        <v>139.89999999999998</v>
      </c>
      <c r="F19" s="11">
        <v>385.4</v>
      </c>
      <c r="G19" s="11">
        <v>65.800000000000011</v>
      </c>
      <c r="H19" s="11">
        <v>15.4</v>
      </c>
      <c r="I19" s="11">
        <v>57.599999999999994</v>
      </c>
      <c r="J19" s="11">
        <v>120.4</v>
      </c>
      <c r="K19" s="11">
        <v>279.7</v>
      </c>
      <c r="L19" s="11">
        <v>20</v>
      </c>
      <c r="M19" s="18">
        <v>0</v>
      </c>
      <c r="N19" s="21">
        <f t="shared" si="0"/>
        <v>1321.3</v>
      </c>
      <c r="Q19" s="10">
        <f t="shared" si="3"/>
        <v>1986</v>
      </c>
      <c r="R19" s="11">
        <v>0.7</v>
      </c>
      <c r="S19" s="11">
        <v>85</v>
      </c>
      <c r="T19" s="11">
        <v>45</v>
      </c>
      <c r="U19" s="11">
        <v>43</v>
      </c>
      <c r="V19" s="11">
        <v>80</v>
      </c>
      <c r="W19" s="11">
        <v>20</v>
      </c>
      <c r="X19" s="11">
        <v>15</v>
      </c>
      <c r="Y19" s="11">
        <v>40</v>
      </c>
      <c r="Z19" s="11">
        <v>20</v>
      </c>
      <c r="AA19" s="11">
        <v>120</v>
      </c>
      <c r="AB19" s="11">
        <v>15</v>
      </c>
      <c r="AC19" s="11">
        <v>0</v>
      </c>
      <c r="AD19" s="21">
        <f t="shared" si="1"/>
        <v>120</v>
      </c>
    </row>
    <row r="20" spans="1:30" x14ac:dyDescent="0.3">
      <c r="A20" s="10">
        <f t="shared" si="2"/>
        <v>1987</v>
      </c>
      <c r="B20" s="11">
        <v>130</v>
      </c>
      <c r="C20" s="11">
        <v>73.2</v>
      </c>
      <c r="D20" s="11">
        <v>304.8</v>
      </c>
      <c r="E20" s="11">
        <v>120</v>
      </c>
      <c r="F20" s="11">
        <v>335.5</v>
      </c>
      <c r="G20" s="11">
        <v>0.3</v>
      </c>
      <c r="H20" s="11">
        <v>166.8</v>
      </c>
      <c r="I20" s="11">
        <v>81.900000000000006</v>
      </c>
      <c r="J20" s="11">
        <v>246</v>
      </c>
      <c r="K20" s="11">
        <v>478.3</v>
      </c>
      <c r="L20" s="11">
        <v>111</v>
      </c>
      <c r="M20" s="18">
        <v>60</v>
      </c>
      <c r="N20" s="21">
        <f t="shared" si="0"/>
        <v>2107.8000000000002</v>
      </c>
      <c r="Q20" s="10">
        <f t="shared" si="3"/>
        <v>1987</v>
      </c>
      <c r="R20" s="11">
        <v>70</v>
      </c>
      <c r="S20" s="11">
        <v>57</v>
      </c>
      <c r="T20" s="11">
        <v>115</v>
      </c>
      <c r="U20" s="11">
        <v>45</v>
      </c>
      <c r="V20" s="11">
        <v>65</v>
      </c>
      <c r="W20" s="11">
        <v>0.3</v>
      </c>
      <c r="X20" s="11">
        <v>100</v>
      </c>
      <c r="Y20" s="11">
        <v>60</v>
      </c>
      <c r="Z20" s="11">
        <v>40</v>
      </c>
      <c r="AA20" s="11">
        <v>66</v>
      </c>
      <c r="AB20" s="11">
        <v>43</v>
      </c>
      <c r="AC20" s="11">
        <v>30</v>
      </c>
      <c r="AD20" s="21">
        <f t="shared" si="1"/>
        <v>115</v>
      </c>
    </row>
    <row r="21" spans="1:30" x14ac:dyDescent="0.3">
      <c r="A21" s="10">
        <f t="shared" si="2"/>
        <v>1988</v>
      </c>
      <c r="B21" s="11">
        <v>0</v>
      </c>
      <c r="C21" s="11">
        <v>12</v>
      </c>
      <c r="D21" s="11">
        <v>16</v>
      </c>
      <c r="E21" s="11">
        <v>101</v>
      </c>
      <c r="F21" s="11">
        <v>88</v>
      </c>
      <c r="G21" s="11">
        <v>183.5</v>
      </c>
      <c r="H21" s="11">
        <v>100</v>
      </c>
      <c r="I21" s="11">
        <v>473</v>
      </c>
      <c r="J21" s="11">
        <v>110</v>
      </c>
      <c r="K21" s="11">
        <v>70</v>
      </c>
      <c r="L21" s="11">
        <v>79</v>
      </c>
      <c r="M21" s="18">
        <v>11</v>
      </c>
      <c r="N21" s="21">
        <f t="shared" si="0"/>
        <v>1243.5</v>
      </c>
      <c r="Q21" s="10">
        <f t="shared" si="3"/>
        <v>1988</v>
      </c>
      <c r="R21" s="11">
        <v>0</v>
      </c>
      <c r="S21" s="11">
        <v>12</v>
      </c>
      <c r="T21" s="11">
        <v>14</v>
      </c>
      <c r="U21" s="11">
        <v>30</v>
      </c>
      <c r="V21" s="11">
        <v>60</v>
      </c>
      <c r="W21" s="11">
        <v>39</v>
      </c>
      <c r="X21" s="11">
        <v>40</v>
      </c>
      <c r="Y21" s="11">
        <v>60</v>
      </c>
      <c r="Z21" s="11">
        <v>40</v>
      </c>
      <c r="AA21" s="11">
        <v>20</v>
      </c>
      <c r="AB21" s="11">
        <v>30</v>
      </c>
      <c r="AC21" s="11">
        <v>10</v>
      </c>
      <c r="AD21" s="21">
        <f t="shared" si="1"/>
        <v>60</v>
      </c>
    </row>
    <row r="22" spans="1:30" x14ac:dyDescent="0.3">
      <c r="A22" s="10">
        <f t="shared" si="2"/>
        <v>1989</v>
      </c>
      <c r="B22" s="11">
        <v>0</v>
      </c>
      <c r="C22" s="11">
        <v>0</v>
      </c>
      <c r="D22" s="11">
        <v>117</v>
      </c>
      <c r="E22" s="11">
        <v>20</v>
      </c>
      <c r="F22" s="11">
        <v>170</v>
      </c>
      <c r="G22" s="11">
        <v>32</v>
      </c>
      <c r="H22" s="11">
        <v>166.8</v>
      </c>
      <c r="I22" s="11">
        <v>10</v>
      </c>
      <c r="J22" s="11">
        <v>122</v>
      </c>
      <c r="K22" s="11">
        <v>382</v>
      </c>
      <c r="L22" s="11">
        <v>190</v>
      </c>
      <c r="M22" s="18">
        <v>50</v>
      </c>
      <c r="N22" s="21">
        <f t="shared" si="0"/>
        <v>1259.8</v>
      </c>
      <c r="Q22" s="10">
        <f t="shared" si="3"/>
        <v>1989</v>
      </c>
      <c r="R22" s="11">
        <v>0</v>
      </c>
      <c r="S22" s="11">
        <v>0</v>
      </c>
      <c r="T22" s="11">
        <v>30</v>
      </c>
      <c r="U22" s="11">
        <v>20</v>
      </c>
      <c r="V22" s="11">
        <v>60</v>
      </c>
      <c r="W22" s="11">
        <v>20</v>
      </c>
      <c r="X22" s="11">
        <v>100</v>
      </c>
      <c r="Y22" s="11">
        <v>10</v>
      </c>
      <c r="Z22" s="11">
        <v>20</v>
      </c>
      <c r="AA22" s="11">
        <v>66</v>
      </c>
      <c r="AB22" s="11">
        <v>40</v>
      </c>
      <c r="AC22" s="11">
        <v>30</v>
      </c>
      <c r="AD22" s="21">
        <f t="shared" si="1"/>
        <v>100</v>
      </c>
    </row>
    <row r="23" spans="1:30" x14ac:dyDescent="0.3">
      <c r="A23" s="10">
        <f t="shared" si="2"/>
        <v>1990</v>
      </c>
      <c r="B23" s="11">
        <v>0</v>
      </c>
      <c r="C23" s="11">
        <v>22</v>
      </c>
      <c r="D23" s="11">
        <v>15</v>
      </c>
      <c r="E23" s="11">
        <v>195</v>
      </c>
      <c r="F23" s="11">
        <v>80</v>
      </c>
      <c r="G23" s="11">
        <v>50</v>
      </c>
      <c r="H23" s="11">
        <v>103</v>
      </c>
      <c r="I23" s="11">
        <v>243</v>
      </c>
      <c r="J23" s="11">
        <v>157</v>
      </c>
      <c r="K23" s="11">
        <v>350</v>
      </c>
      <c r="L23" s="11">
        <v>60</v>
      </c>
      <c r="M23" s="18">
        <v>89</v>
      </c>
      <c r="N23" s="21">
        <f t="shared" si="0"/>
        <v>1364</v>
      </c>
      <c r="Q23" s="10">
        <f t="shared" si="3"/>
        <v>1990</v>
      </c>
      <c r="R23" s="11">
        <v>0</v>
      </c>
      <c r="S23" s="11">
        <v>22</v>
      </c>
      <c r="T23" s="11">
        <v>15</v>
      </c>
      <c r="U23" s="11">
        <v>60</v>
      </c>
      <c r="V23" s="11">
        <v>50</v>
      </c>
      <c r="W23" s="11">
        <v>20</v>
      </c>
      <c r="X23" s="11">
        <v>30</v>
      </c>
      <c r="Y23" s="11">
        <v>50</v>
      </c>
      <c r="Z23" s="11">
        <v>40</v>
      </c>
      <c r="AA23" s="11">
        <v>60</v>
      </c>
      <c r="AB23" s="11">
        <v>20</v>
      </c>
      <c r="AC23" s="11">
        <v>20</v>
      </c>
      <c r="AD23" s="21">
        <f t="shared" si="1"/>
        <v>60</v>
      </c>
    </row>
    <row r="24" spans="1:30" x14ac:dyDescent="0.3">
      <c r="A24" s="10">
        <f t="shared" si="2"/>
        <v>1991</v>
      </c>
      <c r="B24" s="11">
        <v>0</v>
      </c>
      <c r="C24" s="11">
        <v>21</v>
      </c>
      <c r="D24" s="11">
        <v>95</v>
      </c>
      <c r="E24" s="11">
        <v>70</v>
      </c>
      <c r="F24" s="11">
        <v>100</v>
      </c>
      <c r="G24" s="11">
        <v>90</v>
      </c>
      <c r="H24" s="11">
        <v>67</v>
      </c>
      <c r="I24" s="11">
        <v>15</v>
      </c>
      <c r="J24" s="11">
        <v>120</v>
      </c>
      <c r="K24" s="11">
        <v>112</v>
      </c>
      <c r="L24" s="11">
        <v>111.5</v>
      </c>
      <c r="M24" s="18">
        <v>10</v>
      </c>
      <c r="N24" s="21">
        <f t="shared" si="0"/>
        <v>811.5</v>
      </c>
      <c r="Q24" s="10">
        <f t="shared" si="3"/>
        <v>1991</v>
      </c>
      <c r="R24" s="11">
        <v>0</v>
      </c>
      <c r="S24" s="11">
        <v>10</v>
      </c>
      <c r="T24" s="11">
        <v>30</v>
      </c>
      <c r="U24" s="11">
        <v>20</v>
      </c>
      <c r="V24" s="11">
        <v>20</v>
      </c>
      <c r="W24" s="11">
        <v>50</v>
      </c>
      <c r="X24" s="11">
        <v>15</v>
      </c>
      <c r="Y24" s="11">
        <v>10</v>
      </c>
      <c r="Z24" s="11">
        <v>20</v>
      </c>
      <c r="AA24" s="11">
        <v>30</v>
      </c>
      <c r="AB24" s="11">
        <v>40</v>
      </c>
      <c r="AC24" s="11">
        <v>10</v>
      </c>
      <c r="AD24" s="21">
        <f t="shared" si="1"/>
        <v>50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68</v>
      </c>
      <c r="E25" s="11">
        <v>247</v>
      </c>
      <c r="F25" s="11">
        <v>194</v>
      </c>
      <c r="G25" s="11">
        <v>66</v>
      </c>
      <c r="H25" s="11">
        <v>200</v>
      </c>
      <c r="I25" s="11">
        <v>138</v>
      </c>
      <c r="J25" s="11">
        <v>335</v>
      </c>
      <c r="K25" s="11">
        <v>103</v>
      </c>
      <c r="L25" s="11">
        <v>278</v>
      </c>
      <c r="M25" s="18">
        <v>50</v>
      </c>
      <c r="N25" s="21">
        <f t="shared" si="0"/>
        <v>1679</v>
      </c>
      <c r="Q25" s="10">
        <f t="shared" si="3"/>
        <v>1992</v>
      </c>
      <c r="R25" s="11">
        <v>0</v>
      </c>
      <c r="S25" s="11">
        <v>0</v>
      </c>
      <c r="T25" s="11">
        <v>50</v>
      </c>
      <c r="U25" s="11">
        <v>60</v>
      </c>
      <c r="V25" s="11">
        <v>40</v>
      </c>
      <c r="W25" s="11">
        <v>30</v>
      </c>
      <c r="X25" s="11">
        <v>50</v>
      </c>
      <c r="Y25" s="11">
        <v>50</v>
      </c>
      <c r="Z25" s="11">
        <v>50</v>
      </c>
      <c r="AA25" s="11">
        <v>40</v>
      </c>
      <c r="AB25" s="11">
        <v>50</v>
      </c>
      <c r="AC25" s="11">
        <v>30</v>
      </c>
      <c r="AD25" s="21">
        <f t="shared" si="1"/>
        <v>60</v>
      </c>
    </row>
    <row r="26" spans="1:30" x14ac:dyDescent="0.3">
      <c r="A26" s="10">
        <f t="shared" si="2"/>
        <v>1993</v>
      </c>
      <c r="B26" s="11">
        <v>45</v>
      </c>
      <c r="C26" s="11">
        <v>35</v>
      </c>
      <c r="D26" s="11">
        <v>160</v>
      </c>
      <c r="E26" s="11">
        <v>165</v>
      </c>
      <c r="F26" s="11">
        <v>336</v>
      </c>
      <c r="G26" s="11">
        <v>40</v>
      </c>
      <c r="H26" s="11">
        <v>20</v>
      </c>
      <c r="I26" s="11">
        <v>140</v>
      </c>
      <c r="J26" s="11">
        <v>355</v>
      </c>
      <c r="K26" s="11">
        <v>280</v>
      </c>
      <c r="L26" s="11">
        <v>170</v>
      </c>
      <c r="M26" s="18">
        <v>0</v>
      </c>
      <c r="N26" s="21">
        <f t="shared" si="0"/>
        <v>1746</v>
      </c>
      <c r="Q26" s="10">
        <f t="shared" si="3"/>
        <v>1993</v>
      </c>
      <c r="R26" s="11">
        <v>20</v>
      </c>
      <c r="S26" s="11">
        <v>20</v>
      </c>
      <c r="T26" s="11">
        <v>100</v>
      </c>
      <c r="U26" s="11">
        <v>60</v>
      </c>
      <c r="V26" s="11">
        <v>120</v>
      </c>
      <c r="W26" s="11">
        <v>20</v>
      </c>
      <c r="X26" s="11">
        <v>20</v>
      </c>
      <c r="Y26" s="11">
        <v>50</v>
      </c>
      <c r="Z26" s="11">
        <v>80</v>
      </c>
      <c r="AA26" s="11">
        <v>80</v>
      </c>
      <c r="AB26" s="11">
        <v>50</v>
      </c>
      <c r="AC26" s="11">
        <v>0</v>
      </c>
      <c r="AD26" s="21">
        <f t="shared" si="1"/>
        <v>120</v>
      </c>
    </row>
    <row r="27" spans="1:30" x14ac:dyDescent="0.3">
      <c r="A27" s="10">
        <f t="shared" si="2"/>
        <v>1994</v>
      </c>
      <c r="B27" s="11">
        <v>10</v>
      </c>
      <c r="C27" s="11">
        <v>25</v>
      </c>
      <c r="D27" s="11">
        <v>87</v>
      </c>
      <c r="E27" s="11">
        <v>195</v>
      </c>
      <c r="F27" s="11">
        <v>160</v>
      </c>
      <c r="G27" s="11">
        <v>50</v>
      </c>
      <c r="H27" s="11">
        <v>50</v>
      </c>
      <c r="I27" s="11">
        <v>165</v>
      </c>
      <c r="J27" s="11">
        <v>215</v>
      </c>
      <c r="K27" s="11">
        <v>510</v>
      </c>
      <c r="L27" s="11">
        <v>160</v>
      </c>
      <c r="M27" s="18">
        <v>35</v>
      </c>
      <c r="N27" s="21">
        <f t="shared" si="0"/>
        <v>1662</v>
      </c>
      <c r="Q27" s="10">
        <f t="shared" si="3"/>
        <v>1994</v>
      </c>
      <c r="R27" s="11">
        <v>10</v>
      </c>
      <c r="S27" s="11">
        <v>15</v>
      </c>
      <c r="T27" s="11">
        <v>30</v>
      </c>
      <c r="U27" s="11">
        <v>60</v>
      </c>
      <c r="V27" s="11">
        <v>40</v>
      </c>
      <c r="W27" s="11">
        <v>15</v>
      </c>
      <c r="X27" s="11">
        <v>20</v>
      </c>
      <c r="Y27" s="11">
        <v>50</v>
      </c>
      <c r="Z27" s="11">
        <v>90</v>
      </c>
      <c r="AA27" s="11">
        <v>80</v>
      </c>
      <c r="AB27" s="11">
        <v>30</v>
      </c>
      <c r="AC27" s="11">
        <v>20</v>
      </c>
      <c r="AD27" s="21">
        <f t="shared" si="1"/>
        <v>90</v>
      </c>
    </row>
    <row r="28" spans="1:30" x14ac:dyDescent="0.3">
      <c r="A28" s="10">
        <f t="shared" si="2"/>
        <v>1995</v>
      </c>
      <c r="B28" s="11">
        <v>25</v>
      </c>
      <c r="C28" s="11">
        <v>0</v>
      </c>
      <c r="D28" s="11">
        <v>190</v>
      </c>
      <c r="E28" s="11">
        <v>305</v>
      </c>
      <c r="F28" s="11">
        <v>360</v>
      </c>
      <c r="G28" s="11">
        <v>90</v>
      </c>
      <c r="H28" s="11">
        <v>177</v>
      </c>
      <c r="I28" s="11">
        <v>450</v>
      </c>
      <c r="J28" s="11">
        <v>294</v>
      </c>
      <c r="K28" s="11">
        <v>347</v>
      </c>
      <c r="L28" s="11">
        <v>72</v>
      </c>
      <c r="M28" s="18">
        <v>45</v>
      </c>
      <c r="N28" s="21">
        <f t="shared" si="0"/>
        <v>2355</v>
      </c>
      <c r="Q28" s="10">
        <f t="shared" si="3"/>
        <v>1995</v>
      </c>
      <c r="R28" s="11">
        <v>15</v>
      </c>
      <c r="S28" s="11">
        <v>0</v>
      </c>
      <c r="T28" s="11">
        <v>60</v>
      </c>
      <c r="U28" s="11">
        <v>75</v>
      </c>
      <c r="V28" s="11">
        <v>70</v>
      </c>
      <c r="W28" s="11">
        <v>30</v>
      </c>
      <c r="X28" s="11">
        <v>60</v>
      </c>
      <c r="Y28" s="11">
        <v>80</v>
      </c>
      <c r="Z28" s="11">
        <v>40</v>
      </c>
      <c r="AA28" s="11">
        <v>50</v>
      </c>
      <c r="AB28" s="11">
        <v>20</v>
      </c>
      <c r="AC28" s="11">
        <v>20</v>
      </c>
      <c r="AD28" s="21">
        <f t="shared" si="1"/>
        <v>80</v>
      </c>
    </row>
    <row r="29" spans="1:30" x14ac:dyDescent="0.3">
      <c r="A29" s="10">
        <f t="shared" si="2"/>
        <v>1996</v>
      </c>
      <c r="B29" s="11">
        <v>28</v>
      </c>
      <c r="C29" s="11">
        <v>5</v>
      </c>
      <c r="D29" s="11">
        <v>132</v>
      </c>
      <c r="E29" s="11">
        <v>90</v>
      </c>
      <c r="F29" s="11">
        <v>156</v>
      </c>
      <c r="G29" s="11">
        <v>85</v>
      </c>
      <c r="H29" s="11">
        <v>220</v>
      </c>
      <c r="I29" s="11">
        <v>105</v>
      </c>
      <c r="J29" s="11">
        <v>195</v>
      </c>
      <c r="K29" s="11">
        <v>280</v>
      </c>
      <c r="L29" s="11">
        <v>240</v>
      </c>
      <c r="M29" s="18">
        <v>15</v>
      </c>
      <c r="N29" s="21">
        <f t="shared" si="0"/>
        <v>1551</v>
      </c>
      <c r="Q29" s="10">
        <f t="shared" si="3"/>
        <v>1996</v>
      </c>
      <c r="R29" s="11">
        <v>20</v>
      </c>
      <c r="S29" s="11">
        <v>5</v>
      </c>
      <c r="T29" s="11">
        <v>45</v>
      </c>
      <c r="U29" s="11">
        <v>30</v>
      </c>
      <c r="V29" s="11">
        <v>50</v>
      </c>
      <c r="W29" s="11">
        <v>30</v>
      </c>
      <c r="X29" s="11">
        <v>60</v>
      </c>
      <c r="Y29" s="11">
        <v>50</v>
      </c>
      <c r="Z29" s="11">
        <v>50</v>
      </c>
      <c r="AA29" s="11">
        <v>60</v>
      </c>
      <c r="AB29" s="11">
        <v>120</v>
      </c>
      <c r="AC29" s="11">
        <v>15</v>
      </c>
      <c r="AD29" s="21">
        <f t="shared" si="1"/>
        <v>120</v>
      </c>
    </row>
    <row r="30" spans="1:30" x14ac:dyDescent="0.3">
      <c r="A30" s="10">
        <f t="shared" si="2"/>
        <v>1997</v>
      </c>
      <c r="B30" s="11">
        <v>10</v>
      </c>
      <c r="C30" s="11">
        <v>15</v>
      </c>
      <c r="D30" s="11">
        <v>125</v>
      </c>
      <c r="E30" s="11">
        <v>222</v>
      </c>
      <c r="F30" s="11">
        <v>80</v>
      </c>
      <c r="G30" s="11">
        <v>53.5</v>
      </c>
      <c r="H30" s="11">
        <v>40.299999999999997</v>
      </c>
      <c r="I30" s="11">
        <v>20</v>
      </c>
      <c r="J30" s="11">
        <v>150</v>
      </c>
      <c r="K30" s="11">
        <v>290</v>
      </c>
      <c r="L30" s="11">
        <v>210</v>
      </c>
      <c r="M30" s="18">
        <v>0</v>
      </c>
      <c r="N30" s="21">
        <f t="shared" si="0"/>
        <v>1215.8</v>
      </c>
      <c r="Q30" s="10">
        <f t="shared" si="3"/>
        <v>1997</v>
      </c>
      <c r="R30" s="11">
        <v>10</v>
      </c>
      <c r="S30" s="11">
        <v>15</v>
      </c>
      <c r="T30" s="11">
        <v>40</v>
      </c>
      <c r="U30" s="11">
        <v>90</v>
      </c>
      <c r="V30" s="11">
        <v>50</v>
      </c>
      <c r="W30" s="11">
        <v>30</v>
      </c>
      <c r="X30" s="11">
        <v>40</v>
      </c>
      <c r="Y30" s="11">
        <v>10</v>
      </c>
      <c r="Z30" s="11">
        <v>60</v>
      </c>
      <c r="AA30" s="11">
        <v>90</v>
      </c>
      <c r="AB30" s="11">
        <v>80</v>
      </c>
      <c r="AC30" s="11">
        <v>0</v>
      </c>
      <c r="AD30" s="21">
        <f t="shared" si="1"/>
        <v>90</v>
      </c>
    </row>
    <row r="31" spans="1:30" x14ac:dyDescent="0.3">
      <c r="A31" s="10">
        <f t="shared" si="2"/>
        <v>1998</v>
      </c>
      <c r="B31" s="11">
        <v>0</v>
      </c>
      <c r="C31" s="11">
        <v>14</v>
      </c>
      <c r="D31" s="11">
        <v>19</v>
      </c>
      <c r="E31" s="11">
        <v>12</v>
      </c>
      <c r="F31" s="11">
        <v>32</v>
      </c>
      <c r="G31" s="11">
        <v>14.5</v>
      </c>
      <c r="H31" s="11">
        <v>16.3</v>
      </c>
      <c r="I31" s="11">
        <v>14</v>
      </c>
      <c r="J31" s="11">
        <v>29</v>
      </c>
      <c r="K31" s="11">
        <v>14.5</v>
      </c>
      <c r="L31" s="11">
        <v>354</v>
      </c>
      <c r="M31" s="18">
        <v>195</v>
      </c>
      <c r="N31" s="21">
        <f t="shared" si="0"/>
        <v>714.3</v>
      </c>
      <c r="Q31" s="10">
        <f t="shared" si="3"/>
        <v>1998</v>
      </c>
      <c r="R31" s="11">
        <v>0</v>
      </c>
      <c r="S31" s="11">
        <v>6</v>
      </c>
      <c r="T31" s="11">
        <v>6</v>
      </c>
      <c r="U31" s="11">
        <v>5</v>
      </c>
      <c r="V31" s="11">
        <v>8</v>
      </c>
      <c r="W31" s="11">
        <v>4</v>
      </c>
      <c r="X31" s="11">
        <v>7</v>
      </c>
      <c r="Y31" s="11">
        <v>9</v>
      </c>
      <c r="Z31" s="11">
        <v>8</v>
      </c>
      <c r="AA31" s="11">
        <v>8</v>
      </c>
      <c r="AB31" s="11">
        <v>70</v>
      </c>
      <c r="AC31" s="11">
        <v>50</v>
      </c>
      <c r="AD31" s="21">
        <f t="shared" si="1"/>
        <v>70</v>
      </c>
    </row>
    <row r="32" spans="1:30" x14ac:dyDescent="0.3">
      <c r="A32" s="10">
        <f t="shared" si="2"/>
        <v>1999</v>
      </c>
      <c r="B32" s="11">
        <v>50</v>
      </c>
      <c r="C32" s="11">
        <v>90</v>
      </c>
      <c r="D32" s="11">
        <v>30</v>
      </c>
      <c r="E32" s="11">
        <v>115</v>
      </c>
      <c r="F32" s="11">
        <v>40</v>
      </c>
      <c r="G32" s="11">
        <v>340</v>
      </c>
      <c r="H32" s="11">
        <v>263</v>
      </c>
      <c r="I32" s="11">
        <v>618</v>
      </c>
      <c r="J32" s="11">
        <v>605</v>
      </c>
      <c r="K32" s="11">
        <v>890</v>
      </c>
      <c r="L32" s="11">
        <v>673</v>
      </c>
      <c r="M32" s="18">
        <v>63</v>
      </c>
      <c r="N32" s="21">
        <f t="shared" si="0"/>
        <v>3777</v>
      </c>
      <c r="Q32" s="10">
        <f t="shared" si="3"/>
        <v>1999</v>
      </c>
      <c r="R32" s="11">
        <v>40</v>
      </c>
      <c r="S32" s="11">
        <v>30</v>
      </c>
      <c r="T32" s="11">
        <v>20</v>
      </c>
      <c r="U32" s="11">
        <v>30</v>
      </c>
      <c r="V32" s="11">
        <v>15</v>
      </c>
      <c r="W32" s="11">
        <v>100</v>
      </c>
      <c r="X32" s="11">
        <v>50</v>
      </c>
      <c r="Y32" s="11">
        <v>120</v>
      </c>
      <c r="Z32" s="11">
        <v>90</v>
      </c>
      <c r="AA32" s="11">
        <v>140</v>
      </c>
      <c r="AB32" s="11">
        <v>120</v>
      </c>
      <c r="AC32" s="11">
        <v>30</v>
      </c>
      <c r="AD32" s="21">
        <f t="shared" si="1"/>
        <v>140</v>
      </c>
    </row>
    <row r="33" spans="1:30" x14ac:dyDescent="0.3">
      <c r="A33" s="10">
        <f t="shared" si="2"/>
        <v>2000</v>
      </c>
      <c r="B33" s="11">
        <v>0</v>
      </c>
      <c r="C33" s="11">
        <v>70</v>
      </c>
      <c r="D33" s="11">
        <v>18</v>
      </c>
      <c r="E33" s="11">
        <v>300</v>
      </c>
      <c r="F33" s="11">
        <v>285</v>
      </c>
      <c r="G33" s="11">
        <v>790</v>
      </c>
      <c r="H33" s="11">
        <v>130</v>
      </c>
      <c r="I33" s="11">
        <v>46</v>
      </c>
      <c r="J33" s="11">
        <v>121</v>
      </c>
      <c r="K33" s="11">
        <v>231</v>
      </c>
      <c r="L33" s="11">
        <v>369</v>
      </c>
      <c r="M33" s="18">
        <v>60</v>
      </c>
      <c r="N33" s="21">
        <f t="shared" si="0"/>
        <v>2420</v>
      </c>
      <c r="Q33" s="10">
        <f t="shared" si="3"/>
        <v>2000</v>
      </c>
      <c r="R33" s="11">
        <v>0</v>
      </c>
      <c r="S33" s="11">
        <v>50</v>
      </c>
      <c r="T33" s="11">
        <v>12</v>
      </c>
      <c r="U33" s="11">
        <v>120</v>
      </c>
      <c r="V33" s="11">
        <v>50</v>
      </c>
      <c r="W33" s="11">
        <v>150</v>
      </c>
      <c r="X33" s="11">
        <v>50</v>
      </c>
      <c r="Y33" s="11">
        <v>10</v>
      </c>
      <c r="Z33" s="11">
        <v>30</v>
      </c>
      <c r="AA33" s="11">
        <v>120</v>
      </c>
      <c r="AB33" s="11">
        <v>80</v>
      </c>
      <c r="AC33" s="11">
        <v>40</v>
      </c>
      <c r="AD33" s="21">
        <f t="shared" si="1"/>
        <v>150</v>
      </c>
    </row>
    <row r="34" spans="1:30" x14ac:dyDescent="0.3">
      <c r="A34" s="10">
        <f t="shared" si="2"/>
        <v>2001</v>
      </c>
      <c r="B34" s="11">
        <v>50</v>
      </c>
      <c r="C34" s="11">
        <v>0</v>
      </c>
      <c r="D34" s="11">
        <v>455</v>
      </c>
      <c r="E34" s="11">
        <v>215</v>
      </c>
      <c r="F34" s="11">
        <v>1221</v>
      </c>
      <c r="G34" s="11">
        <v>80</v>
      </c>
      <c r="H34" s="11">
        <v>131</v>
      </c>
      <c r="I34" s="11">
        <v>105</v>
      </c>
      <c r="J34" s="11">
        <v>400</v>
      </c>
      <c r="K34" s="11">
        <v>530</v>
      </c>
      <c r="L34" s="11">
        <v>430</v>
      </c>
      <c r="M34" s="18">
        <v>215</v>
      </c>
      <c r="N34" s="21">
        <f t="shared" si="0"/>
        <v>3832</v>
      </c>
      <c r="Q34" s="10">
        <f t="shared" si="3"/>
        <v>2001</v>
      </c>
      <c r="R34" s="11">
        <v>20</v>
      </c>
      <c r="S34" s="11">
        <v>0</v>
      </c>
      <c r="T34" s="11">
        <v>150</v>
      </c>
      <c r="U34" s="11">
        <v>130</v>
      </c>
      <c r="V34" s="11">
        <v>150</v>
      </c>
      <c r="W34" s="11">
        <v>80</v>
      </c>
      <c r="X34" s="11">
        <v>80</v>
      </c>
      <c r="Y34" s="11">
        <v>80</v>
      </c>
      <c r="Z34" s="11">
        <v>60</v>
      </c>
      <c r="AA34" s="11">
        <v>100</v>
      </c>
      <c r="AB34" s="11">
        <v>90</v>
      </c>
      <c r="AC34" s="11">
        <v>60</v>
      </c>
      <c r="AD34" s="21">
        <f t="shared" si="1"/>
        <v>150</v>
      </c>
    </row>
    <row r="35" spans="1:30" x14ac:dyDescent="0.3">
      <c r="A35" s="10">
        <f t="shared" si="2"/>
        <v>2002</v>
      </c>
      <c r="B35" s="11">
        <v>40</v>
      </c>
      <c r="C35" s="11">
        <v>0</v>
      </c>
      <c r="D35" s="11">
        <v>99</v>
      </c>
      <c r="E35" s="11">
        <v>99</v>
      </c>
      <c r="F35" s="11">
        <v>302</v>
      </c>
      <c r="G35" s="11">
        <v>211</v>
      </c>
      <c r="H35" s="11">
        <v>84</v>
      </c>
      <c r="I35" s="11">
        <v>90</v>
      </c>
      <c r="J35" s="11">
        <v>340</v>
      </c>
      <c r="K35" s="11">
        <v>323</v>
      </c>
      <c r="L35" s="11">
        <v>113</v>
      </c>
      <c r="M35" s="18">
        <v>115</v>
      </c>
      <c r="N35" s="21">
        <f t="shared" si="0"/>
        <v>1816</v>
      </c>
      <c r="Q35" s="10">
        <f t="shared" si="3"/>
        <v>2002</v>
      </c>
      <c r="R35" s="11">
        <v>20</v>
      </c>
      <c r="S35" s="11">
        <v>0</v>
      </c>
      <c r="T35" s="11">
        <v>30</v>
      </c>
      <c r="U35" s="11">
        <v>30</v>
      </c>
      <c r="V35" s="11">
        <v>75</v>
      </c>
      <c r="W35" s="11">
        <v>40</v>
      </c>
      <c r="X35" s="11">
        <v>40</v>
      </c>
      <c r="Y35" s="11">
        <v>30</v>
      </c>
      <c r="Z35" s="11">
        <v>60</v>
      </c>
      <c r="AA35" s="11">
        <v>120</v>
      </c>
      <c r="AB35" s="11">
        <v>46</v>
      </c>
      <c r="AC35" s="11">
        <v>80</v>
      </c>
      <c r="AD35" s="21">
        <f t="shared" si="1"/>
        <v>120</v>
      </c>
    </row>
    <row r="36" spans="1:30" x14ac:dyDescent="0.3">
      <c r="A36" s="10">
        <f t="shared" si="2"/>
        <v>2003</v>
      </c>
      <c r="B36" s="11">
        <v>15</v>
      </c>
      <c r="C36" s="11">
        <v>30</v>
      </c>
      <c r="D36" s="11">
        <v>442</v>
      </c>
      <c r="E36" s="11">
        <v>620</v>
      </c>
      <c r="F36" s="11">
        <v>394</v>
      </c>
      <c r="G36" s="11">
        <v>521</v>
      </c>
      <c r="H36" s="11">
        <v>245</v>
      </c>
      <c r="I36" s="11">
        <v>223</v>
      </c>
      <c r="J36" s="11">
        <v>591</v>
      </c>
      <c r="K36" s="11">
        <v>313</v>
      </c>
      <c r="L36" s="11">
        <v>558</v>
      </c>
      <c r="M36" s="18">
        <v>221</v>
      </c>
      <c r="N36" s="21">
        <f t="shared" si="0"/>
        <v>4173</v>
      </c>
      <c r="Q36" s="10">
        <f t="shared" si="3"/>
        <v>2003</v>
      </c>
      <c r="R36" s="11">
        <v>15</v>
      </c>
      <c r="S36" s="11">
        <v>20</v>
      </c>
      <c r="T36" s="11">
        <v>90</v>
      </c>
      <c r="U36" s="11">
        <v>100</v>
      </c>
      <c r="V36" s="11">
        <v>136</v>
      </c>
      <c r="W36" s="11">
        <v>130</v>
      </c>
      <c r="X36" s="11">
        <v>78</v>
      </c>
      <c r="Y36" s="11">
        <v>55</v>
      </c>
      <c r="Z36" s="11">
        <v>105</v>
      </c>
      <c r="AA36" s="11">
        <v>50</v>
      </c>
      <c r="AB36" s="11">
        <v>150</v>
      </c>
      <c r="AC36" s="11">
        <v>140</v>
      </c>
      <c r="AD36" s="21">
        <f t="shared" si="1"/>
        <v>150</v>
      </c>
    </row>
    <row r="37" spans="1:30" x14ac:dyDescent="0.3">
      <c r="A37" s="10">
        <f t="shared" si="2"/>
        <v>2004</v>
      </c>
      <c r="B37" s="11">
        <v>26</v>
      </c>
      <c r="C37" s="11">
        <v>295</v>
      </c>
      <c r="D37" s="11">
        <v>45</v>
      </c>
      <c r="E37" s="11">
        <v>149</v>
      </c>
      <c r="F37" s="11">
        <v>98</v>
      </c>
      <c r="G37" s="11">
        <v>32</v>
      </c>
      <c r="H37" s="11">
        <v>265</v>
      </c>
      <c r="I37" s="11">
        <v>15</v>
      </c>
      <c r="J37" s="11">
        <v>72.2</v>
      </c>
      <c r="K37" s="11">
        <v>109</v>
      </c>
      <c r="L37" s="11">
        <v>44</v>
      </c>
      <c r="M37" s="18">
        <v>17</v>
      </c>
      <c r="N37" s="21">
        <f t="shared" si="0"/>
        <v>1167.2</v>
      </c>
      <c r="Q37" s="10">
        <f t="shared" si="3"/>
        <v>2004</v>
      </c>
      <c r="R37" s="11">
        <v>15</v>
      </c>
      <c r="S37" s="11">
        <v>125</v>
      </c>
      <c r="T37" s="11">
        <v>20</v>
      </c>
      <c r="U37" s="11">
        <v>25</v>
      </c>
      <c r="V37" s="11">
        <v>45</v>
      </c>
      <c r="W37" s="11">
        <v>8</v>
      </c>
      <c r="X37" s="11">
        <v>203</v>
      </c>
      <c r="Y37" s="11">
        <v>3</v>
      </c>
      <c r="Z37" s="11">
        <v>12</v>
      </c>
      <c r="AA37" s="11">
        <v>15</v>
      </c>
      <c r="AB37" s="11">
        <v>15</v>
      </c>
      <c r="AC37" s="11">
        <v>10</v>
      </c>
      <c r="AD37" s="21">
        <f t="shared" si="1"/>
        <v>203</v>
      </c>
    </row>
    <row r="38" spans="1:30" x14ac:dyDescent="0.3">
      <c r="A38" s="10">
        <f t="shared" si="2"/>
        <v>2005</v>
      </c>
      <c r="B38" s="11">
        <v>16</v>
      </c>
      <c r="C38" s="11">
        <v>113</v>
      </c>
      <c r="D38" s="11">
        <v>80</v>
      </c>
      <c r="E38" s="11">
        <v>59</v>
      </c>
      <c r="F38" s="11">
        <v>35</v>
      </c>
      <c r="G38" s="11">
        <v>16</v>
      </c>
      <c r="H38" s="11">
        <v>6</v>
      </c>
      <c r="I38" s="11">
        <v>50</v>
      </c>
      <c r="J38" s="11"/>
      <c r="K38" s="11">
        <v>1210</v>
      </c>
      <c r="L38" s="11">
        <v>1274</v>
      </c>
      <c r="M38" s="18">
        <v>1</v>
      </c>
      <c r="N38" s="21" t="str">
        <f t="shared" si="0"/>
        <v xml:space="preserve"> </v>
      </c>
      <c r="Q38" s="10">
        <f t="shared" si="3"/>
        <v>2005</v>
      </c>
      <c r="R38" s="11">
        <v>5</v>
      </c>
      <c r="S38" s="11">
        <v>50</v>
      </c>
      <c r="T38" s="11">
        <v>20</v>
      </c>
      <c r="U38" s="11">
        <v>11</v>
      </c>
      <c r="V38" s="11">
        <v>6</v>
      </c>
      <c r="W38" s="11">
        <v>6</v>
      </c>
      <c r="X38" s="11">
        <v>3</v>
      </c>
      <c r="Y38" s="11">
        <v>10</v>
      </c>
      <c r="Z38" s="11"/>
      <c r="AA38" s="11">
        <v>170</v>
      </c>
      <c r="AB38" s="11">
        <v>140</v>
      </c>
      <c r="AC38" s="11">
        <v>1</v>
      </c>
      <c r="AD38" s="21" t="str">
        <f t="shared" si="1"/>
        <v xml:space="preserve"> </v>
      </c>
    </row>
    <row r="39" spans="1:30" x14ac:dyDescent="0.3">
      <c r="A39" s="10">
        <f t="shared" si="2"/>
        <v>2006</v>
      </c>
      <c r="B39" s="11">
        <v>140</v>
      </c>
      <c r="C39" s="11">
        <v>400</v>
      </c>
      <c r="D39" s="11">
        <v>270</v>
      </c>
      <c r="E39" s="11">
        <v>835</v>
      </c>
      <c r="F39" s="11">
        <v>870</v>
      </c>
      <c r="G39" s="11">
        <v>276</v>
      </c>
      <c r="H39" s="11">
        <v>169</v>
      </c>
      <c r="I39" s="11">
        <v>170</v>
      </c>
      <c r="J39" s="11">
        <v>53</v>
      </c>
      <c r="K39" s="11">
        <v>112</v>
      </c>
      <c r="L39" s="11">
        <v>34</v>
      </c>
      <c r="M39" s="18">
        <v>15</v>
      </c>
      <c r="N39" s="21">
        <f t="shared" si="0"/>
        <v>3344</v>
      </c>
      <c r="Q39" s="10">
        <f t="shared" si="3"/>
        <v>2006</v>
      </c>
      <c r="R39" s="11">
        <v>50</v>
      </c>
      <c r="S39" s="11">
        <v>150</v>
      </c>
      <c r="T39" s="11">
        <v>150</v>
      </c>
      <c r="U39" s="11">
        <v>150</v>
      </c>
      <c r="V39" s="11">
        <v>150</v>
      </c>
      <c r="W39" s="11">
        <v>150</v>
      </c>
      <c r="X39" s="11">
        <v>60</v>
      </c>
      <c r="Y39" s="11">
        <v>50</v>
      </c>
      <c r="Z39" s="11">
        <v>15</v>
      </c>
      <c r="AA39" s="11">
        <v>15</v>
      </c>
      <c r="AB39" s="11">
        <v>6</v>
      </c>
      <c r="AC39" s="11">
        <v>15</v>
      </c>
      <c r="AD39" s="21">
        <f t="shared" si="1"/>
        <v>150</v>
      </c>
    </row>
    <row r="40" spans="1:30" x14ac:dyDescent="0.3">
      <c r="A40" s="10">
        <f t="shared" si="2"/>
        <v>2007</v>
      </c>
      <c r="B40" s="11">
        <v>0</v>
      </c>
      <c r="C40" s="11">
        <v>6</v>
      </c>
      <c r="D40" s="11">
        <v>71</v>
      </c>
      <c r="E40" s="11">
        <v>166</v>
      </c>
      <c r="F40" s="11">
        <v>119</v>
      </c>
      <c r="G40" s="11">
        <v>41</v>
      </c>
      <c r="H40" s="11">
        <v>83</v>
      </c>
      <c r="I40" s="11">
        <v>74</v>
      </c>
      <c r="J40" s="11">
        <v>34</v>
      </c>
      <c r="K40" s="11">
        <v>229</v>
      </c>
      <c r="L40" s="11">
        <v>440</v>
      </c>
      <c r="M40" s="18">
        <v>49</v>
      </c>
      <c r="N40" s="21">
        <f t="shared" si="0"/>
        <v>1312</v>
      </c>
      <c r="Q40" s="10">
        <f t="shared" si="3"/>
        <v>2007</v>
      </c>
      <c r="R40" s="11">
        <v>0</v>
      </c>
      <c r="S40" s="11">
        <v>2</v>
      </c>
      <c r="T40" s="11">
        <v>30</v>
      </c>
      <c r="U40" s="11">
        <v>15</v>
      </c>
      <c r="V40" s="11">
        <v>15</v>
      </c>
      <c r="W40" s="11">
        <v>10</v>
      </c>
      <c r="X40" s="11">
        <v>15</v>
      </c>
      <c r="Y40" s="11">
        <v>12</v>
      </c>
      <c r="Z40" s="11">
        <v>15</v>
      </c>
      <c r="AA40" s="11">
        <v>15</v>
      </c>
      <c r="AB40" s="11">
        <v>80</v>
      </c>
      <c r="AC40" s="11">
        <v>8</v>
      </c>
      <c r="AD40" s="21">
        <f t="shared" si="1"/>
        <v>80</v>
      </c>
    </row>
    <row r="41" spans="1:30" x14ac:dyDescent="0.3">
      <c r="A41" s="10">
        <f t="shared" si="2"/>
        <v>2008</v>
      </c>
      <c r="B41" s="11">
        <v>0</v>
      </c>
      <c r="C41" s="11">
        <v>2</v>
      </c>
      <c r="D41" s="11">
        <v>14</v>
      </c>
      <c r="E41" s="11">
        <v>22</v>
      </c>
      <c r="F41" s="11">
        <v>93</v>
      </c>
      <c r="G41" s="11">
        <v>169.5</v>
      </c>
      <c r="H41" s="11">
        <v>98</v>
      </c>
      <c r="I41" s="11">
        <v>131</v>
      </c>
      <c r="J41" s="11">
        <v>114</v>
      </c>
      <c r="K41" s="11">
        <v>163</v>
      </c>
      <c r="L41" s="11">
        <v>141</v>
      </c>
      <c r="M41" s="18">
        <v>2</v>
      </c>
      <c r="N41" s="21">
        <f t="shared" si="0"/>
        <v>949.5</v>
      </c>
      <c r="Q41" s="10">
        <f t="shared" si="3"/>
        <v>2008</v>
      </c>
      <c r="R41" s="11">
        <v>0</v>
      </c>
      <c r="S41" s="11">
        <v>2</v>
      </c>
      <c r="T41" s="11">
        <v>10</v>
      </c>
      <c r="U41" s="11">
        <v>10</v>
      </c>
      <c r="V41" s="11">
        <v>20</v>
      </c>
      <c r="W41" s="11">
        <v>15</v>
      </c>
      <c r="X41" s="11">
        <v>15</v>
      </c>
      <c r="Y41" s="11">
        <v>15</v>
      </c>
      <c r="Z41" s="11">
        <v>15</v>
      </c>
      <c r="AA41" s="11">
        <v>10</v>
      </c>
      <c r="AB41" s="11">
        <v>15</v>
      </c>
      <c r="AC41" s="11">
        <v>1</v>
      </c>
      <c r="AD41" s="21">
        <f t="shared" si="1"/>
        <v>20</v>
      </c>
    </row>
    <row r="42" spans="1:30" x14ac:dyDescent="0.3">
      <c r="A42" s="10">
        <f t="shared" si="2"/>
        <v>2009</v>
      </c>
      <c r="B42" s="11">
        <v>1</v>
      </c>
      <c r="C42" s="11">
        <v>1</v>
      </c>
      <c r="D42" s="11">
        <v>100</v>
      </c>
      <c r="E42" s="11">
        <v>24</v>
      </c>
      <c r="F42" s="11">
        <v>22</v>
      </c>
      <c r="G42" s="11">
        <v>85</v>
      </c>
      <c r="H42" s="11">
        <v>18</v>
      </c>
      <c r="I42" s="11">
        <v>67</v>
      </c>
      <c r="J42" s="11">
        <v>38</v>
      </c>
      <c r="K42" s="11">
        <v>116</v>
      </c>
      <c r="L42" s="11">
        <v>148</v>
      </c>
      <c r="M42" s="18">
        <v>0</v>
      </c>
      <c r="N42" s="21">
        <f t="shared" si="0"/>
        <v>620</v>
      </c>
      <c r="Q42" s="10">
        <f t="shared" si="3"/>
        <v>2009</v>
      </c>
      <c r="R42" s="11">
        <v>1</v>
      </c>
      <c r="S42" s="11">
        <v>1</v>
      </c>
      <c r="T42" s="11">
        <v>75</v>
      </c>
      <c r="U42" s="11">
        <v>5</v>
      </c>
      <c r="V42" s="11">
        <v>10</v>
      </c>
      <c r="W42" s="11">
        <v>15</v>
      </c>
      <c r="X42" s="11">
        <v>5</v>
      </c>
      <c r="Y42" s="11">
        <v>15</v>
      </c>
      <c r="Z42" s="11">
        <v>15</v>
      </c>
      <c r="AA42" s="11">
        <v>15</v>
      </c>
      <c r="AB42" s="11">
        <v>15</v>
      </c>
      <c r="AC42" s="11">
        <v>0</v>
      </c>
      <c r="AD42" s="21">
        <f t="shared" si="1"/>
        <v>75</v>
      </c>
    </row>
    <row r="43" spans="1:30" x14ac:dyDescent="0.3">
      <c r="A43" s="10">
        <f t="shared" si="2"/>
        <v>2010</v>
      </c>
      <c r="B43" s="11">
        <v>0</v>
      </c>
      <c r="C43" s="11">
        <v>13</v>
      </c>
      <c r="D43" s="11">
        <v>35</v>
      </c>
      <c r="E43" s="11">
        <v>156</v>
      </c>
      <c r="F43" s="11">
        <v>122</v>
      </c>
      <c r="G43" s="11">
        <v>129</v>
      </c>
      <c r="H43" s="11">
        <v>166</v>
      </c>
      <c r="I43" s="11">
        <v>229</v>
      </c>
      <c r="J43" s="11">
        <v>285</v>
      </c>
      <c r="K43" s="11">
        <v>161</v>
      </c>
      <c r="L43" s="11">
        <v>165</v>
      </c>
      <c r="M43" s="18">
        <v>113</v>
      </c>
      <c r="N43" s="21">
        <f t="shared" si="0"/>
        <v>1574</v>
      </c>
      <c r="Q43" s="10">
        <f t="shared" si="3"/>
        <v>2010</v>
      </c>
      <c r="R43" s="11">
        <v>0</v>
      </c>
      <c r="S43" s="11">
        <v>5</v>
      </c>
      <c r="T43" s="11">
        <v>15</v>
      </c>
      <c r="U43" s="11">
        <v>45</v>
      </c>
      <c r="V43" s="11">
        <v>50</v>
      </c>
      <c r="W43" s="11">
        <v>15</v>
      </c>
      <c r="X43" s="11">
        <v>15</v>
      </c>
      <c r="Y43" s="11">
        <v>35</v>
      </c>
      <c r="Z43" s="11">
        <v>75</v>
      </c>
      <c r="AA43" s="11">
        <v>52</v>
      </c>
      <c r="AB43" s="11">
        <v>36</v>
      </c>
      <c r="AC43" s="11">
        <v>30</v>
      </c>
      <c r="AD43" s="21">
        <f t="shared" si="1"/>
        <v>75</v>
      </c>
    </row>
    <row r="44" spans="1:30" x14ac:dyDescent="0.3">
      <c r="A44" s="10">
        <f t="shared" si="2"/>
        <v>2011</v>
      </c>
      <c r="B44" s="11">
        <v>10</v>
      </c>
      <c r="C44" s="11">
        <v>24</v>
      </c>
      <c r="D44" s="11">
        <v>6</v>
      </c>
      <c r="E44" s="11">
        <v>91</v>
      </c>
      <c r="F44" s="11">
        <v>202</v>
      </c>
      <c r="G44" s="11">
        <v>410</v>
      </c>
      <c r="H44" s="11">
        <v>121</v>
      </c>
      <c r="I44" s="11">
        <v>96</v>
      </c>
      <c r="J44" s="11">
        <v>79</v>
      </c>
      <c r="K44" s="11">
        <v>179</v>
      </c>
      <c r="L44" s="11">
        <v>102</v>
      </c>
      <c r="M44" s="18">
        <v>53</v>
      </c>
      <c r="N44" s="21">
        <f t="shared" si="0"/>
        <v>1373</v>
      </c>
      <c r="Q44" s="10">
        <f t="shared" si="3"/>
        <v>2011</v>
      </c>
      <c r="R44" s="11">
        <v>5</v>
      </c>
      <c r="S44" s="11">
        <v>18</v>
      </c>
      <c r="T44" s="11">
        <v>5</v>
      </c>
      <c r="U44" s="11">
        <v>15</v>
      </c>
      <c r="V44" s="11">
        <v>15</v>
      </c>
      <c r="W44" s="11">
        <v>80</v>
      </c>
      <c r="X44" s="11">
        <v>15</v>
      </c>
      <c r="Y44" s="11">
        <v>15</v>
      </c>
      <c r="Z44" s="11">
        <v>15</v>
      </c>
      <c r="AA44" s="11">
        <v>32</v>
      </c>
      <c r="AB44" s="11">
        <v>21</v>
      </c>
      <c r="AC44" s="11">
        <v>15</v>
      </c>
      <c r="AD44" s="21">
        <f t="shared" si="1"/>
        <v>80</v>
      </c>
    </row>
    <row r="45" spans="1:30" x14ac:dyDescent="0.3">
      <c r="A45" s="10">
        <f>+A44+1</f>
        <v>2012</v>
      </c>
      <c r="B45" s="11">
        <v>5</v>
      </c>
      <c r="C45" s="11">
        <v>8</v>
      </c>
      <c r="D45" s="11">
        <v>83</v>
      </c>
      <c r="E45" s="11">
        <v>214</v>
      </c>
      <c r="F45" s="11">
        <v>151</v>
      </c>
      <c r="G45" s="11">
        <v>85</v>
      </c>
      <c r="H45" s="11">
        <v>55</v>
      </c>
      <c r="I45" s="11">
        <v>85</v>
      </c>
      <c r="J45" s="11">
        <v>40</v>
      </c>
      <c r="K45" s="11">
        <v>192</v>
      </c>
      <c r="L45" s="11">
        <v>265</v>
      </c>
      <c r="M45" s="18">
        <v>20</v>
      </c>
      <c r="N45" s="21">
        <f t="shared" si="0"/>
        <v>1203</v>
      </c>
      <c r="Q45" s="10">
        <f>+Q44+1</f>
        <v>2012</v>
      </c>
      <c r="R45" s="11">
        <v>5</v>
      </c>
      <c r="S45" s="11">
        <v>8</v>
      </c>
      <c r="T45" s="11">
        <v>35</v>
      </c>
      <c r="U45" s="11">
        <v>56</v>
      </c>
      <c r="V45" s="11">
        <v>15</v>
      </c>
      <c r="W45" s="11">
        <v>50</v>
      </c>
      <c r="X45" s="11">
        <v>15</v>
      </c>
      <c r="Y45" s="11">
        <v>15</v>
      </c>
      <c r="Z45" s="11">
        <v>15</v>
      </c>
      <c r="AA45" s="11">
        <v>25</v>
      </c>
      <c r="AB45" s="11">
        <v>80</v>
      </c>
      <c r="AC45" s="11">
        <v>5</v>
      </c>
      <c r="AD45" s="21">
        <f t="shared" si="1"/>
        <v>80</v>
      </c>
    </row>
    <row r="46" spans="1:30" x14ac:dyDescent="0.3">
      <c r="A46" s="10">
        <f t="shared" si="2"/>
        <v>2013</v>
      </c>
      <c r="B46" s="11">
        <v>1</v>
      </c>
      <c r="C46" s="11">
        <v>0</v>
      </c>
      <c r="D46" s="11">
        <v>12</v>
      </c>
      <c r="E46" s="11">
        <v>45</v>
      </c>
      <c r="F46" s="11"/>
      <c r="G46" s="11"/>
      <c r="H46" s="11"/>
      <c r="I46" s="11"/>
      <c r="J46" s="11"/>
      <c r="K46" s="11"/>
      <c r="L46" s="11"/>
      <c r="M46" s="18"/>
      <c r="N46" s="21" t="str">
        <f t="shared" si="0"/>
        <v xml:space="preserve"> </v>
      </c>
      <c r="Q46" s="10">
        <f t="shared" ref="Q46:Q50" si="4">+Q45+1</f>
        <v>2013</v>
      </c>
      <c r="R46" s="11">
        <v>1</v>
      </c>
      <c r="S46" s="11">
        <v>0</v>
      </c>
      <c r="T46" s="11">
        <v>5</v>
      </c>
      <c r="U46" s="11">
        <v>25</v>
      </c>
      <c r="V46" s="11"/>
      <c r="W46" s="11"/>
      <c r="X46" s="11"/>
      <c r="Y46" s="11"/>
      <c r="Z46" s="11"/>
      <c r="AA46" s="11"/>
      <c r="AB46" s="11"/>
      <c r="AC46" s="11"/>
      <c r="AD46" s="21" t="str">
        <f t="shared" si="1"/>
        <v xml:space="preserve"> </v>
      </c>
    </row>
    <row r="47" spans="1:30" x14ac:dyDescent="0.3">
      <c r="A47" s="10">
        <f t="shared" si="2"/>
        <v>2014</v>
      </c>
      <c r="B47" s="11"/>
      <c r="C47" s="11"/>
      <c r="D47" s="11"/>
      <c r="E47" s="11"/>
      <c r="F47" s="11">
        <v>100</v>
      </c>
      <c r="G47" s="11">
        <v>11</v>
      </c>
      <c r="H47" s="11">
        <v>1</v>
      </c>
      <c r="I47" s="11">
        <v>40</v>
      </c>
      <c r="J47" s="11">
        <v>33</v>
      </c>
      <c r="K47" s="11">
        <v>65</v>
      </c>
      <c r="L47" s="11">
        <v>107</v>
      </c>
      <c r="M47" s="18">
        <v>41</v>
      </c>
      <c r="N47" s="21" t="str">
        <f t="shared" si="0"/>
        <v xml:space="preserve"> </v>
      </c>
      <c r="Q47" s="10">
        <f t="shared" si="4"/>
        <v>2014</v>
      </c>
      <c r="R47" s="11"/>
      <c r="S47" s="11"/>
      <c r="T47" s="11"/>
      <c r="U47" s="11"/>
      <c r="V47" s="11">
        <v>50</v>
      </c>
      <c r="W47" s="11">
        <v>5</v>
      </c>
      <c r="X47" s="11">
        <v>1</v>
      </c>
      <c r="Y47" s="11">
        <v>6</v>
      </c>
      <c r="Z47" s="11">
        <v>8</v>
      </c>
      <c r="AA47" s="11">
        <v>15</v>
      </c>
      <c r="AB47" s="11">
        <v>15</v>
      </c>
      <c r="AC47" s="11">
        <v>15</v>
      </c>
      <c r="AD47" s="21" t="str">
        <f t="shared" si="1"/>
        <v xml:space="preserve"> </v>
      </c>
    </row>
    <row r="48" spans="1:30" x14ac:dyDescent="0.3">
      <c r="A48" s="10">
        <f t="shared" si="2"/>
        <v>2015</v>
      </c>
      <c r="B48" s="11">
        <v>1</v>
      </c>
      <c r="C48" s="11">
        <v>53</v>
      </c>
      <c r="D48" s="11">
        <v>6</v>
      </c>
      <c r="E48" s="11">
        <v>14</v>
      </c>
      <c r="F48" s="11">
        <v>13</v>
      </c>
      <c r="G48" s="11">
        <v>5</v>
      </c>
      <c r="H48" s="11">
        <v>18</v>
      </c>
      <c r="I48" s="11">
        <v>35</v>
      </c>
      <c r="J48" s="11">
        <v>98</v>
      </c>
      <c r="K48" s="11">
        <v>70</v>
      </c>
      <c r="L48" s="11">
        <v>45</v>
      </c>
      <c r="M48" s="18"/>
      <c r="N48" s="21" t="str">
        <f t="shared" si="0"/>
        <v xml:space="preserve"> </v>
      </c>
      <c r="Q48" s="10">
        <f t="shared" si="4"/>
        <v>2015</v>
      </c>
      <c r="R48" s="11">
        <v>1</v>
      </c>
      <c r="S48" s="11">
        <v>15</v>
      </c>
      <c r="T48" s="11">
        <v>3</v>
      </c>
      <c r="U48" s="11">
        <v>8</v>
      </c>
      <c r="V48" s="11">
        <v>10</v>
      </c>
      <c r="W48" s="11">
        <v>2</v>
      </c>
      <c r="X48" s="11">
        <v>15</v>
      </c>
      <c r="Y48" s="11">
        <v>15</v>
      </c>
      <c r="Z48" s="11">
        <v>80</v>
      </c>
      <c r="AA48" s="11">
        <v>15</v>
      </c>
      <c r="AB48" s="11">
        <v>15</v>
      </c>
      <c r="AC48" s="11"/>
      <c r="AD48" s="21" t="str">
        <f t="shared" si="1"/>
        <v xml:space="preserve"> </v>
      </c>
    </row>
    <row r="49" spans="1:30" x14ac:dyDescent="0.3">
      <c r="A49" s="10">
        <f t="shared" si="2"/>
        <v>2016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8"/>
      <c r="N49" s="21" t="str">
        <f t="shared" si="0"/>
        <v xml:space="preserve"> </v>
      </c>
      <c r="Q49" s="10">
        <f t="shared" si="4"/>
        <v>2016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21" t="str">
        <f t="shared" si="1"/>
        <v xml:space="preserve"> </v>
      </c>
    </row>
    <row r="50" spans="1:30" x14ac:dyDescent="0.3">
      <c r="A50" s="10">
        <f t="shared" si="2"/>
        <v>2017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8"/>
      <c r="N50" s="21" t="str">
        <f t="shared" si="0"/>
        <v xml:space="preserve"> </v>
      </c>
      <c r="Q50" s="10">
        <f t="shared" si="4"/>
        <v>2017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21" t="str">
        <f t="shared" si="1"/>
        <v xml:space="preserve"> </v>
      </c>
    </row>
    <row r="51" spans="1:30" x14ac:dyDescent="0.3">
      <c r="A51" s="10">
        <f>+A50+1</f>
        <v>2018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8"/>
      <c r="N51" s="21" t="str">
        <f t="shared" si="0"/>
        <v xml:space="preserve"> </v>
      </c>
      <c r="Q51" s="10">
        <f>+Q50+1</f>
        <v>2018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8"/>
      <c r="N52" s="21" t="str">
        <f t="shared" si="0"/>
        <v xml:space="preserve"> </v>
      </c>
      <c r="Q52" s="10">
        <f t="shared" ref="Q52:Q53" si="5">+Q51+1</f>
        <v>2019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8"/>
      <c r="N53" s="21" t="str">
        <f t="shared" si="0"/>
        <v xml:space="preserve"> </v>
      </c>
      <c r="Q53" s="10">
        <f t="shared" si="5"/>
        <v>2020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21" t="str">
        <f t="shared" si="1"/>
        <v xml:space="preserve"> </v>
      </c>
    </row>
    <row r="54" spans="1:30" x14ac:dyDescent="0.3">
      <c r="A54" s="14">
        <v>2021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1" t="str">
        <f>+IF(COUNT(B54:M54)&lt;12," ",SUM(B54:M54))</f>
        <v xml:space="preserve"> </v>
      </c>
      <c r="Q54" s="14">
        <v>2021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21" t="str">
        <f>+IF(COUNT(R54:AC54)&lt;12," ",MAX(R54:AC54))</f>
        <v xml:space="preserve"> </v>
      </c>
    </row>
    <row r="55" spans="1:30" x14ac:dyDescent="0.3">
      <c r="A55" s="14">
        <v>2022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1" t="str">
        <f>+IF(COUNT(B55:M55)&lt;12," ",SUM(B55:M55))</f>
        <v xml:space="preserve"> </v>
      </c>
      <c r="Q55" s="14">
        <v>2022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17.135714285714286</v>
      </c>
      <c r="C56" s="7">
        <f>+AVERAGE(C3:C55)</f>
        <v>47.985714285714288</v>
      </c>
      <c r="D56" s="7">
        <f t="shared" ref="D56:L56" si="6">+AVERAGE(D3:D55)</f>
        <v>98.026190476190479</v>
      </c>
      <c r="E56" s="7">
        <f t="shared" si="6"/>
        <v>171.93095238095239</v>
      </c>
      <c r="F56" s="7">
        <f t="shared" si="6"/>
        <v>201.25714285714284</v>
      </c>
      <c r="G56" s="7">
        <f t="shared" si="6"/>
        <v>128.59024390243903</v>
      </c>
      <c r="H56" s="7">
        <f t="shared" si="6"/>
        <v>100.88809523809525</v>
      </c>
      <c r="I56" s="7">
        <f t="shared" si="6"/>
        <v>134.27380952380952</v>
      </c>
      <c r="J56" s="7">
        <f t="shared" si="6"/>
        <v>184.84285714285716</v>
      </c>
      <c r="K56" s="7">
        <f t="shared" si="6"/>
        <v>283.16279069767444</v>
      </c>
      <c r="L56" s="7">
        <f t="shared" si="6"/>
        <v>206.18372093023254</v>
      </c>
      <c r="M56" s="7">
        <f>+AVERAGE(M3:M55)</f>
        <v>51.033333333333339</v>
      </c>
      <c r="N56" s="22">
        <f>+AVERAGE(N3:N55)</f>
        <v>1671.5473684210526</v>
      </c>
      <c r="O56" s="12"/>
      <c r="P56" s="12"/>
      <c r="Q56" s="53" t="s">
        <v>16</v>
      </c>
      <c r="R56" s="7">
        <f>+AVERAGE(R3:R55)</f>
        <v>9.6023809523809529</v>
      </c>
      <c r="S56" s="7">
        <f>+AVERAGE(S3:S55)</f>
        <v>26.321428571428573</v>
      </c>
      <c r="T56" s="7">
        <f t="shared" ref="T56:AB56" si="7">+AVERAGE(T3:T55)</f>
        <v>43.338095238095242</v>
      </c>
      <c r="U56" s="7">
        <f t="shared" si="7"/>
        <v>52.592857142857142</v>
      </c>
      <c r="V56" s="7">
        <f t="shared" si="7"/>
        <v>50.56666666666667</v>
      </c>
      <c r="W56" s="7">
        <f t="shared" si="7"/>
        <v>38.619512195121956</v>
      </c>
      <c r="X56" s="7">
        <f t="shared" si="7"/>
        <v>36.978571428571428</v>
      </c>
      <c r="Y56" s="7">
        <f t="shared" si="7"/>
        <v>36.566666666666663</v>
      </c>
      <c r="Z56" s="7">
        <f t="shared" si="7"/>
        <v>41.459523809523809</v>
      </c>
      <c r="AA56" s="7">
        <f t="shared" si="7"/>
        <v>62.555813953488375</v>
      </c>
      <c r="AB56" s="7">
        <f t="shared" si="7"/>
        <v>56.404651162790699</v>
      </c>
      <c r="AC56" s="7">
        <f>+AVERAGE(AC3:AC55)</f>
        <v>23.754761904761907</v>
      </c>
      <c r="AD56" s="22">
        <f>+AVERAGE(AD3:AD55)</f>
        <v>107.97368421052632</v>
      </c>
    </row>
    <row r="57" spans="1:30" customFormat="1" x14ac:dyDescent="0.3">
      <c r="A57" s="53" t="s">
        <v>17</v>
      </c>
      <c r="B57" s="7">
        <f>+MAX(B3:B55)</f>
        <v>140</v>
      </c>
      <c r="C57" s="7">
        <f t="shared" ref="C57:M57" si="8">+MAX(C3:C55)</f>
        <v>400</v>
      </c>
      <c r="D57" s="7">
        <f t="shared" si="8"/>
        <v>455</v>
      </c>
      <c r="E57" s="7">
        <f t="shared" si="8"/>
        <v>835</v>
      </c>
      <c r="F57" s="7">
        <f t="shared" si="8"/>
        <v>1221</v>
      </c>
      <c r="G57" s="7">
        <f t="shared" si="8"/>
        <v>790</v>
      </c>
      <c r="H57" s="7">
        <f t="shared" si="8"/>
        <v>265</v>
      </c>
      <c r="I57" s="7">
        <f t="shared" si="8"/>
        <v>618</v>
      </c>
      <c r="J57" s="7">
        <f t="shared" si="8"/>
        <v>605</v>
      </c>
      <c r="K57" s="7">
        <f t="shared" si="8"/>
        <v>1210</v>
      </c>
      <c r="L57" s="7">
        <f t="shared" si="8"/>
        <v>1274</v>
      </c>
      <c r="M57" s="7">
        <f t="shared" si="8"/>
        <v>221</v>
      </c>
      <c r="N57" s="22">
        <f>+MAX(N3:N55)</f>
        <v>4173</v>
      </c>
      <c r="O57" s="12"/>
      <c r="P57" s="12"/>
      <c r="Q57" s="53" t="s">
        <v>17</v>
      </c>
      <c r="R57" s="7">
        <f>+MAX(R3:R55)</f>
        <v>70</v>
      </c>
      <c r="S57" s="7">
        <f t="shared" ref="S57:AC57" si="9">+MAX(S3:S55)</f>
        <v>150</v>
      </c>
      <c r="T57" s="7">
        <f t="shared" si="9"/>
        <v>160</v>
      </c>
      <c r="U57" s="7">
        <f t="shared" si="9"/>
        <v>150</v>
      </c>
      <c r="V57" s="7">
        <f t="shared" si="9"/>
        <v>150</v>
      </c>
      <c r="W57" s="7">
        <f t="shared" si="9"/>
        <v>150</v>
      </c>
      <c r="X57" s="7">
        <f t="shared" si="9"/>
        <v>203</v>
      </c>
      <c r="Y57" s="7">
        <f t="shared" si="9"/>
        <v>120</v>
      </c>
      <c r="Z57" s="7">
        <f t="shared" si="9"/>
        <v>115</v>
      </c>
      <c r="AA57" s="7">
        <f t="shared" si="9"/>
        <v>170</v>
      </c>
      <c r="AB57" s="7">
        <f t="shared" si="9"/>
        <v>248</v>
      </c>
      <c r="AC57" s="7">
        <f t="shared" si="9"/>
        <v>140</v>
      </c>
      <c r="AD57" s="22">
        <f>+MAX(AD3:AD55)</f>
        <v>248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12</v>
      </c>
      <c r="F58" s="7">
        <f t="shared" si="10"/>
        <v>13</v>
      </c>
      <c r="G58" s="7">
        <f t="shared" si="10"/>
        <v>0.3</v>
      </c>
      <c r="H58" s="7">
        <f t="shared" si="10"/>
        <v>1</v>
      </c>
      <c r="I58" s="7">
        <f t="shared" si="10"/>
        <v>10</v>
      </c>
      <c r="J58" s="7">
        <f t="shared" si="10"/>
        <v>29</v>
      </c>
      <c r="K58" s="7">
        <f t="shared" si="10"/>
        <v>14.5</v>
      </c>
      <c r="L58" s="7">
        <f t="shared" si="10"/>
        <v>0</v>
      </c>
      <c r="M58" s="7">
        <f>+MIN(M3:M55)</f>
        <v>0</v>
      </c>
      <c r="N58" s="22">
        <f>+MIN(N3:N55)</f>
        <v>620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5</v>
      </c>
      <c r="V58" s="7">
        <f t="shared" si="11"/>
        <v>5.0999999999999996</v>
      </c>
      <c r="W58" s="7">
        <f t="shared" si="11"/>
        <v>0.3</v>
      </c>
      <c r="X58" s="7">
        <f t="shared" si="11"/>
        <v>1</v>
      </c>
      <c r="Y58" s="7">
        <f t="shared" si="11"/>
        <v>3</v>
      </c>
      <c r="Z58" s="7">
        <f t="shared" si="11"/>
        <v>8</v>
      </c>
      <c r="AA58" s="7">
        <f t="shared" si="11"/>
        <v>8</v>
      </c>
      <c r="AB58" s="7">
        <f t="shared" si="11"/>
        <v>0</v>
      </c>
      <c r="AC58" s="7">
        <f>+MIN(AC3:AC55)</f>
        <v>0</v>
      </c>
      <c r="AD58" s="22">
        <f>+MIN(AD3:AD55)</f>
        <v>20</v>
      </c>
    </row>
    <row r="59" spans="1:30" customFormat="1" x14ac:dyDescent="0.3">
      <c r="A59" s="53" t="s">
        <v>19</v>
      </c>
      <c r="B59" s="7">
        <f>+_xlfn.STDEV.S(B3:B55)</f>
        <v>30.615370134978644</v>
      </c>
      <c r="C59" s="7">
        <f t="shared" ref="C59:M59" si="12">+_xlfn.STDEV.S(C3:C55)</f>
        <v>79.192056054633909</v>
      </c>
      <c r="D59" s="7">
        <f t="shared" si="12"/>
        <v>110.64104354551652</v>
      </c>
      <c r="E59" s="7">
        <f t="shared" si="12"/>
        <v>152.71745549774261</v>
      </c>
      <c r="F59" s="7">
        <f t="shared" si="12"/>
        <v>221.9383743765506</v>
      </c>
      <c r="G59" s="7">
        <f t="shared" si="12"/>
        <v>153.9087469978202</v>
      </c>
      <c r="H59" s="7">
        <f t="shared" si="12"/>
        <v>71.551343333782043</v>
      </c>
      <c r="I59" s="7">
        <f t="shared" si="12"/>
        <v>126.19067079182066</v>
      </c>
      <c r="J59" s="7">
        <f t="shared" si="12"/>
        <v>138.8979958113799</v>
      </c>
      <c r="K59" s="7">
        <f t="shared" si="12"/>
        <v>219.12791765721792</v>
      </c>
      <c r="L59" s="7">
        <f t="shared" si="12"/>
        <v>225.46800842673949</v>
      </c>
      <c r="M59" s="7">
        <f t="shared" si="12"/>
        <v>63.022441479851445</v>
      </c>
      <c r="N59" s="22">
        <f>+_xlfn.STDEV.S(N3:N55)</f>
        <v>842.23448225597826</v>
      </c>
      <c r="O59" s="12"/>
      <c r="P59" s="12"/>
      <c r="Q59" s="53" t="s">
        <v>19</v>
      </c>
      <c r="R59" s="7">
        <f>+_xlfn.STDEV.S(R3:R55)</f>
        <v>14.825990496179305</v>
      </c>
      <c r="S59" s="7">
        <f t="shared" ref="S59:AC59" si="13">+_xlfn.STDEV.S(S3:S55)</f>
        <v>33.769632307771587</v>
      </c>
      <c r="T59" s="7">
        <f t="shared" si="13"/>
        <v>42.597663696275085</v>
      </c>
      <c r="U59" s="7">
        <f t="shared" si="13"/>
        <v>37.825365040117177</v>
      </c>
      <c r="V59" s="7">
        <f t="shared" si="13"/>
        <v>37.358374296552313</v>
      </c>
      <c r="W59" s="7">
        <f t="shared" si="13"/>
        <v>39.009807866177674</v>
      </c>
      <c r="X59" s="7">
        <f t="shared" si="13"/>
        <v>36.351264182494468</v>
      </c>
      <c r="Y59" s="7">
        <f t="shared" si="13"/>
        <v>27.183097928825742</v>
      </c>
      <c r="Z59" s="7">
        <f t="shared" si="13"/>
        <v>27.401166607920711</v>
      </c>
      <c r="AA59" s="7">
        <f t="shared" si="13"/>
        <v>42.27611225945553</v>
      </c>
      <c r="AB59" s="7">
        <f t="shared" si="13"/>
        <v>51.585832096513684</v>
      </c>
      <c r="AC59" s="7">
        <f t="shared" si="13"/>
        <v>29.165517581479445</v>
      </c>
      <c r="AD59" s="22">
        <f>+_xlfn.STDEV.S(AD3:AD55)</f>
        <v>44.769371070629788</v>
      </c>
    </row>
    <row r="60" spans="1:30" customFormat="1" ht="15" thickBot="1" x14ac:dyDescent="0.35">
      <c r="A60" s="54" t="s">
        <v>20</v>
      </c>
      <c r="B60" s="55">
        <f>+COUNT(B3:B55)</f>
        <v>42</v>
      </c>
      <c r="C60" s="55">
        <f t="shared" ref="C60:M60" si="14">+COUNT(C3:C55)</f>
        <v>42</v>
      </c>
      <c r="D60" s="55">
        <f t="shared" si="14"/>
        <v>42</v>
      </c>
      <c r="E60" s="55">
        <f t="shared" si="14"/>
        <v>42</v>
      </c>
      <c r="F60" s="55">
        <f t="shared" si="14"/>
        <v>42</v>
      </c>
      <c r="G60" s="55">
        <f t="shared" si="14"/>
        <v>41</v>
      </c>
      <c r="H60" s="55">
        <f t="shared" si="14"/>
        <v>42</v>
      </c>
      <c r="I60" s="55">
        <f t="shared" si="14"/>
        <v>42</v>
      </c>
      <c r="J60" s="55">
        <f t="shared" si="14"/>
        <v>42</v>
      </c>
      <c r="K60" s="55">
        <f t="shared" si="14"/>
        <v>43</v>
      </c>
      <c r="L60" s="55">
        <f t="shared" si="14"/>
        <v>43</v>
      </c>
      <c r="M60" s="55">
        <f t="shared" si="14"/>
        <v>42</v>
      </c>
      <c r="N60" s="23">
        <f>+COUNT(N3:N55)</f>
        <v>38</v>
      </c>
      <c r="O60" s="12"/>
      <c r="P60" s="12"/>
      <c r="Q60" s="54" t="s">
        <v>20</v>
      </c>
      <c r="R60" s="55">
        <f>+COUNT(R3:R55)</f>
        <v>42</v>
      </c>
      <c r="S60" s="55">
        <f t="shared" ref="S60:AC60" si="15">+COUNT(S3:S55)</f>
        <v>42</v>
      </c>
      <c r="T60" s="55">
        <f t="shared" si="15"/>
        <v>42</v>
      </c>
      <c r="U60" s="55">
        <f t="shared" si="15"/>
        <v>42</v>
      </c>
      <c r="V60" s="55">
        <f t="shared" si="15"/>
        <v>42</v>
      </c>
      <c r="W60" s="55">
        <f t="shared" si="15"/>
        <v>41</v>
      </c>
      <c r="X60" s="55">
        <f t="shared" si="15"/>
        <v>42</v>
      </c>
      <c r="Y60" s="55">
        <f t="shared" si="15"/>
        <v>42</v>
      </c>
      <c r="Z60" s="55">
        <f t="shared" si="15"/>
        <v>42</v>
      </c>
      <c r="AA60" s="55">
        <f t="shared" si="15"/>
        <v>43</v>
      </c>
      <c r="AB60" s="55">
        <f t="shared" si="15"/>
        <v>43</v>
      </c>
      <c r="AC60" s="55">
        <f t="shared" si="15"/>
        <v>42</v>
      </c>
      <c r="AD60" s="23">
        <f>+COUNT(AD3:AD55)</f>
        <v>38</v>
      </c>
    </row>
  </sheetData>
  <mergeCells count="2">
    <mergeCell ref="B1:N1"/>
    <mergeCell ref="R1:AD1"/>
  </mergeCells>
  <conditionalFormatting sqref="A3:A60">
    <cfRule type="cellIs" dxfId="119" priority="8" operator="equal">
      <formula>"SR"</formula>
    </cfRule>
  </conditionalFormatting>
  <conditionalFormatting sqref="B2:N2">
    <cfRule type="cellIs" dxfId="118" priority="28" operator="equal">
      <formula>"SR"</formula>
    </cfRule>
  </conditionalFormatting>
  <conditionalFormatting sqref="B3:N55">
    <cfRule type="cellIs" dxfId="117" priority="2" operator="equal">
      <formula>0</formula>
    </cfRule>
  </conditionalFormatting>
  <conditionalFormatting sqref="Q3:Q60">
    <cfRule type="cellIs" dxfId="116" priority="3" operator="equal">
      <formula>"SR"</formula>
    </cfRule>
  </conditionalFormatting>
  <conditionalFormatting sqref="R2:AD2">
    <cfRule type="cellIs" dxfId="115" priority="26" operator="equal">
      <formula>"SR"</formula>
    </cfRule>
  </conditionalFormatting>
  <conditionalFormatting sqref="R3:AD55">
    <cfRule type="cellIs" dxfId="114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8754-9466-4B90-960E-965DA3626D86}">
  <dimension ref="A1:AD60"/>
  <sheetViews>
    <sheetView topLeftCell="A21" zoomScale="55" zoomScaleNormal="55" workbookViewId="0">
      <selection activeCell="AF47" sqref="AF47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ref="N4:N53" si="0">+IF(COUNT(B4:M4)&lt;12," ",SUM(B4:M4))</f>
        <v xml:space="preserve"> </v>
      </c>
      <c r="Q4" s="10">
        <f>+Q3+1</f>
        <v>1971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/>
      <c r="C5" s="11"/>
      <c r="D5" s="11"/>
      <c r="E5" s="11"/>
      <c r="F5" s="11"/>
      <c r="G5" s="11"/>
      <c r="H5" s="11"/>
      <c r="I5" s="11">
        <v>114</v>
      </c>
      <c r="J5" s="11">
        <v>222</v>
      </c>
      <c r="K5" s="11">
        <v>227</v>
      </c>
      <c r="L5" s="11">
        <v>128</v>
      </c>
      <c r="M5" s="18">
        <v>5</v>
      </c>
      <c r="N5" s="21" t="str">
        <f t="shared" si="0"/>
        <v xml:space="preserve"> </v>
      </c>
      <c r="Q5" s="10">
        <f t="shared" ref="Q5:Q44" si="3">+Q4+1</f>
        <v>1972</v>
      </c>
      <c r="R5" s="11"/>
      <c r="S5" s="11"/>
      <c r="T5" s="11"/>
      <c r="U5" s="11"/>
      <c r="V5" s="11"/>
      <c r="W5" s="11"/>
      <c r="X5" s="11"/>
      <c r="Y5" s="11">
        <v>30</v>
      </c>
      <c r="Z5" s="11">
        <v>95</v>
      </c>
      <c r="AA5" s="11">
        <v>70</v>
      </c>
      <c r="AB5" s="11">
        <v>60</v>
      </c>
      <c r="AC5" s="11">
        <v>5</v>
      </c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>
        <v>4</v>
      </c>
      <c r="C6" s="11">
        <v>0</v>
      </c>
      <c r="D6" s="11">
        <v>60</v>
      </c>
      <c r="E6" s="11">
        <v>111</v>
      </c>
      <c r="F6" s="11">
        <v>87</v>
      </c>
      <c r="G6" s="11">
        <v>362</v>
      </c>
      <c r="H6" s="11">
        <v>144</v>
      </c>
      <c r="I6" s="11">
        <v>318</v>
      </c>
      <c r="J6" s="11">
        <v>675</v>
      </c>
      <c r="K6" s="11">
        <v>384</v>
      </c>
      <c r="L6" s="11">
        <v>206</v>
      </c>
      <c r="M6" s="18">
        <v>65</v>
      </c>
      <c r="N6" s="21">
        <f t="shared" si="0"/>
        <v>2416</v>
      </c>
      <c r="Q6" s="10">
        <f t="shared" si="3"/>
        <v>1973</v>
      </c>
      <c r="R6" s="11">
        <v>4</v>
      </c>
      <c r="S6" s="11">
        <v>0</v>
      </c>
      <c r="T6" s="11">
        <v>24</v>
      </c>
      <c r="U6" s="11">
        <v>40</v>
      </c>
      <c r="V6" s="11">
        <v>50</v>
      </c>
      <c r="W6" s="11">
        <v>97</v>
      </c>
      <c r="X6" s="11">
        <v>37</v>
      </c>
      <c r="Y6" s="11">
        <v>80</v>
      </c>
      <c r="Z6" s="11">
        <v>110</v>
      </c>
      <c r="AA6" s="11">
        <v>101</v>
      </c>
      <c r="AB6" s="11">
        <v>65</v>
      </c>
      <c r="AC6" s="11">
        <v>30</v>
      </c>
      <c r="AD6" s="21">
        <f t="shared" si="1"/>
        <v>110</v>
      </c>
    </row>
    <row r="7" spans="1:30" x14ac:dyDescent="0.3">
      <c r="A7" s="10">
        <f t="shared" si="2"/>
        <v>1974</v>
      </c>
      <c r="B7" s="11">
        <v>0</v>
      </c>
      <c r="C7" s="11">
        <v>13</v>
      </c>
      <c r="D7" s="11">
        <v>68</v>
      </c>
      <c r="E7" s="11">
        <v>227</v>
      </c>
      <c r="F7" s="11">
        <v>209</v>
      </c>
      <c r="G7" s="11">
        <v>220</v>
      </c>
      <c r="H7" s="11">
        <v>60</v>
      </c>
      <c r="I7" s="11">
        <v>115</v>
      </c>
      <c r="J7" s="11">
        <v>380</v>
      </c>
      <c r="K7" s="11">
        <v>375</v>
      </c>
      <c r="L7" s="11">
        <v>293</v>
      </c>
      <c r="M7" s="18">
        <v>30</v>
      </c>
      <c r="N7" s="21">
        <f t="shared" si="0"/>
        <v>1990</v>
      </c>
      <c r="Q7" s="10">
        <f t="shared" si="3"/>
        <v>1974</v>
      </c>
      <c r="R7" s="11">
        <v>0</v>
      </c>
      <c r="S7" s="11">
        <v>13</v>
      </c>
      <c r="T7" s="11">
        <v>30</v>
      </c>
      <c r="U7" s="11">
        <v>117</v>
      </c>
      <c r="V7" s="11">
        <v>100</v>
      </c>
      <c r="W7" s="11">
        <v>90</v>
      </c>
      <c r="X7" s="11">
        <v>40</v>
      </c>
      <c r="Y7" s="11">
        <v>40</v>
      </c>
      <c r="Z7" s="11">
        <v>100</v>
      </c>
      <c r="AA7" s="11">
        <v>87</v>
      </c>
      <c r="AB7" s="11">
        <v>90</v>
      </c>
      <c r="AC7" s="11">
        <v>30</v>
      </c>
      <c r="AD7" s="21">
        <f t="shared" si="1"/>
        <v>117</v>
      </c>
    </row>
    <row r="8" spans="1:30" x14ac:dyDescent="0.3">
      <c r="A8" s="10">
        <f t="shared" si="2"/>
        <v>1975</v>
      </c>
      <c r="B8" s="11">
        <v>0</v>
      </c>
      <c r="C8" s="11">
        <v>50</v>
      </c>
      <c r="D8" s="11">
        <v>76</v>
      </c>
      <c r="E8" s="11">
        <v>123</v>
      </c>
      <c r="F8" s="11">
        <v>151</v>
      </c>
      <c r="G8" s="11">
        <v>280</v>
      </c>
      <c r="H8" s="11">
        <v>303</v>
      </c>
      <c r="I8" s="11">
        <v>289</v>
      </c>
      <c r="J8" s="11">
        <v>428</v>
      </c>
      <c r="K8" s="11">
        <v>662</v>
      </c>
      <c r="L8" s="11">
        <v>348</v>
      </c>
      <c r="M8" s="18">
        <v>146</v>
      </c>
      <c r="N8" s="21">
        <f t="shared" si="0"/>
        <v>2856</v>
      </c>
      <c r="Q8" s="10">
        <f t="shared" si="3"/>
        <v>1975</v>
      </c>
      <c r="R8" s="11">
        <v>0</v>
      </c>
      <c r="S8" s="11">
        <v>20</v>
      </c>
      <c r="T8" s="11">
        <v>25</v>
      </c>
      <c r="U8" s="11">
        <v>80</v>
      </c>
      <c r="V8" s="11">
        <v>25</v>
      </c>
      <c r="W8" s="11">
        <v>130</v>
      </c>
      <c r="X8" s="11">
        <v>70</v>
      </c>
      <c r="Y8" s="11">
        <v>60</v>
      </c>
      <c r="Z8" s="11">
        <v>90</v>
      </c>
      <c r="AA8" s="11">
        <v>140</v>
      </c>
      <c r="AB8" s="11">
        <v>80</v>
      </c>
      <c r="AC8" s="11">
        <v>40</v>
      </c>
      <c r="AD8" s="21">
        <f t="shared" si="1"/>
        <v>140</v>
      </c>
    </row>
    <row r="9" spans="1:30" x14ac:dyDescent="0.3">
      <c r="A9" s="10">
        <f t="shared" si="2"/>
        <v>1976</v>
      </c>
      <c r="B9" s="11">
        <v>0</v>
      </c>
      <c r="C9" s="11">
        <v>0</v>
      </c>
      <c r="D9" s="11">
        <v>45</v>
      </c>
      <c r="E9" s="11">
        <v>220</v>
      </c>
      <c r="F9" s="11"/>
      <c r="G9" s="11">
        <v>105</v>
      </c>
      <c r="H9" s="11">
        <v>30</v>
      </c>
      <c r="I9" s="11">
        <v>147</v>
      </c>
      <c r="J9" s="11">
        <v>203</v>
      </c>
      <c r="K9" s="11">
        <v>485</v>
      </c>
      <c r="L9" s="11">
        <v>87</v>
      </c>
      <c r="M9" s="18">
        <v>80</v>
      </c>
      <c r="N9" s="21" t="str">
        <f t="shared" si="0"/>
        <v xml:space="preserve"> </v>
      </c>
      <c r="Q9" s="10">
        <f t="shared" si="3"/>
        <v>1976</v>
      </c>
      <c r="R9" s="11">
        <v>0</v>
      </c>
      <c r="S9" s="11">
        <v>0</v>
      </c>
      <c r="T9" s="11">
        <v>35</v>
      </c>
      <c r="U9" s="11">
        <v>60</v>
      </c>
      <c r="V9" s="11"/>
      <c r="W9" s="11">
        <v>30</v>
      </c>
      <c r="X9" s="11">
        <v>10</v>
      </c>
      <c r="Y9" s="11">
        <v>70</v>
      </c>
      <c r="Z9" s="11">
        <v>58</v>
      </c>
      <c r="AA9" s="11">
        <v>80</v>
      </c>
      <c r="AB9" s="11">
        <v>20</v>
      </c>
      <c r="AC9" s="11">
        <v>60</v>
      </c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>
        <v>5</v>
      </c>
      <c r="C10" s="11">
        <v>60</v>
      </c>
      <c r="D10" s="11">
        <v>10</v>
      </c>
      <c r="E10" s="11">
        <v>175</v>
      </c>
      <c r="F10" s="11">
        <v>317</v>
      </c>
      <c r="G10" s="11">
        <v>211</v>
      </c>
      <c r="H10" s="11">
        <v>152</v>
      </c>
      <c r="I10" s="11">
        <v>190</v>
      </c>
      <c r="J10" s="11">
        <v>381</v>
      </c>
      <c r="K10" s="11">
        <v>478</v>
      </c>
      <c r="L10" s="11">
        <v>363</v>
      </c>
      <c r="M10" s="18">
        <v>3</v>
      </c>
      <c r="N10" s="21">
        <f t="shared" si="0"/>
        <v>2345</v>
      </c>
      <c r="Q10" s="10">
        <f t="shared" si="3"/>
        <v>1977</v>
      </c>
      <c r="R10" s="11">
        <v>5</v>
      </c>
      <c r="S10" s="11">
        <v>60</v>
      </c>
      <c r="T10" s="11">
        <v>10</v>
      </c>
      <c r="U10" s="11">
        <v>60</v>
      </c>
      <c r="V10" s="11">
        <v>100</v>
      </c>
      <c r="W10" s="11">
        <v>120</v>
      </c>
      <c r="X10" s="11">
        <v>30</v>
      </c>
      <c r="Y10" s="11">
        <v>30</v>
      </c>
      <c r="Z10" s="11">
        <v>70</v>
      </c>
      <c r="AA10" s="11">
        <v>90</v>
      </c>
      <c r="AB10" s="11">
        <v>90</v>
      </c>
      <c r="AC10" s="11">
        <v>3</v>
      </c>
      <c r="AD10" s="21">
        <f t="shared" si="1"/>
        <v>120</v>
      </c>
    </row>
    <row r="11" spans="1:30" x14ac:dyDescent="0.3">
      <c r="A11" s="10">
        <f t="shared" si="2"/>
        <v>1978</v>
      </c>
      <c r="B11" s="11">
        <v>0</v>
      </c>
      <c r="C11" s="11">
        <v>100</v>
      </c>
      <c r="D11" s="11">
        <v>89</v>
      </c>
      <c r="E11" s="11">
        <v>336</v>
      </c>
      <c r="F11" s="11">
        <v>505</v>
      </c>
      <c r="G11" s="11">
        <v>175</v>
      </c>
      <c r="H11" s="11">
        <v>139</v>
      </c>
      <c r="I11" s="11">
        <v>160</v>
      </c>
      <c r="J11" s="11">
        <v>300</v>
      </c>
      <c r="K11" s="11">
        <v>298</v>
      </c>
      <c r="L11" s="11">
        <v>248</v>
      </c>
      <c r="M11" s="18">
        <v>45</v>
      </c>
      <c r="N11" s="21">
        <f t="shared" si="0"/>
        <v>2395</v>
      </c>
      <c r="Q11" s="10">
        <f t="shared" si="3"/>
        <v>1978</v>
      </c>
      <c r="R11" s="11">
        <v>0</v>
      </c>
      <c r="S11" s="11">
        <v>85</v>
      </c>
      <c r="T11" s="11">
        <v>36</v>
      </c>
      <c r="U11" s="11">
        <v>90</v>
      </c>
      <c r="V11" s="11">
        <v>130</v>
      </c>
      <c r="W11" s="11">
        <v>70</v>
      </c>
      <c r="X11" s="11">
        <v>70</v>
      </c>
      <c r="Y11" s="11">
        <v>70</v>
      </c>
      <c r="Z11" s="11">
        <v>80</v>
      </c>
      <c r="AA11" s="11">
        <v>70</v>
      </c>
      <c r="AB11" s="11">
        <v>70</v>
      </c>
      <c r="AC11" s="11">
        <v>30</v>
      </c>
      <c r="AD11" s="21">
        <f t="shared" si="1"/>
        <v>130</v>
      </c>
    </row>
    <row r="12" spans="1:30" x14ac:dyDescent="0.3">
      <c r="A12" s="10">
        <f t="shared" si="2"/>
        <v>1979</v>
      </c>
      <c r="B12" s="11">
        <v>10</v>
      </c>
      <c r="C12" s="11">
        <v>40</v>
      </c>
      <c r="D12" s="11">
        <v>40</v>
      </c>
      <c r="E12" s="11">
        <v>330</v>
      </c>
      <c r="F12" s="11">
        <v>460</v>
      </c>
      <c r="G12" s="11">
        <v>335</v>
      </c>
      <c r="H12" s="11">
        <v>135</v>
      </c>
      <c r="I12" s="11">
        <v>350</v>
      </c>
      <c r="J12" s="11">
        <v>385</v>
      </c>
      <c r="K12" s="11">
        <v>510</v>
      </c>
      <c r="L12" s="11">
        <v>258</v>
      </c>
      <c r="M12" s="18">
        <v>0</v>
      </c>
      <c r="N12" s="21">
        <f t="shared" si="0"/>
        <v>2853</v>
      </c>
      <c r="Q12" s="10">
        <f t="shared" si="3"/>
        <v>1979</v>
      </c>
      <c r="R12" s="11">
        <v>10</v>
      </c>
      <c r="S12" s="11">
        <v>30</v>
      </c>
      <c r="T12" s="11">
        <v>30</v>
      </c>
      <c r="U12" s="11">
        <v>100</v>
      </c>
      <c r="V12" s="11">
        <v>90</v>
      </c>
      <c r="W12" s="11">
        <v>120</v>
      </c>
      <c r="X12" s="11">
        <v>50</v>
      </c>
      <c r="Y12" s="11">
        <v>70</v>
      </c>
      <c r="Z12" s="11">
        <v>90</v>
      </c>
      <c r="AA12" s="11">
        <v>75</v>
      </c>
      <c r="AB12" s="11">
        <v>130</v>
      </c>
      <c r="AC12" s="11">
        <v>0</v>
      </c>
      <c r="AD12" s="21">
        <f t="shared" si="1"/>
        <v>130</v>
      </c>
    </row>
    <row r="13" spans="1:30" x14ac:dyDescent="0.3">
      <c r="A13" s="10">
        <f t="shared" si="2"/>
        <v>1980</v>
      </c>
      <c r="B13" s="11">
        <v>0</v>
      </c>
      <c r="C13" s="11">
        <v>10</v>
      </c>
      <c r="D13" s="11">
        <v>5</v>
      </c>
      <c r="E13" s="11">
        <v>107</v>
      </c>
      <c r="F13" s="11">
        <v>266</v>
      </c>
      <c r="G13" s="11">
        <v>175</v>
      </c>
      <c r="H13" s="11">
        <v>160</v>
      </c>
      <c r="I13" s="11">
        <v>396</v>
      </c>
      <c r="J13" s="11">
        <v>274.10000000000002</v>
      </c>
      <c r="K13" s="11">
        <v>149.60000000000002</v>
      </c>
      <c r="L13" s="11">
        <v>150.5</v>
      </c>
      <c r="M13" s="18">
        <v>11.8</v>
      </c>
      <c r="N13" s="21">
        <f t="shared" si="0"/>
        <v>1704.9999999999998</v>
      </c>
      <c r="Q13" s="10">
        <f t="shared" si="3"/>
        <v>1980</v>
      </c>
      <c r="R13" s="11">
        <v>0</v>
      </c>
      <c r="S13" s="11">
        <v>10</v>
      </c>
      <c r="T13" s="11">
        <v>5</v>
      </c>
      <c r="U13" s="11">
        <v>92</v>
      </c>
      <c r="V13" s="11">
        <v>80</v>
      </c>
      <c r="W13" s="11">
        <v>50</v>
      </c>
      <c r="X13" s="11">
        <v>70</v>
      </c>
      <c r="Y13" s="11">
        <v>80</v>
      </c>
      <c r="Z13" s="11">
        <v>90</v>
      </c>
      <c r="AA13" s="11">
        <v>38.700000000000003</v>
      </c>
      <c r="AB13" s="11">
        <v>33</v>
      </c>
      <c r="AC13" s="11">
        <v>5</v>
      </c>
      <c r="AD13" s="21">
        <f t="shared" si="1"/>
        <v>92</v>
      </c>
    </row>
    <row r="14" spans="1:30" x14ac:dyDescent="0.3">
      <c r="A14" s="10">
        <f t="shared" si="2"/>
        <v>1981</v>
      </c>
      <c r="B14" s="11">
        <v>1.7999999999999998</v>
      </c>
      <c r="C14" s="11">
        <v>112</v>
      </c>
      <c r="D14" s="11">
        <v>55</v>
      </c>
      <c r="E14" s="11">
        <v>292.40000000000003</v>
      </c>
      <c r="F14" s="11">
        <v>545</v>
      </c>
      <c r="G14" s="11">
        <v>601</v>
      </c>
      <c r="H14" s="11">
        <v>70.5</v>
      </c>
      <c r="I14" s="11">
        <v>395.5</v>
      </c>
      <c r="J14" s="11">
        <v>161.60000000000002</v>
      </c>
      <c r="K14" s="11">
        <v>628.70000000000005</v>
      </c>
      <c r="L14" s="11">
        <v>352.7</v>
      </c>
      <c r="M14" s="18">
        <v>75.3</v>
      </c>
      <c r="N14" s="21">
        <f t="shared" si="0"/>
        <v>3291.5</v>
      </c>
      <c r="Q14" s="10">
        <f t="shared" si="3"/>
        <v>1981</v>
      </c>
      <c r="R14" s="11">
        <v>0.9</v>
      </c>
      <c r="S14" s="11">
        <v>50</v>
      </c>
      <c r="T14" s="11">
        <v>30</v>
      </c>
      <c r="U14" s="11">
        <v>57</v>
      </c>
      <c r="V14" s="11">
        <v>110</v>
      </c>
      <c r="W14" s="11">
        <v>100</v>
      </c>
      <c r="X14" s="11">
        <v>30</v>
      </c>
      <c r="Y14" s="11">
        <v>142</v>
      </c>
      <c r="Z14" s="11">
        <v>80</v>
      </c>
      <c r="AA14" s="11">
        <v>95</v>
      </c>
      <c r="AB14" s="11">
        <v>92.5</v>
      </c>
      <c r="AC14" s="11">
        <v>27</v>
      </c>
      <c r="AD14" s="21">
        <f t="shared" si="1"/>
        <v>142</v>
      </c>
    </row>
    <row r="15" spans="1:30" x14ac:dyDescent="0.3">
      <c r="A15" s="10">
        <f t="shared" si="2"/>
        <v>1982</v>
      </c>
      <c r="B15" s="11">
        <v>109</v>
      </c>
      <c r="C15" s="11">
        <v>72.5</v>
      </c>
      <c r="D15" s="11">
        <v>30</v>
      </c>
      <c r="E15" s="11">
        <v>266.30000000000007</v>
      </c>
      <c r="F15" s="11">
        <v>494.1</v>
      </c>
      <c r="G15" s="11">
        <v>77.2</v>
      </c>
      <c r="H15" s="11">
        <v>65.3</v>
      </c>
      <c r="I15" s="11">
        <v>65.099999999999994</v>
      </c>
      <c r="J15" s="11">
        <v>189.10000000000002</v>
      </c>
      <c r="K15" s="11">
        <v>143.30000000000001</v>
      </c>
      <c r="L15" s="11">
        <v>111.5</v>
      </c>
      <c r="M15" s="18">
        <v>0</v>
      </c>
      <c r="N15" s="21">
        <f t="shared" si="0"/>
        <v>1623.3999999999999</v>
      </c>
      <c r="Q15" s="10">
        <f t="shared" si="3"/>
        <v>1982</v>
      </c>
      <c r="R15" s="11">
        <v>50</v>
      </c>
      <c r="S15" s="11">
        <v>52</v>
      </c>
      <c r="T15" s="11">
        <v>23</v>
      </c>
      <c r="U15" s="11">
        <v>57</v>
      </c>
      <c r="V15" s="11">
        <v>100</v>
      </c>
      <c r="W15" s="11">
        <v>40</v>
      </c>
      <c r="X15" s="11">
        <v>42</v>
      </c>
      <c r="Y15" s="11">
        <v>30</v>
      </c>
      <c r="Z15" s="11">
        <v>70</v>
      </c>
      <c r="AA15" s="11">
        <v>70</v>
      </c>
      <c r="AB15" s="11">
        <v>50</v>
      </c>
      <c r="AC15" s="11">
        <v>0</v>
      </c>
      <c r="AD15" s="21">
        <f t="shared" si="1"/>
        <v>100</v>
      </c>
    </row>
    <row r="16" spans="1:30" x14ac:dyDescent="0.3">
      <c r="A16" s="10">
        <f t="shared" si="2"/>
        <v>1983</v>
      </c>
      <c r="B16" s="11">
        <v>0.2</v>
      </c>
      <c r="C16" s="11">
        <v>0</v>
      </c>
      <c r="D16" s="11">
        <v>159.5</v>
      </c>
      <c r="E16" s="11">
        <v>178.9</v>
      </c>
      <c r="F16" s="11">
        <v>122.39999999999999</v>
      </c>
      <c r="G16" s="11">
        <v>64.5</v>
      </c>
      <c r="H16" s="11">
        <v>175.2</v>
      </c>
      <c r="I16" s="11">
        <v>92.4</v>
      </c>
      <c r="J16" s="11">
        <v>393.1</v>
      </c>
      <c r="K16" s="11">
        <v>315.60000000000002</v>
      </c>
      <c r="L16" s="11">
        <v>279.39999999999998</v>
      </c>
      <c r="M16" s="18">
        <v>63</v>
      </c>
      <c r="N16" s="21">
        <f t="shared" si="0"/>
        <v>1844.2000000000003</v>
      </c>
      <c r="Q16" s="10">
        <f t="shared" si="3"/>
        <v>1983</v>
      </c>
      <c r="R16" s="11">
        <v>0.2</v>
      </c>
      <c r="S16" s="11">
        <v>0</v>
      </c>
      <c r="T16" s="11">
        <v>53</v>
      </c>
      <c r="U16" s="11">
        <v>75.099999999999994</v>
      </c>
      <c r="V16" s="11">
        <v>45</v>
      </c>
      <c r="W16" s="11">
        <v>20.3</v>
      </c>
      <c r="X16" s="11">
        <v>40</v>
      </c>
      <c r="Y16" s="11">
        <v>19</v>
      </c>
      <c r="Z16" s="11">
        <v>88</v>
      </c>
      <c r="AA16" s="11">
        <v>153</v>
      </c>
      <c r="AB16" s="11">
        <v>58</v>
      </c>
      <c r="AC16" s="11">
        <v>37</v>
      </c>
      <c r="AD16" s="21">
        <f t="shared" si="1"/>
        <v>153</v>
      </c>
    </row>
    <row r="17" spans="1:30" x14ac:dyDescent="0.3">
      <c r="A17" s="10">
        <f t="shared" si="2"/>
        <v>1984</v>
      </c>
      <c r="B17" s="11">
        <v>20.3</v>
      </c>
      <c r="C17" s="11">
        <v>15.2</v>
      </c>
      <c r="D17" s="11">
        <v>102.4</v>
      </c>
      <c r="E17" s="11">
        <v>321.3</v>
      </c>
      <c r="F17" s="11">
        <v>283.7</v>
      </c>
      <c r="G17" s="11">
        <v>252.2</v>
      </c>
      <c r="H17" s="11">
        <v>431.6</v>
      </c>
      <c r="I17" s="11">
        <v>204</v>
      </c>
      <c r="J17" s="11">
        <v>392</v>
      </c>
      <c r="K17" s="11">
        <v>696.59999999999991</v>
      </c>
      <c r="L17" s="11">
        <v>192.10000000000002</v>
      </c>
      <c r="M17" s="18">
        <v>0</v>
      </c>
      <c r="N17" s="21">
        <f t="shared" si="0"/>
        <v>2911.4</v>
      </c>
      <c r="Q17" s="10">
        <f t="shared" si="3"/>
        <v>1984</v>
      </c>
      <c r="R17" s="11">
        <v>20</v>
      </c>
      <c r="S17" s="11">
        <v>15</v>
      </c>
      <c r="T17" s="11">
        <v>50</v>
      </c>
      <c r="U17" s="11">
        <v>120</v>
      </c>
      <c r="V17" s="11">
        <v>83</v>
      </c>
      <c r="W17" s="11">
        <v>30</v>
      </c>
      <c r="X17" s="11">
        <v>60</v>
      </c>
      <c r="Y17" s="11">
        <v>88</v>
      </c>
      <c r="Z17" s="11">
        <v>88</v>
      </c>
      <c r="AA17" s="11">
        <v>119</v>
      </c>
      <c r="AB17" s="11">
        <v>50</v>
      </c>
      <c r="AC17" s="11">
        <v>0</v>
      </c>
      <c r="AD17" s="21">
        <f t="shared" si="1"/>
        <v>120</v>
      </c>
    </row>
    <row r="18" spans="1:30" x14ac:dyDescent="0.3">
      <c r="A18" s="10">
        <f t="shared" si="2"/>
        <v>1985</v>
      </c>
      <c r="B18" s="11">
        <v>0.2</v>
      </c>
      <c r="C18" s="11">
        <v>0</v>
      </c>
      <c r="D18" s="11">
        <v>136.5</v>
      </c>
      <c r="E18" s="11">
        <v>51</v>
      </c>
      <c r="F18" s="11">
        <v>194</v>
      </c>
      <c r="G18" s="11">
        <v>126.3</v>
      </c>
      <c r="H18" s="11">
        <v>119.7</v>
      </c>
      <c r="I18" s="11">
        <v>266.10000000000002</v>
      </c>
      <c r="J18" s="11">
        <v>428.6</v>
      </c>
      <c r="K18" s="11">
        <v>315</v>
      </c>
      <c r="L18" s="11">
        <v>305</v>
      </c>
      <c r="M18" s="18">
        <v>14.2</v>
      </c>
      <c r="N18" s="21">
        <f t="shared" si="0"/>
        <v>1956.6000000000001</v>
      </c>
      <c r="Q18" s="10">
        <f t="shared" si="3"/>
        <v>1985</v>
      </c>
      <c r="R18" s="11">
        <v>0.2</v>
      </c>
      <c r="S18" s="11">
        <v>0</v>
      </c>
      <c r="T18" s="11">
        <v>80</v>
      </c>
      <c r="U18" s="11">
        <v>30</v>
      </c>
      <c r="V18" s="11">
        <v>40</v>
      </c>
      <c r="W18" s="11">
        <v>65</v>
      </c>
      <c r="X18" s="11">
        <v>40</v>
      </c>
      <c r="Y18" s="11">
        <v>40</v>
      </c>
      <c r="Z18" s="11">
        <v>72</v>
      </c>
      <c r="AA18" s="11">
        <v>63</v>
      </c>
      <c r="AB18" s="11">
        <v>98</v>
      </c>
      <c r="AC18" s="11">
        <v>6.7</v>
      </c>
      <c r="AD18" s="21">
        <f t="shared" si="1"/>
        <v>98</v>
      </c>
    </row>
    <row r="19" spans="1:30" x14ac:dyDescent="0.3">
      <c r="A19" s="10">
        <f t="shared" si="2"/>
        <v>1986</v>
      </c>
      <c r="B19" s="11">
        <v>1.3</v>
      </c>
      <c r="C19" s="11">
        <v>117.8</v>
      </c>
      <c r="D19" s="11">
        <v>60.900000000000006</v>
      </c>
      <c r="E19" s="11">
        <v>67.5</v>
      </c>
      <c r="F19" s="11">
        <v>122.3</v>
      </c>
      <c r="G19" s="11">
        <v>22.7</v>
      </c>
      <c r="H19" s="11">
        <v>4</v>
      </c>
      <c r="I19" s="11">
        <v>71</v>
      </c>
      <c r="J19" s="11">
        <v>106.4</v>
      </c>
      <c r="K19" s="11">
        <v>212.6</v>
      </c>
      <c r="L19" s="11">
        <v>54</v>
      </c>
      <c r="M19" s="18">
        <v>0</v>
      </c>
      <c r="N19" s="21">
        <f t="shared" si="0"/>
        <v>840.5</v>
      </c>
      <c r="Q19" s="10">
        <f t="shared" si="3"/>
        <v>1986</v>
      </c>
      <c r="R19" s="11">
        <v>1.3</v>
      </c>
      <c r="S19" s="11">
        <v>58</v>
      </c>
      <c r="T19" s="11">
        <v>46</v>
      </c>
      <c r="U19" s="11">
        <v>33</v>
      </c>
      <c r="V19" s="11">
        <v>37</v>
      </c>
      <c r="W19" s="11">
        <v>6.5</v>
      </c>
      <c r="X19" s="11">
        <v>3</v>
      </c>
      <c r="Y19" s="11">
        <v>32</v>
      </c>
      <c r="Z19" s="11">
        <v>52</v>
      </c>
      <c r="AA19" s="11">
        <v>52</v>
      </c>
      <c r="AB19" s="11">
        <v>32</v>
      </c>
      <c r="AC19" s="11">
        <v>0</v>
      </c>
      <c r="AD19" s="21">
        <f t="shared" si="1"/>
        <v>58</v>
      </c>
    </row>
    <row r="20" spans="1:30" x14ac:dyDescent="0.3">
      <c r="A20" s="10">
        <f t="shared" si="2"/>
        <v>1987</v>
      </c>
      <c r="B20" s="11">
        <v>0</v>
      </c>
      <c r="C20" s="11">
        <v>17</v>
      </c>
      <c r="D20" s="11">
        <v>104</v>
      </c>
      <c r="E20" s="11">
        <v>243</v>
      </c>
      <c r="F20" s="11">
        <v>328</v>
      </c>
      <c r="G20" s="11">
        <v>91</v>
      </c>
      <c r="H20" s="11">
        <v>166</v>
      </c>
      <c r="I20" s="11">
        <v>148</v>
      </c>
      <c r="J20" s="11">
        <v>665</v>
      </c>
      <c r="K20" s="11">
        <v>482</v>
      </c>
      <c r="L20" s="11">
        <v>229</v>
      </c>
      <c r="M20" s="18">
        <v>32</v>
      </c>
      <c r="N20" s="21">
        <f t="shared" si="0"/>
        <v>2505</v>
      </c>
      <c r="Q20" s="10">
        <f t="shared" si="3"/>
        <v>1987</v>
      </c>
      <c r="R20" s="11">
        <v>0</v>
      </c>
      <c r="S20" s="11">
        <v>10</v>
      </c>
      <c r="T20" s="11">
        <v>57</v>
      </c>
      <c r="U20" s="11">
        <v>83</v>
      </c>
      <c r="V20" s="11">
        <v>94</v>
      </c>
      <c r="W20" s="11">
        <v>28</v>
      </c>
      <c r="X20" s="11">
        <v>38</v>
      </c>
      <c r="Y20" s="11">
        <v>48</v>
      </c>
      <c r="Z20" s="11">
        <v>92</v>
      </c>
      <c r="AA20" s="11">
        <v>95</v>
      </c>
      <c r="AB20" s="11">
        <v>77</v>
      </c>
      <c r="AC20" s="11">
        <v>18</v>
      </c>
      <c r="AD20" s="21">
        <f t="shared" si="1"/>
        <v>95</v>
      </c>
    </row>
    <row r="21" spans="1:30" x14ac:dyDescent="0.3">
      <c r="A21" s="10">
        <f t="shared" si="2"/>
        <v>1988</v>
      </c>
      <c r="B21" s="11">
        <v>0</v>
      </c>
      <c r="C21" s="11">
        <v>55</v>
      </c>
      <c r="D21" s="11">
        <v>8</v>
      </c>
      <c r="E21" s="11">
        <v>318</v>
      </c>
      <c r="F21" s="11">
        <v>259</v>
      </c>
      <c r="G21" s="11">
        <v>413</v>
      </c>
      <c r="H21" s="11">
        <v>219</v>
      </c>
      <c r="I21" s="11">
        <v>393</v>
      </c>
      <c r="J21" s="11">
        <v>216</v>
      </c>
      <c r="K21" s="11">
        <v>474</v>
      </c>
      <c r="L21" s="11">
        <v>31</v>
      </c>
      <c r="M21" s="18">
        <v>3.5</v>
      </c>
      <c r="N21" s="21">
        <f t="shared" si="0"/>
        <v>2389.5</v>
      </c>
      <c r="Q21" s="10">
        <f t="shared" si="3"/>
        <v>1988</v>
      </c>
      <c r="R21" s="11">
        <v>0</v>
      </c>
      <c r="S21" s="11">
        <v>22</v>
      </c>
      <c r="T21" s="11">
        <v>8</v>
      </c>
      <c r="U21" s="11">
        <v>88</v>
      </c>
      <c r="V21" s="11">
        <v>86</v>
      </c>
      <c r="W21" s="11">
        <v>98</v>
      </c>
      <c r="X21" s="11">
        <v>50</v>
      </c>
      <c r="Y21" s="11">
        <v>65</v>
      </c>
      <c r="Z21" s="11">
        <v>58</v>
      </c>
      <c r="AA21" s="11">
        <v>123</v>
      </c>
      <c r="AB21" s="11">
        <v>5.7</v>
      </c>
      <c r="AC21" s="11">
        <v>2.5</v>
      </c>
      <c r="AD21" s="21">
        <f t="shared" si="1"/>
        <v>123</v>
      </c>
    </row>
    <row r="22" spans="1:30" x14ac:dyDescent="0.3">
      <c r="A22" s="10">
        <f t="shared" si="2"/>
        <v>1989</v>
      </c>
      <c r="B22" s="11">
        <v>0</v>
      </c>
      <c r="C22" s="11">
        <v>10.5</v>
      </c>
      <c r="D22" s="11">
        <v>9</v>
      </c>
      <c r="E22" s="11">
        <v>25</v>
      </c>
      <c r="F22" s="11">
        <v>301</v>
      </c>
      <c r="G22" s="11">
        <v>68</v>
      </c>
      <c r="H22" s="11">
        <v>276</v>
      </c>
      <c r="I22" s="11">
        <v>105</v>
      </c>
      <c r="J22" s="11">
        <v>501</v>
      </c>
      <c r="K22" s="11">
        <v>206</v>
      </c>
      <c r="L22" s="11">
        <v>402</v>
      </c>
      <c r="M22" s="18">
        <v>73</v>
      </c>
      <c r="N22" s="21">
        <f t="shared" si="0"/>
        <v>1976.5</v>
      </c>
      <c r="Q22" s="10">
        <f t="shared" si="3"/>
        <v>1989</v>
      </c>
      <c r="R22" s="11">
        <v>0</v>
      </c>
      <c r="S22" s="11">
        <v>10.5</v>
      </c>
      <c r="T22" s="11">
        <v>5.5</v>
      </c>
      <c r="U22" s="11">
        <v>15</v>
      </c>
      <c r="V22" s="11">
        <v>78</v>
      </c>
      <c r="W22" s="11">
        <v>45</v>
      </c>
      <c r="X22" s="11">
        <v>68</v>
      </c>
      <c r="Y22" s="11">
        <v>29</v>
      </c>
      <c r="Z22" s="11">
        <v>89</v>
      </c>
      <c r="AA22" s="11">
        <v>100</v>
      </c>
      <c r="AB22" s="11">
        <v>69</v>
      </c>
      <c r="AC22" s="11">
        <v>66</v>
      </c>
      <c r="AD22" s="21">
        <f t="shared" si="1"/>
        <v>100</v>
      </c>
    </row>
    <row r="23" spans="1:30" x14ac:dyDescent="0.3">
      <c r="A23" s="10">
        <f t="shared" si="2"/>
        <v>1990</v>
      </c>
      <c r="B23" s="11">
        <v>0</v>
      </c>
      <c r="C23" s="11">
        <v>0</v>
      </c>
      <c r="D23" s="11">
        <v>10</v>
      </c>
      <c r="E23" s="11">
        <v>413</v>
      </c>
      <c r="F23" s="11">
        <v>231</v>
      </c>
      <c r="G23" s="11">
        <v>87</v>
      </c>
      <c r="H23" s="11">
        <v>93</v>
      </c>
      <c r="I23" s="11">
        <v>161.5</v>
      </c>
      <c r="J23" s="11">
        <v>68</v>
      </c>
      <c r="K23" s="11">
        <v>445.5</v>
      </c>
      <c r="L23" s="11">
        <v>237.5</v>
      </c>
      <c r="M23" s="18">
        <v>89</v>
      </c>
      <c r="N23" s="21">
        <f t="shared" si="0"/>
        <v>1835.5</v>
      </c>
      <c r="Q23" s="10">
        <f t="shared" si="3"/>
        <v>1990</v>
      </c>
      <c r="R23" s="11">
        <v>0</v>
      </c>
      <c r="S23" s="11">
        <v>0</v>
      </c>
      <c r="T23" s="11">
        <v>10</v>
      </c>
      <c r="U23" s="11">
        <v>105</v>
      </c>
      <c r="V23" s="11">
        <v>77</v>
      </c>
      <c r="W23" s="11">
        <v>39</v>
      </c>
      <c r="X23" s="11">
        <v>43</v>
      </c>
      <c r="Y23" s="11">
        <v>57</v>
      </c>
      <c r="Z23" s="11">
        <v>49</v>
      </c>
      <c r="AA23" s="11">
        <v>84</v>
      </c>
      <c r="AB23" s="11">
        <v>55</v>
      </c>
      <c r="AC23" s="11">
        <v>89</v>
      </c>
      <c r="AD23" s="21">
        <f t="shared" si="1"/>
        <v>105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58.400000000000006</v>
      </c>
      <c r="E24" s="11">
        <v>195.90000000000003</v>
      </c>
      <c r="F24" s="11">
        <v>197.5</v>
      </c>
      <c r="G24" s="11">
        <v>125.5</v>
      </c>
      <c r="H24" s="11">
        <v>70.599999999999994</v>
      </c>
      <c r="I24" s="11">
        <v>143</v>
      </c>
      <c r="J24" s="11">
        <v>353.6</v>
      </c>
      <c r="K24" s="11">
        <v>179</v>
      </c>
      <c r="L24" s="11">
        <v>203</v>
      </c>
      <c r="M24" s="18">
        <v>0</v>
      </c>
      <c r="N24" s="21">
        <f t="shared" si="0"/>
        <v>1526.5</v>
      </c>
      <c r="Q24" s="10">
        <f t="shared" si="3"/>
        <v>1991</v>
      </c>
      <c r="R24" s="11">
        <v>0</v>
      </c>
      <c r="S24" s="11">
        <v>0</v>
      </c>
      <c r="T24" s="11">
        <v>29.5</v>
      </c>
      <c r="U24" s="11">
        <v>91</v>
      </c>
      <c r="V24" s="11">
        <v>43.5</v>
      </c>
      <c r="W24" s="11">
        <v>35</v>
      </c>
      <c r="X24" s="11">
        <v>43.5</v>
      </c>
      <c r="Y24" s="11">
        <v>42</v>
      </c>
      <c r="Z24" s="11">
        <v>95</v>
      </c>
      <c r="AA24" s="11">
        <v>63</v>
      </c>
      <c r="AB24" s="11">
        <v>70</v>
      </c>
      <c r="AC24" s="11">
        <v>0</v>
      </c>
      <c r="AD24" s="21">
        <f t="shared" si="1"/>
        <v>95</v>
      </c>
    </row>
    <row r="25" spans="1:30" x14ac:dyDescent="0.3">
      <c r="A25" s="10">
        <f t="shared" si="2"/>
        <v>1992</v>
      </c>
      <c r="B25" s="11">
        <v>0</v>
      </c>
      <c r="C25" s="11">
        <v>7.5</v>
      </c>
      <c r="D25" s="11">
        <v>89</v>
      </c>
      <c r="E25" s="11">
        <v>250</v>
      </c>
      <c r="F25" s="11">
        <v>265</v>
      </c>
      <c r="G25" s="11">
        <v>153</v>
      </c>
      <c r="H25" s="11">
        <v>273</v>
      </c>
      <c r="I25" s="11">
        <v>278</v>
      </c>
      <c r="J25" s="11">
        <v>495</v>
      </c>
      <c r="K25" s="11">
        <v>275</v>
      </c>
      <c r="L25" s="11">
        <v>375</v>
      </c>
      <c r="M25" s="18">
        <v>15</v>
      </c>
      <c r="N25" s="21">
        <f t="shared" si="0"/>
        <v>2475.5</v>
      </c>
      <c r="Q25" s="10">
        <f t="shared" si="3"/>
        <v>1992</v>
      </c>
      <c r="R25" s="11">
        <v>0</v>
      </c>
      <c r="S25" s="11">
        <v>7.5</v>
      </c>
      <c r="T25" s="11">
        <v>65</v>
      </c>
      <c r="U25" s="11">
        <v>60</v>
      </c>
      <c r="V25" s="11">
        <v>70</v>
      </c>
      <c r="W25" s="11">
        <v>63</v>
      </c>
      <c r="X25" s="11">
        <v>65</v>
      </c>
      <c r="Y25" s="11">
        <v>93</v>
      </c>
      <c r="Z25" s="11">
        <v>100</v>
      </c>
      <c r="AA25" s="11">
        <v>70</v>
      </c>
      <c r="AB25" s="11">
        <v>70</v>
      </c>
      <c r="AC25" s="11">
        <v>15</v>
      </c>
      <c r="AD25" s="21">
        <f t="shared" si="1"/>
        <v>100</v>
      </c>
    </row>
    <row r="26" spans="1:30" x14ac:dyDescent="0.3">
      <c r="A26" s="10">
        <f t="shared" si="2"/>
        <v>1993</v>
      </c>
      <c r="B26" s="11">
        <v>0</v>
      </c>
      <c r="C26" s="11">
        <v>100</v>
      </c>
      <c r="D26" s="11">
        <v>91.600000000000009</v>
      </c>
      <c r="E26" s="11">
        <v>295.5</v>
      </c>
      <c r="F26" s="11">
        <v>338.8</v>
      </c>
      <c r="G26" s="11">
        <v>30</v>
      </c>
      <c r="H26" s="11">
        <v>161</v>
      </c>
      <c r="I26" s="11">
        <v>198</v>
      </c>
      <c r="J26" s="11">
        <v>383</v>
      </c>
      <c r="K26" s="11">
        <v>210.5</v>
      </c>
      <c r="L26" s="11">
        <v>117</v>
      </c>
      <c r="M26" s="18">
        <v>61</v>
      </c>
      <c r="N26" s="21">
        <f t="shared" si="0"/>
        <v>1986.4</v>
      </c>
      <c r="Q26" s="10">
        <f t="shared" si="3"/>
        <v>1993</v>
      </c>
      <c r="R26" s="11">
        <v>0</v>
      </c>
      <c r="S26" s="11">
        <v>100</v>
      </c>
      <c r="T26" s="11">
        <v>29</v>
      </c>
      <c r="U26" s="11">
        <v>117</v>
      </c>
      <c r="V26" s="11">
        <v>50</v>
      </c>
      <c r="W26" s="11">
        <v>20</v>
      </c>
      <c r="X26" s="11">
        <v>65</v>
      </c>
      <c r="Y26" s="11">
        <v>45</v>
      </c>
      <c r="Z26" s="11">
        <v>65</v>
      </c>
      <c r="AA26" s="11">
        <v>97</v>
      </c>
      <c r="AB26" s="11">
        <v>50</v>
      </c>
      <c r="AC26" s="11">
        <v>25</v>
      </c>
      <c r="AD26" s="21">
        <f t="shared" si="1"/>
        <v>117</v>
      </c>
    </row>
    <row r="27" spans="1:30" x14ac:dyDescent="0.3">
      <c r="A27" s="10">
        <f t="shared" si="2"/>
        <v>1994</v>
      </c>
      <c r="B27" s="11">
        <v>32</v>
      </c>
      <c r="C27" s="11">
        <v>0</v>
      </c>
      <c r="D27" s="11">
        <v>77</v>
      </c>
      <c r="E27" s="11">
        <v>260</v>
      </c>
      <c r="F27" s="11">
        <v>174.5</v>
      </c>
      <c r="G27" s="11">
        <v>59</v>
      </c>
      <c r="H27" s="11">
        <v>90</v>
      </c>
      <c r="I27" s="11">
        <v>181</v>
      </c>
      <c r="J27" s="11">
        <v>213</v>
      </c>
      <c r="K27" s="11">
        <v>279</v>
      </c>
      <c r="L27" s="11">
        <v>208</v>
      </c>
      <c r="M27" s="18">
        <v>64</v>
      </c>
      <c r="N27" s="21">
        <f t="shared" si="0"/>
        <v>1637.5</v>
      </c>
      <c r="Q27" s="10">
        <f t="shared" si="3"/>
        <v>1994</v>
      </c>
      <c r="R27" s="11">
        <v>32</v>
      </c>
      <c r="S27" s="11">
        <v>0</v>
      </c>
      <c r="T27" s="11">
        <v>46</v>
      </c>
      <c r="U27" s="11">
        <v>63</v>
      </c>
      <c r="V27" s="11">
        <v>50</v>
      </c>
      <c r="W27" s="11">
        <v>30</v>
      </c>
      <c r="X27" s="11">
        <v>30</v>
      </c>
      <c r="Y27" s="11">
        <v>45</v>
      </c>
      <c r="Z27" s="11">
        <v>57</v>
      </c>
      <c r="AA27" s="11">
        <v>54</v>
      </c>
      <c r="AB27" s="11">
        <v>48</v>
      </c>
      <c r="AC27" s="11">
        <v>40</v>
      </c>
      <c r="AD27" s="21">
        <f t="shared" si="1"/>
        <v>63</v>
      </c>
    </row>
    <row r="28" spans="1:30" x14ac:dyDescent="0.3">
      <c r="A28" s="10">
        <f t="shared" si="2"/>
        <v>1995</v>
      </c>
      <c r="B28" s="11">
        <v>0</v>
      </c>
      <c r="C28" s="11">
        <v>10</v>
      </c>
      <c r="D28" s="11">
        <v>31</v>
      </c>
      <c r="E28" s="11">
        <v>182.5</v>
      </c>
      <c r="F28" s="11">
        <v>65</v>
      </c>
      <c r="G28" s="11">
        <v>241.4</v>
      </c>
      <c r="H28" s="11">
        <v>220.1</v>
      </c>
      <c r="I28" s="11">
        <v>262</v>
      </c>
      <c r="J28" s="11">
        <v>125.19999999999999</v>
      </c>
      <c r="K28" s="11">
        <v>328.7</v>
      </c>
      <c r="L28" s="11">
        <v>274.5</v>
      </c>
      <c r="M28" s="18">
        <v>158.60000000000002</v>
      </c>
      <c r="N28" s="21">
        <f t="shared" si="0"/>
        <v>1899</v>
      </c>
      <c r="Q28" s="10">
        <f t="shared" si="3"/>
        <v>1995</v>
      </c>
      <c r="R28" s="11">
        <v>0</v>
      </c>
      <c r="S28" s="11">
        <v>10</v>
      </c>
      <c r="T28" s="11">
        <v>31</v>
      </c>
      <c r="U28" s="11">
        <v>100</v>
      </c>
      <c r="V28" s="11">
        <v>25</v>
      </c>
      <c r="W28" s="11">
        <v>50.9</v>
      </c>
      <c r="X28" s="11">
        <v>50</v>
      </c>
      <c r="Y28" s="11">
        <v>61</v>
      </c>
      <c r="Z28" s="11">
        <v>73</v>
      </c>
      <c r="AA28" s="11">
        <v>68</v>
      </c>
      <c r="AB28" s="11">
        <v>82</v>
      </c>
      <c r="AC28" s="11">
        <v>66</v>
      </c>
      <c r="AD28" s="21">
        <f t="shared" si="1"/>
        <v>100</v>
      </c>
    </row>
    <row r="29" spans="1:30" x14ac:dyDescent="0.3">
      <c r="A29" s="10">
        <f t="shared" si="2"/>
        <v>1996</v>
      </c>
      <c r="B29" s="11">
        <v>50</v>
      </c>
      <c r="C29" s="11">
        <v>15</v>
      </c>
      <c r="D29" s="11">
        <v>95.4</v>
      </c>
      <c r="E29" s="11">
        <v>20.099999999999998</v>
      </c>
      <c r="F29" s="11">
        <v>257.59999999999997</v>
      </c>
      <c r="G29" s="11">
        <v>269.79999999999995</v>
      </c>
      <c r="H29" s="11">
        <v>244.29999999999998</v>
      </c>
      <c r="I29" s="11">
        <v>349</v>
      </c>
      <c r="J29" s="11">
        <v>507.4</v>
      </c>
      <c r="K29" s="11">
        <v>512.9</v>
      </c>
      <c r="L29" s="11">
        <v>238</v>
      </c>
      <c r="M29" s="18">
        <v>23</v>
      </c>
      <c r="N29" s="21">
        <f t="shared" si="0"/>
        <v>2582.5</v>
      </c>
      <c r="Q29" s="10">
        <f t="shared" si="3"/>
        <v>1996</v>
      </c>
      <c r="R29" s="11">
        <v>50</v>
      </c>
      <c r="S29" s="11">
        <v>15</v>
      </c>
      <c r="T29" s="11">
        <v>50</v>
      </c>
      <c r="U29" s="11">
        <v>10</v>
      </c>
      <c r="V29" s="11">
        <v>70</v>
      </c>
      <c r="W29" s="11">
        <v>53</v>
      </c>
      <c r="X29" s="11">
        <v>63.7</v>
      </c>
      <c r="Y29" s="11">
        <v>38</v>
      </c>
      <c r="Z29" s="11">
        <v>84</v>
      </c>
      <c r="AA29" s="11">
        <v>64</v>
      </c>
      <c r="AB29" s="11">
        <v>130</v>
      </c>
      <c r="AC29" s="11">
        <v>23</v>
      </c>
      <c r="AD29" s="21">
        <f t="shared" si="1"/>
        <v>130</v>
      </c>
    </row>
    <row r="30" spans="1:30" x14ac:dyDescent="0.3">
      <c r="A30" s="10">
        <f t="shared" si="2"/>
        <v>1997</v>
      </c>
      <c r="B30" s="11">
        <v>0</v>
      </c>
      <c r="C30" s="11">
        <v>0</v>
      </c>
      <c r="D30" s="11">
        <v>40</v>
      </c>
      <c r="E30" s="11">
        <v>230</v>
      </c>
      <c r="F30" s="11">
        <v>40.6</v>
      </c>
      <c r="G30" s="11">
        <v>41.7</v>
      </c>
      <c r="H30" s="11">
        <v>69.5</v>
      </c>
      <c r="I30" s="11">
        <v>0</v>
      </c>
      <c r="J30" s="11">
        <v>205.5</v>
      </c>
      <c r="K30" s="11">
        <v>196.8</v>
      </c>
      <c r="L30" s="11">
        <v>169</v>
      </c>
      <c r="M30" s="18">
        <v>16.5</v>
      </c>
      <c r="N30" s="21">
        <f t="shared" si="0"/>
        <v>1009.5999999999999</v>
      </c>
      <c r="Q30" s="10">
        <f t="shared" si="3"/>
        <v>1997</v>
      </c>
      <c r="R30" s="11">
        <v>0</v>
      </c>
      <c r="S30" s="11">
        <v>0</v>
      </c>
      <c r="T30" s="11">
        <v>40</v>
      </c>
      <c r="U30" s="11">
        <v>50.8</v>
      </c>
      <c r="V30" s="11">
        <v>29.5</v>
      </c>
      <c r="W30" s="11">
        <v>21.2</v>
      </c>
      <c r="X30" s="11">
        <v>42.5</v>
      </c>
      <c r="Y30" s="11">
        <v>0</v>
      </c>
      <c r="Z30" s="11">
        <v>50.4</v>
      </c>
      <c r="AA30" s="11">
        <v>74</v>
      </c>
      <c r="AB30" s="11">
        <v>90.6</v>
      </c>
      <c r="AC30" s="11">
        <v>16.5</v>
      </c>
      <c r="AD30" s="21">
        <f t="shared" si="1"/>
        <v>90.6</v>
      </c>
    </row>
    <row r="31" spans="1:30" x14ac:dyDescent="0.3">
      <c r="A31" s="10">
        <f t="shared" si="2"/>
        <v>1998</v>
      </c>
      <c r="B31" s="11">
        <v>0</v>
      </c>
      <c r="C31" s="11">
        <v>26.2</v>
      </c>
      <c r="D31" s="11">
        <v>75.599999999999994</v>
      </c>
      <c r="E31" s="11">
        <v>132.30000000000001</v>
      </c>
      <c r="F31" s="11">
        <v>444</v>
      </c>
      <c r="G31" s="11">
        <v>115.4</v>
      </c>
      <c r="H31" s="11">
        <v>159.5</v>
      </c>
      <c r="I31" s="11">
        <v>308.60000000000002</v>
      </c>
      <c r="J31" s="11">
        <v>341.79999999999995</v>
      </c>
      <c r="K31" s="11">
        <v>333.3</v>
      </c>
      <c r="L31" s="11">
        <v>142.1</v>
      </c>
      <c r="M31" s="18">
        <v>204.1</v>
      </c>
      <c r="N31" s="21">
        <f t="shared" si="0"/>
        <v>2282.8999999999996</v>
      </c>
      <c r="Q31" s="10">
        <f t="shared" si="3"/>
        <v>1998</v>
      </c>
      <c r="R31" s="11">
        <v>0</v>
      </c>
      <c r="S31" s="11">
        <v>14</v>
      </c>
      <c r="T31" s="11">
        <v>50</v>
      </c>
      <c r="U31" s="11">
        <v>40.6</v>
      </c>
      <c r="V31" s="11">
        <v>100</v>
      </c>
      <c r="W31" s="11">
        <v>36</v>
      </c>
      <c r="X31" s="11">
        <v>53</v>
      </c>
      <c r="Y31" s="11">
        <v>80</v>
      </c>
      <c r="Z31" s="11">
        <v>100.5</v>
      </c>
      <c r="AA31" s="11">
        <v>80.8</v>
      </c>
      <c r="AB31" s="11">
        <v>50.7</v>
      </c>
      <c r="AC31" s="11">
        <v>90.9</v>
      </c>
      <c r="AD31" s="21">
        <f t="shared" si="1"/>
        <v>100.5</v>
      </c>
    </row>
    <row r="32" spans="1:30" x14ac:dyDescent="0.3">
      <c r="A32" s="10">
        <f t="shared" si="2"/>
        <v>1999</v>
      </c>
      <c r="B32" s="11">
        <v>77.5</v>
      </c>
      <c r="C32" s="11">
        <v>95.3</v>
      </c>
      <c r="D32" s="11">
        <v>40.700000000000003</v>
      </c>
      <c r="E32" s="11">
        <v>172.8</v>
      </c>
      <c r="F32" s="11">
        <v>297.60000000000002</v>
      </c>
      <c r="G32" s="11">
        <v>554.5</v>
      </c>
      <c r="H32" s="11">
        <v>141.4</v>
      </c>
      <c r="I32" s="11">
        <v>485.1</v>
      </c>
      <c r="J32" s="11">
        <v>414.9</v>
      </c>
      <c r="K32" s="11">
        <v>208</v>
      </c>
      <c r="L32" s="11">
        <v>260.7</v>
      </c>
      <c r="M32" s="18">
        <v>20.3</v>
      </c>
      <c r="N32" s="21">
        <f t="shared" si="0"/>
        <v>2768.8</v>
      </c>
      <c r="Q32" s="10">
        <f t="shared" si="3"/>
        <v>1999</v>
      </c>
      <c r="R32" s="11">
        <v>77.5</v>
      </c>
      <c r="S32" s="11">
        <v>43</v>
      </c>
      <c r="T32" s="11">
        <v>20.5</v>
      </c>
      <c r="U32" s="11">
        <v>30.7</v>
      </c>
      <c r="V32" s="11">
        <v>50.3</v>
      </c>
      <c r="W32" s="11">
        <v>75</v>
      </c>
      <c r="X32" s="11">
        <v>100.3</v>
      </c>
      <c r="Y32" s="11">
        <v>70.5</v>
      </c>
      <c r="Z32" s="11">
        <v>75</v>
      </c>
      <c r="AA32" s="11">
        <v>70.5</v>
      </c>
      <c r="AB32" s="11">
        <v>60</v>
      </c>
      <c r="AC32" s="11">
        <v>20.3</v>
      </c>
      <c r="AD32" s="21">
        <f t="shared" si="1"/>
        <v>100.3</v>
      </c>
    </row>
    <row r="33" spans="1:30" x14ac:dyDescent="0.3">
      <c r="A33" s="10">
        <f t="shared" si="2"/>
        <v>2000</v>
      </c>
      <c r="B33" s="11">
        <v>31.1</v>
      </c>
      <c r="C33" s="11">
        <v>40</v>
      </c>
      <c r="D33" s="11">
        <v>57.2</v>
      </c>
      <c r="E33" s="11">
        <v>200.5</v>
      </c>
      <c r="F33" s="11">
        <v>369.8</v>
      </c>
      <c r="G33" s="11">
        <v>222.7</v>
      </c>
      <c r="H33" s="11">
        <v>98</v>
      </c>
      <c r="I33" s="11">
        <v>151.80000000000001</v>
      </c>
      <c r="J33" s="11">
        <v>658.4</v>
      </c>
      <c r="K33" s="11">
        <v>208.9</v>
      </c>
      <c r="L33" s="11">
        <v>223</v>
      </c>
      <c r="M33" s="18">
        <v>183.3</v>
      </c>
      <c r="N33" s="21">
        <f t="shared" si="0"/>
        <v>2444.7000000000003</v>
      </c>
      <c r="Q33" s="10">
        <f t="shared" si="3"/>
        <v>2000</v>
      </c>
      <c r="R33" s="11">
        <v>20.2</v>
      </c>
      <c r="S33" s="11">
        <v>35</v>
      </c>
      <c r="T33" s="11">
        <v>20.6</v>
      </c>
      <c r="U33" s="11">
        <v>65</v>
      </c>
      <c r="V33" s="11">
        <v>80</v>
      </c>
      <c r="W33" s="11">
        <v>60.6</v>
      </c>
      <c r="X33" s="11">
        <v>60</v>
      </c>
      <c r="Y33" s="11">
        <v>62</v>
      </c>
      <c r="Z33" s="11">
        <v>109</v>
      </c>
      <c r="AA33" s="11">
        <v>50.8</v>
      </c>
      <c r="AB33" s="11">
        <v>65</v>
      </c>
      <c r="AC33" s="11">
        <v>50</v>
      </c>
      <c r="AD33" s="21">
        <f t="shared" si="1"/>
        <v>109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39</v>
      </c>
      <c r="E34" s="11">
        <v>87</v>
      </c>
      <c r="F34" s="11">
        <v>352.4</v>
      </c>
      <c r="G34" s="11">
        <v>68.2</v>
      </c>
      <c r="H34" s="11">
        <v>194.4</v>
      </c>
      <c r="I34" s="11">
        <v>57.3</v>
      </c>
      <c r="J34" s="11">
        <v>360.9</v>
      </c>
      <c r="K34" s="11">
        <v>313.29999999999995</v>
      </c>
      <c r="L34" s="11">
        <v>121</v>
      </c>
      <c r="M34" s="18">
        <v>137.80000000000001</v>
      </c>
      <c r="N34" s="21">
        <f t="shared" si="0"/>
        <v>1731.2999999999997</v>
      </c>
      <c r="Q34" s="10">
        <f t="shared" si="3"/>
        <v>2001</v>
      </c>
      <c r="R34" s="11">
        <v>0</v>
      </c>
      <c r="S34" s="11">
        <v>0</v>
      </c>
      <c r="T34" s="11">
        <v>39</v>
      </c>
      <c r="U34" s="11">
        <v>35</v>
      </c>
      <c r="V34" s="11">
        <v>120</v>
      </c>
      <c r="W34" s="11">
        <v>57.5</v>
      </c>
      <c r="X34" s="11">
        <v>39</v>
      </c>
      <c r="Y34" s="11">
        <v>25</v>
      </c>
      <c r="Z34" s="11">
        <v>85</v>
      </c>
      <c r="AA34" s="11">
        <v>68.7</v>
      </c>
      <c r="AB34" s="11">
        <v>37.5</v>
      </c>
      <c r="AC34" s="11">
        <v>30</v>
      </c>
      <c r="AD34" s="21">
        <f t="shared" si="1"/>
        <v>120</v>
      </c>
    </row>
    <row r="35" spans="1:30" x14ac:dyDescent="0.3">
      <c r="A35" s="10">
        <f t="shared" si="2"/>
        <v>2002</v>
      </c>
      <c r="B35" s="11">
        <v>0</v>
      </c>
      <c r="C35" s="11">
        <v>46.5</v>
      </c>
      <c r="D35" s="11">
        <v>70.400000000000006</v>
      </c>
      <c r="E35" s="11">
        <v>213.5</v>
      </c>
      <c r="F35" s="11">
        <v>248.1</v>
      </c>
      <c r="G35" s="11">
        <v>105.3</v>
      </c>
      <c r="H35" s="11">
        <v>148.19999999999999</v>
      </c>
      <c r="I35" s="11">
        <v>139</v>
      </c>
      <c r="J35" s="11">
        <v>94.8</v>
      </c>
      <c r="K35" s="11">
        <v>367.2</v>
      </c>
      <c r="L35" s="11">
        <v>120.7</v>
      </c>
      <c r="M35" s="18">
        <v>24.8</v>
      </c>
      <c r="N35" s="21">
        <f t="shared" si="0"/>
        <v>1578.5</v>
      </c>
      <c r="Q35" s="10">
        <f t="shared" si="3"/>
        <v>2002</v>
      </c>
      <c r="R35" s="11">
        <v>0</v>
      </c>
      <c r="S35" s="11">
        <v>46.5</v>
      </c>
      <c r="T35" s="11">
        <v>56</v>
      </c>
      <c r="U35" s="11">
        <v>63.6</v>
      </c>
      <c r="V35" s="11">
        <v>50.8</v>
      </c>
      <c r="W35" s="11">
        <v>37.6</v>
      </c>
      <c r="X35" s="11">
        <v>47</v>
      </c>
      <c r="Y35" s="11">
        <v>47.2</v>
      </c>
      <c r="Z35" s="11">
        <v>28</v>
      </c>
      <c r="AA35" s="11">
        <v>100</v>
      </c>
      <c r="AB35" s="11">
        <v>44.4</v>
      </c>
      <c r="AC35" s="11">
        <v>24.8</v>
      </c>
      <c r="AD35" s="21">
        <f t="shared" si="1"/>
        <v>100</v>
      </c>
    </row>
    <row r="36" spans="1:30" x14ac:dyDescent="0.3">
      <c r="A36" s="10">
        <f t="shared" si="2"/>
        <v>2003</v>
      </c>
      <c r="B36" s="11">
        <v>0</v>
      </c>
      <c r="C36" s="11">
        <v>8.9</v>
      </c>
      <c r="D36" s="11">
        <v>166.2</v>
      </c>
      <c r="E36" s="11">
        <v>96</v>
      </c>
      <c r="F36" s="11">
        <v>143.5</v>
      </c>
      <c r="G36" s="11">
        <v>408.5</v>
      </c>
      <c r="H36" s="11">
        <v>134</v>
      </c>
      <c r="I36" s="11">
        <v>32</v>
      </c>
      <c r="J36" s="11">
        <v>196.29999999999998</v>
      </c>
      <c r="K36" s="11">
        <v>417.4</v>
      </c>
      <c r="L36" s="11">
        <v>162.9</v>
      </c>
      <c r="M36" s="18">
        <v>47</v>
      </c>
      <c r="N36" s="21">
        <f t="shared" si="0"/>
        <v>1812.7000000000003</v>
      </c>
      <c r="Q36" s="10">
        <f t="shared" si="3"/>
        <v>2003</v>
      </c>
      <c r="R36" s="11">
        <v>0</v>
      </c>
      <c r="S36" s="11">
        <v>8.5</v>
      </c>
      <c r="T36" s="11">
        <v>87.3</v>
      </c>
      <c r="U36" s="11">
        <v>43.5</v>
      </c>
      <c r="V36" s="11">
        <v>64</v>
      </c>
      <c r="W36" s="11">
        <v>97.5</v>
      </c>
      <c r="X36" s="11">
        <v>37.5</v>
      </c>
      <c r="Y36" s="11">
        <v>21.5</v>
      </c>
      <c r="Z36" s="11">
        <v>64</v>
      </c>
      <c r="AA36" s="11">
        <v>93.2</v>
      </c>
      <c r="AB36" s="11">
        <v>67.5</v>
      </c>
      <c r="AC36" s="11">
        <v>36</v>
      </c>
      <c r="AD36" s="21">
        <f t="shared" si="1"/>
        <v>97.5</v>
      </c>
    </row>
    <row r="37" spans="1:30" x14ac:dyDescent="0.3">
      <c r="A37" s="10">
        <f t="shared" si="2"/>
        <v>2004</v>
      </c>
      <c r="B37" s="11">
        <v>0</v>
      </c>
      <c r="C37" s="11">
        <v>49.5</v>
      </c>
      <c r="D37" s="11">
        <v>0</v>
      </c>
      <c r="E37" s="11">
        <v>157.39999999999998</v>
      </c>
      <c r="F37" s="11">
        <v>142.1</v>
      </c>
      <c r="G37" s="11">
        <v>73.2</v>
      </c>
      <c r="H37" s="11">
        <v>146.10000000000002</v>
      </c>
      <c r="I37" s="11">
        <v>97.2</v>
      </c>
      <c r="J37" s="11">
        <v>195</v>
      </c>
      <c r="K37" s="11">
        <v>367.2</v>
      </c>
      <c r="L37" s="11">
        <v>142.9</v>
      </c>
      <c r="M37" s="18">
        <v>0</v>
      </c>
      <c r="N37" s="21">
        <f t="shared" si="0"/>
        <v>1370.6000000000001</v>
      </c>
      <c r="Q37" s="10">
        <f t="shared" si="3"/>
        <v>2004</v>
      </c>
      <c r="R37" s="11">
        <v>0</v>
      </c>
      <c r="S37" s="11">
        <v>23.5</v>
      </c>
      <c r="T37" s="11">
        <v>0</v>
      </c>
      <c r="U37" s="11">
        <v>37</v>
      </c>
      <c r="V37" s="11">
        <v>40.6</v>
      </c>
      <c r="W37" s="11">
        <v>40</v>
      </c>
      <c r="X37" s="11">
        <v>50.7</v>
      </c>
      <c r="Y37" s="11">
        <v>30.5</v>
      </c>
      <c r="Z37" s="11">
        <v>47.7</v>
      </c>
      <c r="AA37" s="11">
        <v>69.2</v>
      </c>
      <c r="AB37" s="11">
        <v>56.5</v>
      </c>
      <c r="AC37" s="11">
        <v>0</v>
      </c>
      <c r="AD37" s="21">
        <f t="shared" si="1"/>
        <v>69.2</v>
      </c>
    </row>
    <row r="38" spans="1:30" x14ac:dyDescent="0.3">
      <c r="A38" s="10">
        <f t="shared" si="2"/>
        <v>2005</v>
      </c>
      <c r="B38" s="11">
        <v>61</v>
      </c>
      <c r="C38" s="11">
        <v>66.7</v>
      </c>
      <c r="D38" s="11">
        <v>29.999999999999996</v>
      </c>
      <c r="E38" s="11">
        <v>78.2</v>
      </c>
      <c r="F38" s="11">
        <v>304.09999999999997</v>
      </c>
      <c r="G38" s="11">
        <v>178.39999999999998</v>
      </c>
      <c r="H38" s="11">
        <v>128</v>
      </c>
      <c r="I38" s="11">
        <v>324.8</v>
      </c>
      <c r="J38" s="11">
        <v>242.9</v>
      </c>
      <c r="K38" s="11">
        <v>291.29999999999995</v>
      </c>
      <c r="L38" s="11">
        <v>319.3</v>
      </c>
      <c r="M38" s="18">
        <v>50.3</v>
      </c>
      <c r="N38" s="21">
        <f t="shared" si="0"/>
        <v>2075</v>
      </c>
      <c r="Q38" s="10">
        <f t="shared" si="3"/>
        <v>2005</v>
      </c>
      <c r="R38" s="11">
        <v>30</v>
      </c>
      <c r="S38" s="11">
        <v>30</v>
      </c>
      <c r="T38" s="11">
        <v>15.7</v>
      </c>
      <c r="U38" s="11">
        <v>30.5</v>
      </c>
      <c r="V38" s="11">
        <v>70.2</v>
      </c>
      <c r="W38" s="11">
        <v>30</v>
      </c>
      <c r="X38" s="11">
        <v>64</v>
      </c>
      <c r="Y38" s="11">
        <v>56.6</v>
      </c>
      <c r="Z38" s="11">
        <v>70</v>
      </c>
      <c r="AA38" s="11">
        <v>90.2</v>
      </c>
      <c r="AB38" s="11">
        <v>63</v>
      </c>
      <c r="AC38" s="11">
        <v>30.3</v>
      </c>
      <c r="AD38" s="21">
        <f t="shared" si="1"/>
        <v>90.2</v>
      </c>
    </row>
    <row r="39" spans="1:30" x14ac:dyDescent="0.3">
      <c r="A39" s="10">
        <f t="shared" si="2"/>
        <v>2006</v>
      </c>
      <c r="B39" s="11">
        <v>36</v>
      </c>
      <c r="C39" s="11">
        <v>2</v>
      </c>
      <c r="D39" s="11">
        <v>72.099999999999994</v>
      </c>
      <c r="E39" s="11">
        <v>240.8</v>
      </c>
      <c r="F39" s="11">
        <v>162.29999999999998</v>
      </c>
      <c r="G39" s="11">
        <v>230.59999999999997</v>
      </c>
      <c r="H39" s="11">
        <v>14.9</v>
      </c>
      <c r="I39" s="11">
        <v>209.8</v>
      </c>
      <c r="J39" s="11">
        <v>279.5</v>
      </c>
      <c r="K39" s="11">
        <v>346.3</v>
      </c>
      <c r="L39" s="11">
        <v>187.4</v>
      </c>
      <c r="M39" s="18">
        <v>43.100000000000009</v>
      </c>
      <c r="N39" s="21">
        <f t="shared" si="0"/>
        <v>1824.8</v>
      </c>
      <c r="Q39" s="10">
        <f t="shared" si="3"/>
        <v>2006</v>
      </c>
      <c r="R39" s="11">
        <v>26</v>
      </c>
      <c r="S39" s="11">
        <v>2</v>
      </c>
      <c r="T39" s="11">
        <v>50</v>
      </c>
      <c r="U39" s="11">
        <v>64.3</v>
      </c>
      <c r="V39" s="11">
        <v>40.9</v>
      </c>
      <c r="W39" s="11">
        <v>80.8</v>
      </c>
      <c r="X39" s="11">
        <v>10</v>
      </c>
      <c r="Y39" s="11">
        <v>40.700000000000003</v>
      </c>
      <c r="Z39" s="11">
        <v>67.5</v>
      </c>
      <c r="AA39" s="11">
        <v>100.7</v>
      </c>
      <c r="AB39" s="11">
        <v>30</v>
      </c>
      <c r="AC39" s="11">
        <v>20.100000000000001</v>
      </c>
      <c r="AD39" s="21">
        <f t="shared" si="1"/>
        <v>100.7</v>
      </c>
    </row>
    <row r="40" spans="1:30" x14ac:dyDescent="0.3">
      <c r="A40" s="10">
        <f t="shared" si="2"/>
        <v>2007</v>
      </c>
      <c r="B40" s="11">
        <v>0</v>
      </c>
      <c r="C40" s="11">
        <v>2</v>
      </c>
      <c r="D40" s="11">
        <v>37.799999999999997</v>
      </c>
      <c r="E40" s="11">
        <v>224.5</v>
      </c>
      <c r="F40" s="11">
        <v>430.49999999999994</v>
      </c>
      <c r="G40" s="11">
        <v>53.9</v>
      </c>
      <c r="H40" s="11">
        <v>342.5</v>
      </c>
      <c r="I40" s="11">
        <v>278.89999999999998</v>
      </c>
      <c r="J40" s="11">
        <v>57.000000000000007</v>
      </c>
      <c r="K40" s="11">
        <v>437.40000000000003</v>
      </c>
      <c r="L40" s="11">
        <v>103.7</v>
      </c>
      <c r="M40" s="18">
        <v>30.8</v>
      </c>
      <c r="N40" s="21">
        <f t="shared" si="0"/>
        <v>1999</v>
      </c>
      <c r="Q40" s="10">
        <f t="shared" si="3"/>
        <v>2007</v>
      </c>
      <c r="R40" s="11">
        <v>0</v>
      </c>
      <c r="S40" s="11">
        <v>2</v>
      </c>
      <c r="T40" s="11">
        <v>24.8</v>
      </c>
      <c r="U40" s="11">
        <v>90.3</v>
      </c>
      <c r="V40" s="11">
        <v>90.7</v>
      </c>
      <c r="W40" s="11">
        <v>20.5</v>
      </c>
      <c r="X40" s="11">
        <v>112</v>
      </c>
      <c r="Y40" s="11">
        <v>65</v>
      </c>
      <c r="Z40" s="11">
        <v>10.6</v>
      </c>
      <c r="AA40" s="11">
        <v>102.4</v>
      </c>
      <c r="AB40" s="11">
        <v>41.2</v>
      </c>
      <c r="AC40" s="11">
        <v>10.8</v>
      </c>
      <c r="AD40" s="21">
        <f t="shared" si="1"/>
        <v>112</v>
      </c>
    </row>
    <row r="41" spans="1:30" x14ac:dyDescent="0.3">
      <c r="A41" s="10">
        <f t="shared" si="2"/>
        <v>2008</v>
      </c>
      <c r="B41" s="11">
        <v>56</v>
      </c>
      <c r="C41" s="11">
        <v>29.7</v>
      </c>
      <c r="D41" s="11">
        <v>235</v>
      </c>
      <c r="E41" s="11">
        <v>111.8</v>
      </c>
      <c r="F41" s="11">
        <v>271.39999999999998</v>
      </c>
      <c r="G41" s="11">
        <v>129.5</v>
      </c>
      <c r="H41" s="11">
        <v>350.6</v>
      </c>
      <c r="I41" s="11">
        <v>324</v>
      </c>
      <c r="J41" s="11">
        <v>242.5</v>
      </c>
      <c r="K41" s="11">
        <v>339</v>
      </c>
      <c r="L41" s="11">
        <v>452.20000000000005</v>
      </c>
      <c r="M41" s="18">
        <v>84</v>
      </c>
      <c r="N41" s="21">
        <f t="shared" si="0"/>
        <v>2625.7</v>
      </c>
      <c r="Q41" s="10">
        <f t="shared" si="3"/>
        <v>2008</v>
      </c>
      <c r="R41" s="11">
        <v>56</v>
      </c>
      <c r="S41" s="11">
        <v>14.7</v>
      </c>
      <c r="T41" s="11">
        <v>73</v>
      </c>
      <c r="U41" s="11">
        <v>44.5</v>
      </c>
      <c r="V41" s="11">
        <v>48</v>
      </c>
      <c r="W41" s="11">
        <v>38</v>
      </c>
      <c r="X41" s="11">
        <v>130.30000000000001</v>
      </c>
      <c r="Y41" s="11">
        <v>82</v>
      </c>
      <c r="Z41" s="11">
        <v>46.5</v>
      </c>
      <c r="AA41" s="11">
        <v>91.8</v>
      </c>
      <c r="AB41" s="11">
        <v>118</v>
      </c>
      <c r="AC41" s="11">
        <v>65</v>
      </c>
      <c r="AD41" s="21">
        <f t="shared" si="1"/>
        <v>130.30000000000001</v>
      </c>
    </row>
    <row r="42" spans="1:30" x14ac:dyDescent="0.3">
      <c r="A42" s="10">
        <f t="shared" si="2"/>
        <v>2009</v>
      </c>
      <c r="B42" s="11">
        <v>12.2</v>
      </c>
      <c r="C42" s="11">
        <v>0</v>
      </c>
      <c r="D42" s="11">
        <v>166.3</v>
      </c>
      <c r="E42" s="11">
        <v>274.3</v>
      </c>
      <c r="F42" s="11">
        <v>121.9</v>
      </c>
      <c r="G42" s="11">
        <v>82</v>
      </c>
      <c r="H42" s="11">
        <v>57</v>
      </c>
      <c r="I42" s="11">
        <v>90.3</v>
      </c>
      <c r="J42" s="11">
        <v>135.30000000000001</v>
      </c>
      <c r="K42" s="11">
        <v>194.2</v>
      </c>
      <c r="L42" s="11">
        <v>251.3</v>
      </c>
      <c r="M42" s="18">
        <v>25</v>
      </c>
      <c r="N42" s="21">
        <f t="shared" si="0"/>
        <v>1409.8</v>
      </c>
      <c r="Q42" s="10">
        <f t="shared" si="3"/>
        <v>2009</v>
      </c>
      <c r="R42" s="11">
        <v>10.199999999999999</v>
      </c>
      <c r="S42" s="11">
        <v>0</v>
      </c>
      <c r="T42" s="11">
        <v>39</v>
      </c>
      <c r="U42" s="11">
        <v>99.5</v>
      </c>
      <c r="V42" s="11">
        <v>38.4</v>
      </c>
      <c r="W42" s="11">
        <v>58.5</v>
      </c>
      <c r="X42" s="11">
        <v>20.5</v>
      </c>
      <c r="Y42" s="11">
        <v>47.5</v>
      </c>
      <c r="Z42" s="11">
        <v>30</v>
      </c>
      <c r="AA42" s="11">
        <v>62</v>
      </c>
      <c r="AB42" s="11">
        <v>80</v>
      </c>
      <c r="AC42" s="11">
        <v>12</v>
      </c>
      <c r="AD42" s="21">
        <f t="shared" si="1"/>
        <v>99.5</v>
      </c>
    </row>
    <row r="43" spans="1:30" x14ac:dyDescent="0.3">
      <c r="A43" s="10">
        <f t="shared" si="2"/>
        <v>2010</v>
      </c>
      <c r="B43" s="11">
        <v>0</v>
      </c>
      <c r="C43" s="11">
        <v>42.5</v>
      </c>
      <c r="D43" s="11">
        <v>42.1</v>
      </c>
      <c r="E43" s="11">
        <v>154.5</v>
      </c>
      <c r="F43" s="11">
        <v>400</v>
      </c>
      <c r="G43" s="11">
        <v>393.7</v>
      </c>
      <c r="H43" s="11">
        <v>360.4</v>
      </c>
      <c r="I43" s="11">
        <v>225.5</v>
      </c>
      <c r="J43" s="11">
        <v>659.4</v>
      </c>
      <c r="K43" s="11">
        <v>549</v>
      </c>
      <c r="L43" s="11">
        <v>383</v>
      </c>
      <c r="M43" s="18">
        <v>188</v>
      </c>
      <c r="N43" s="21">
        <f t="shared" si="0"/>
        <v>3398.1</v>
      </c>
      <c r="Q43" s="10">
        <f t="shared" si="3"/>
        <v>2010</v>
      </c>
      <c r="R43" s="11">
        <v>0</v>
      </c>
      <c r="S43" s="11">
        <v>42.5</v>
      </c>
      <c r="T43" s="11">
        <v>17.5</v>
      </c>
      <c r="U43" s="11">
        <v>44.5</v>
      </c>
      <c r="V43" s="11">
        <v>79</v>
      </c>
      <c r="W43" s="11">
        <v>97.2</v>
      </c>
      <c r="X43" s="11">
        <v>60</v>
      </c>
      <c r="Y43" s="11">
        <v>32</v>
      </c>
      <c r="Z43" s="11">
        <v>127</v>
      </c>
      <c r="AA43" s="11">
        <v>120</v>
      </c>
      <c r="AB43" s="11">
        <v>77</v>
      </c>
      <c r="AC43" s="11">
        <v>45</v>
      </c>
      <c r="AD43" s="21">
        <f t="shared" si="1"/>
        <v>127</v>
      </c>
    </row>
    <row r="44" spans="1:30" x14ac:dyDescent="0.3">
      <c r="A44" s="10">
        <f t="shared" si="2"/>
        <v>2011</v>
      </c>
      <c r="B44" s="11">
        <v>85</v>
      </c>
      <c r="C44" s="11">
        <v>6</v>
      </c>
      <c r="D44" s="11">
        <v>82.899999999999991</v>
      </c>
      <c r="E44" s="11">
        <v>466.69999999999993</v>
      </c>
      <c r="F44" s="11">
        <v>194.60000000000002</v>
      </c>
      <c r="G44" s="11">
        <v>298.8</v>
      </c>
      <c r="H44" s="11">
        <v>266.60000000000002</v>
      </c>
      <c r="I44" s="11">
        <v>188.9</v>
      </c>
      <c r="J44" s="11">
        <v>296</v>
      </c>
      <c r="K44" s="11">
        <v>317.2</v>
      </c>
      <c r="L44" s="11">
        <v>519.20000000000005</v>
      </c>
      <c r="M44" s="18">
        <v>191.79999999999998</v>
      </c>
      <c r="N44" s="21">
        <f t="shared" si="0"/>
        <v>2913.7</v>
      </c>
      <c r="Q44" s="10">
        <f t="shared" si="3"/>
        <v>2011</v>
      </c>
      <c r="R44" s="11">
        <v>50</v>
      </c>
      <c r="S44" s="11">
        <v>6</v>
      </c>
      <c r="T44" s="11">
        <v>28.9</v>
      </c>
      <c r="U44" s="11">
        <v>98.3</v>
      </c>
      <c r="V44" s="11">
        <v>50.3</v>
      </c>
      <c r="W44" s="11">
        <v>53.6</v>
      </c>
      <c r="X44" s="11">
        <v>116.2</v>
      </c>
      <c r="Y44" s="11">
        <v>70.3</v>
      </c>
      <c r="Z44" s="11">
        <v>70.8</v>
      </c>
      <c r="AA44" s="11">
        <v>70.400000000000006</v>
      </c>
      <c r="AB44" s="11">
        <v>90.3</v>
      </c>
      <c r="AC44" s="11">
        <v>70.099999999999994</v>
      </c>
      <c r="AD44" s="21">
        <f t="shared" si="1"/>
        <v>116.2</v>
      </c>
    </row>
    <row r="45" spans="1:30" x14ac:dyDescent="0.3">
      <c r="A45" s="10">
        <f>+A44+1</f>
        <v>2012</v>
      </c>
      <c r="B45" s="11">
        <v>0</v>
      </c>
      <c r="C45" s="11">
        <v>30.4</v>
      </c>
      <c r="D45" s="11">
        <v>93.8</v>
      </c>
      <c r="E45" s="11">
        <v>417.6</v>
      </c>
      <c r="F45" s="11">
        <v>141.6</v>
      </c>
      <c r="G45" s="11">
        <v>191.9</v>
      </c>
      <c r="H45" s="11">
        <v>117.00000000000001</v>
      </c>
      <c r="I45" s="11">
        <v>186.20000000000002</v>
      </c>
      <c r="J45" s="11">
        <v>86.1</v>
      </c>
      <c r="K45" s="11">
        <v>275.20000000000005</v>
      </c>
      <c r="L45" s="11">
        <v>104.39999999999999</v>
      </c>
      <c r="M45" s="18">
        <v>20.5</v>
      </c>
      <c r="N45" s="21">
        <f t="shared" si="0"/>
        <v>1664.7</v>
      </c>
      <c r="Q45" s="10">
        <f>+Q44+1</f>
        <v>2012</v>
      </c>
      <c r="R45" s="11">
        <v>0</v>
      </c>
      <c r="S45" s="11">
        <v>30.4</v>
      </c>
      <c r="T45" s="11">
        <v>60.4</v>
      </c>
      <c r="U45" s="11">
        <v>73.400000000000006</v>
      </c>
      <c r="V45" s="11">
        <v>30.3</v>
      </c>
      <c r="W45" s="11">
        <v>83.1</v>
      </c>
      <c r="X45" s="11">
        <v>38.200000000000003</v>
      </c>
      <c r="Y45" s="11">
        <v>40</v>
      </c>
      <c r="Z45" s="11">
        <v>29.2</v>
      </c>
      <c r="AA45" s="11">
        <v>73</v>
      </c>
      <c r="AB45" s="11">
        <v>60.8</v>
      </c>
      <c r="AC45" s="11">
        <v>20.5</v>
      </c>
      <c r="AD45" s="21">
        <f t="shared" si="1"/>
        <v>83.1</v>
      </c>
    </row>
    <row r="46" spans="1:30" x14ac:dyDescent="0.3">
      <c r="A46" s="10">
        <f t="shared" si="2"/>
        <v>2013</v>
      </c>
      <c r="B46" s="11">
        <v>0</v>
      </c>
      <c r="C46" s="11">
        <v>10</v>
      </c>
      <c r="D46" s="11">
        <v>144.4</v>
      </c>
      <c r="E46" s="11">
        <v>164.5</v>
      </c>
      <c r="F46" s="11">
        <v>192.10000000000002</v>
      </c>
      <c r="G46" s="11">
        <v>139.80000000000001</v>
      </c>
      <c r="H46" s="11">
        <v>116</v>
      </c>
      <c r="I46" s="11">
        <v>489</v>
      </c>
      <c r="J46" s="11">
        <v>504</v>
      </c>
      <c r="K46" s="11">
        <v>427</v>
      </c>
      <c r="L46" s="11">
        <v>148</v>
      </c>
      <c r="M46" s="18">
        <v>25</v>
      </c>
      <c r="N46" s="21">
        <f t="shared" si="0"/>
        <v>2359.8000000000002</v>
      </c>
      <c r="Q46" s="10">
        <f t="shared" ref="Q46:Q50" si="4">+Q45+1</f>
        <v>2013</v>
      </c>
      <c r="R46" s="11">
        <v>0</v>
      </c>
      <c r="S46" s="11">
        <v>10</v>
      </c>
      <c r="T46" s="11">
        <v>50.2</v>
      </c>
      <c r="U46" s="11">
        <v>80.599999999999994</v>
      </c>
      <c r="V46" s="11">
        <v>40.700000000000003</v>
      </c>
      <c r="W46" s="11">
        <v>44</v>
      </c>
      <c r="X46" s="11">
        <v>48</v>
      </c>
      <c r="Y46" s="11">
        <v>125</v>
      </c>
      <c r="Z46" s="11">
        <v>110</v>
      </c>
      <c r="AA46" s="11">
        <v>135</v>
      </c>
      <c r="AB46" s="11">
        <v>93</v>
      </c>
      <c r="AC46" s="11">
        <v>25</v>
      </c>
      <c r="AD46" s="21">
        <f t="shared" si="1"/>
        <v>135</v>
      </c>
    </row>
    <row r="47" spans="1:30" x14ac:dyDescent="0.3">
      <c r="A47" s="10">
        <f t="shared" si="2"/>
        <v>2014</v>
      </c>
      <c r="B47" s="11">
        <v>88</v>
      </c>
      <c r="C47" s="11">
        <v>33</v>
      </c>
      <c r="D47" s="11">
        <v>17</v>
      </c>
      <c r="E47" s="11">
        <v>126</v>
      </c>
      <c r="F47" s="11">
        <v>356</v>
      </c>
      <c r="G47" s="11">
        <v>18</v>
      </c>
      <c r="H47" s="11">
        <v>12</v>
      </c>
      <c r="I47" s="11">
        <v>166</v>
      </c>
      <c r="J47" s="11">
        <v>325</v>
      </c>
      <c r="K47" s="11">
        <v>472</v>
      </c>
      <c r="L47" s="11">
        <v>305</v>
      </c>
      <c r="M47" s="18">
        <v>15</v>
      </c>
      <c r="N47" s="21">
        <f t="shared" si="0"/>
        <v>1933</v>
      </c>
      <c r="Q47" s="10">
        <f t="shared" si="4"/>
        <v>2014</v>
      </c>
      <c r="R47" s="11">
        <v>88</v>
      </c>
      <c r="S47" s="11">
        <v>28</v>
      </c>
      <c r="T47" s="11">
        <v>10</v>
      </c>
      <c r="U47" s="11">
        <v>44</v>
      </c>
      <c r="V47" s="11">
        <v>84</v>
      </c>
      <c r="W47" s="11">
        <v>18</v>
      </c>
      <c r="X47" s="11">
        <v>12</v>
      </c>
      <c r="Y47" s="11">
        <v>68</v>
      </c>
      <c r="Z47" s="11">
        <v>94</v>
      </c>
      <c r="AA47" s="11">
        <v>140</v>
      </c>
      <c r="AB47" s="11">
        <v>90</v>
      </c>
      <c r="AC47" s="11">
        <v>15</v>
      </c>
      <c r="AD47" s="21">
        <f t="shared" si="1"/>
        <v>140</v>
      </c>
    </row>
    <row r="48" spans="1:30" x14ac:dyDescent="0.3">
      <c r="A48" s="10">
        <f t="shared" si="2"/>
        <v>2015</v>
      </c>
      <c r="B48" s="11">
        <v>0</v>
      </c>
      <c r="C48" s="11">
        <v>128</v>
      </c>
      <c r="D48" s="11">
        <v>47</v>
      </c>
      <c r="E48" s="11">
        <v>77</v>
      </c>
      <c r="F48" s="11">
        <v>240</v>
      </c>
      <c r="G48" s="11">
        <v>40</v>
      </c>
      <c r="H48" s="11">
        <v>25</v>
      </c>
      <c r="I48" s="11">
        <v>198</v>
      </c>
      <c r="J48" s="11">
        <v>74</v>
      </c>
      <c r="K48" s="11">
        <v>189</v>
      </c>
      <c r="L48" s="11">
        <v>130</v>
      </c>
      <c r="M48" s="18">
        <v>0</v>
      </c>
      <c r="N48" s="21">
        <f t="shared" si="0"/>
        <v>1148</v>
      </c>
      <c r="Q48" s="10">
        <f t="shared" si="4"/>
        <v>2015</v>
      </c>
      <c r="R48" s="11">
        <v>0</v>
      </c>
      <c r="S48" s="11">
        <v>90</v>
      </c>
      <c r="T48" s="11">
        <v>37</v>
      </c>
      <c r="U48" s="11">
        <v>30</v>
      </c>
      <c r="V48" s="11">
        <v>70</v>
      </c>
      <c r="W48" s="11">
        <v>30</v>
      </c>
      <c r="X48" s="11">
        <v>20</v>
      </c>
      <c r="Y48" s="11">
        <v>135</v>
      </c>
      <c r="Z48" s="11">
        <v>20</v>
      </c>
      <c r="AA48" s="11">
        <v>40</v>
      </c>
      <c r="AB48" s="11">
        <v>28</v>
      </c>
      <c r="AC48" s="11">
        <v>0</v>
      </c>
      <c r="AD48" s="21">
        <f t="shared" si="1"/>
        <v>135</v>
      </c>
    </row>
    <row r="49" spans="1:30" x14ac:dyDescent="0.3">
      <c r="A49" s="10">
        <f t="shared" si="2"/>
        <v>2016</v>
      </c>
      <c r="B49" s="11">
        <v>0</v>
      </c>
      <c r="C49" s="11">
        <v>14</v>
      </c>
      <c r="D49" s="11">
        <v>8</v>
      </c>
      <c r="E49" s="11">
        <v>83</v>
      </c>
      <c r="F49" s="11">
        <v>67</v>
      </c>
      <c r="G49" s="11">
        <v>159</v>
      </c>
      <c r="H49" s="11">
        <v>43</v>
      </c>
      <c r="I49" s="11">
        <v>267</v>
      </c>
      <c r="J49" s="11">
        <v>102</v>
      </c>
      <c r="K49" s="11">
        <v>145</v>
      </c>
      <c r="L49" s="11">
        <v>330</v>
      </c>
      <c r="M49" s="18">
        <v>75</v>
      </c>
      <c r="N49" s="21">
        <f t="shared" si="0"/>
        <v>1293</v>
      </c>
      <c r="Q49" s="10">
        <f t="shared" si="4"/>
        <v>2016</v>
      </c>
      <c r="R49" s="11">
        <v>0</v>
      </c>
      <c r="S49" s="11">
        <v>14</v>
      </c>
      <c r="T49" s="11">
        <v>8</v>
      </c>
      <c r="U49" s="11">
        <v>27</v>
      </c>
      <c r="V49" s="11">
        <v>39</v>
      </c>
      <c r="W49" s="11">
        <v>57</v>
      </c>
      <c r="X49" s="11">
        <v>9</v>
      </c>
      <c r="Y49" s="11">
        <v>61</v>
      </c>
      <c r="Z49" s="11">
        <v>24</v>
      </c>
      <c r="AA49" s="11">
        <v>30</v>
      </c>
      <c r="AB49" s="11">
        <v>83</v>
      </c>
      <c r="AC49" s="11">
        <v>45</v>
      </c>
      <c r="AD49" s="21">
        <f t="shared" si="1"/>
        <v>83</v>
      </c>
    </row>
    <row r="50" spans="1:30" x14ac:dyDescent="0.3">
      <c r="A50" s="10">
        <f t="shared" si="2"/>
        <v>2017</v>
      </c>
      <c r="B50" s="11">
        <v>0</v>
      </c>
      <c r="C50" s="11">
        <v>0</v>
      </c>
      <c r="D50" s="11">
        <v>181</v>
      </c>
      <c r="E50" s="11">
        <v>191</v>
      </c>
      <c r="F50" s="11">
        <v>313</v>
      </c>
      <c r="G50" s="11">
        <v>230.4</v>
      </c>
      <c r="H50" s="11">
        <v>159</v>
      </c>
      <c r="I50" s="11">
        <v>311</v>
      </c>
      <c r="J50" s="11">
        <v>330</v>
      </c>
      <c r="K50" s="11">
        <v>209</v>
      </c>
      <c r="L50" s="11">
        <v>125</v>
      </c>
      <c r="M50" s="18">
        <v>45</v>
      </c>
      <c r="N50" s="21">
        <f t="shared" si="0"/>
        <v>2094.4</v>
      </c>
      <c r="Q50" s="10">
        <f t="shared" si="4"/>
        <v>2017</v>
      </c>
      <c r="R50" s="11">
        <v>0</v>
      </c>
      <c r="S50" s="11">
        <v>0</v>
      </c>
      <c r="T50" s="11">
        <v>61</v>
      </c>
      <c r="U50" s="11">
        <v>88</v>
      </c>
      <c r="V50" s="11">
        <v>70</v>
      </c>
      <c r="W50" s="11">
        <v>110</v>
      </c>
      <c r="X50" s="11">
        <v>60</v>
      </c>
      <c r="Y50" s="11">
        <v>88</v>
      </c>
      <c r="Z50" s="11">
        <v>59</v>
      </c>
      <c r="AA50" s="11">
        <v>40</v>
      </c>
      <c r="AB50" s="11">
        <v>50</v>
      </c>
      <c r="AC50" s="11">
        <v>30</v>
      </c>
      <c r="AD50" s="21">
        <f t="shared" si="1"/>
        <v>110</v>
      </c>
    </row>
    <row r="51" spans="1:30" x14ac:dyDescent="0.3">
      <c r="A51" s="10">
        <f>+A50+1</f>
        <v>2018</v>
      </c>
      <c r="B51" s="11">
        <v>40</v>
      </c>
      <c r="C51" s="11">
        <v>0</v>
      </c>
      <c r="D51" s="11">
        <v>38</v>
      </c>
      <c r="E51" s="11">
        <v>182</v>
      </c>
      <c r="F51" s="11">
        <v>388.6</v>
      </c>
      <c r="G51" s="11">
        <v>158</v>
      </c>
      <c r="H51" s="11">
        <v>208</v>
      </c>
      <c r="I51" s="11">
        <v>269</v>
      </c>
      <c r="J51" s="11">
        <v>170</v>
      </c>
      <c r="K51" s="11">
        <v>265</v>
      </c>
      <c r="L51" s="11">
        <v>56</v>
      </c>
      <c r="M51" s="18">
        <v>0</v>
      </c>
      <c r="N51" s="21">
        <f t="shared" si="0"/>
        <v>1774.6</v>
      </c>
      <c r="Q51" s="10">
        <f>+Q50+1</f>
        <v>2018</v>
      </c>
      <c r="R51" s="11">
        <v>25</v>
      </c>
      <c r="S51" s="11">
        <v>0</v>
      </c>
      <c r="T51" s="11">
        <v>33</v>
      </c>
      <c r="U51" s="11">
        <v>62</v>
      </c>
      <c r="V51" s="11">
        <v>107</v>
      </c>
      <c r="W51" s="11">
        <v>30</v>
      </c>
      <c r="X51" s="11">
        <v>80</v>
      </c>
      <c r="Y51" s="11">
        <v>130</v>
      </c>
      <c r="Z51" s="11">
        <v>113</v>
      </c>
      <c r="AA51" s="11">
        <v>68</v>
      </c>
      <c r="AB51" s="11">
        <v>15</v>
      </c>
      <c r="AC51" s="11">
        <v>0</v>
      </c>
      <c r="AD51" s="21">
        <f t="shared" si="1"/>
        <v>130</v>
      </c>
    </row>
    <row r="52" spans="1:30" x14ac:dyDescent="0.3">
      <c r="A52" s="10">
        <f t="shared" si="2"/>
        <v>2019</v>
      </c>
      <c r="B52" s="11">
        <v>4</v>
      </c>
      <c r="C52" s="11">
        <v>0</v>
      </c>
      <c r="D52" s="11">
        <v>104</v>
      </c>
      <c r="E52" s="11">
        <v>173</v>
      </c>
      <c r="F52" s="11">
        <v>199</v>
      </c>
      <c r="G52" s="11">
        <v>95</v>
      </c>
      <c r="H52" s="11">
        <v>125</v>
      </c>
      <c r="I52" s="11">
        <v>109</v>
      </c>
      <c r="J52" s="11">
        <v>250</v>
      </c>
      <c r="K52" s="11">
        <v>252</v>
      </c>
      <c r="L52" s="11">
        <v>138</v>
      </c>
      <c r="M52" s="18">
        <v>32</v>
      </c>
      <c r="N52" s="21">
        <f t="shared" si="0"/>
        <v>1481</v>
      </c>
      <c r="Q52" s="10">
        <f t="shared" ref="Q52:Q53" si="5">+Q51+1</f>
        <v>2019</v>
      </c>
      <c r="R52" s="11">
        <v>4</v>
      </c>
      <c r="S52" s="11">
        <v>0</v>
      </c>
      <c r="T52" s="11">
        <v>50</v>
      </c>
      <c r="U52" s="11">
        <v>90</v>
      </c>
      <c r="V52" s="11">
        <v>35</v>
      </c>
      <c r="W52" s="11">
        <v>60</v>
      </c>
      <c r="X52" s="11">
        <v>60</v>
      </c>
      <c r="Y52" s="11">
        <v>50</v>
      </c>
      <c r="Z52" s="11">
        <v>75</v>
      </c>
      <c r="AA52" s="11">
        <v>70</v>
      </c>
      <c r="AB52" s="11">
        <v>60</v>
      </c>
      <c r="AC52" s="11">
        <v>12</v>
      </c>
      <c r="AD52" s="21">
        <f t="shared" si="1"/>
        <v>90</v>
      </c>
    </row>
    <row r="53" spans="1:30" x14ac:dyDescent="0.3">
      <c r="A53" s="14">
        <f t="shared" si="2"/>
        <v>2020</v>
      </c>
      <c r="B53" s="11">
        <v>6</v>
      </c>
      <c r="C53" s="11">
        <v>90</v>
      </c>
      <c r="D53" s="11">
        <v>60</v>
      </c>
      <c r="E53" s="11">
        <v>30</v>
      </c>
      <c r="F53" s="11">
        <v>168</v>
      </c>
      <c r="G53" s="11">
        <v>244</v>
      </c>
      <c r="H53" s="11">
        <v>388</v>
      </c>
      <c r="I53" s="11">
        <v>347</v>
      </c>
      <c r="J53" s="11">
        <v>339</v>
      </c>
      <c r="K53" s="11">
        <v>284</v>
      </c>
      <c r="L53" s="11">
        <v>326</v>
      </c>
      <c r="M53" s="18">
        <v>58</v>
      </c>
      <c r="N53" s="21">
        <f t="shared" si="0"/>
        <v>2340</v>
      </c>
      <c r="Q53" s="10">
        <f t="shared" si="5"/>
        <v>2020</v>
      </c>
      <c r="R53" s="11">
        <v>6</v>
      </c>
      <c r="S53" s="11">
        <v>70</v>
      </c>
      <c r="T53" s="11">
        <v>25</v>
      </c>
      <c r="U53" s="11">
        <v>17</v>
      </c>
      <c r="V53" s="11">
        <v>60</v>
      </c>
      <c r="W53" s="11">
        <v>70</v>
      </c>
      <c r="X53" s="11">
        <v>90</v>
      </c>
      <c r="Y53" s="11">
        <v>95</v>
      </c>
      <c r="Z53" s="11">
        <v>45</v>
      </c>
      <c r="AA53" s="11">
        <v>93</v>
      </c>
      <c r="AB53" s="11">
        <v>60</v>
      </c>
      <c r="AC53" s="11">
        <v>20</v>
      </c>
      <c r="AD53" s="21">
        <f t="shared" si="1"/>
        <v>95</v>
      </c>
    </row>
    <row r="54" spans="1:30" x14ac:dyDescent="0.3">
      <c r="A54" s="14">
        <v>2021</v>
      </c>
      <c r="B54" s="11">
        <v>0</v>
      </c>
      <c r="C54" s="11">
        <v>19</v>
      </c>
      <c r="D54" s="11">
        <v>25.9</v>
      </c>
      <c r="E54" s="11">
        <v>398</v>
      </c>
      <c r="F54" s="11">
        <v>306</v>
      </c>
      <c r="G54" s="11">
        <v>159</v>
      </c>
      <c r="H54" s="11">
        <v>266</v>
      </c>
      <c r="I54" s="11">
        <v>509</v>
      </c>
      <c r="J54" s="11">
        <v>555</v>
      </c>
      <c r="K54" s="11">
        <v>505</v>
      </c>
      <c r="L54" s="11">
        <v>570</v>
      </c>
      <c r="M54" s="11">
        <v>0</v>
      </c>
      <c r="N54" s="21">
        <f>+IF(COUNT(B54:M54)&lt;12," ",SUM(B54:M54))</f>
        <v>3312.9</v>
      </c>
      <c r="Q54" s="14">
        <v>2021</v>
      </c>
      <c r="R54" s="11">
        <v>0</v>
      </c>
      <c r="S54" s="11">
        <v>10</v>
      </c>
      <c r="T54" s="11">
        <v>10</v>
      </c>
      <c r="U54" s="11">
        <v>130</v>
      </c>
      <c r="V54" s="11">
        <v>120</v>
      </c>
      <c r="W54" s="11">
        <v>35</v>
      </c>
      <c r="X54" s="11">
        <v>90</v>
      </c>
      <c r="Y54" s="11">
        <v>60</v>
      </c>
      <c r="Z54" s="11">
        <v>120</v>
      </c>
      <c r="AA54" s="11">
        <v>80</v>
      </c>
      <c r="AB54" s="11">
        <v>90</v>
      </c>
      <c r="AC54" s="11">
        <v>0</v>
      </c>
      <c r="AD54" s="21">
        <f>+IF(COUNT(R54:AC54)&lt;12," ",MAX(R54:AC54))</f>
        <v>130</v>
      </c>
    </row>
    <row r="55" spans="1:30" x14ac:dyDescent="0.3">
      <c r="A55" s="14">
        <v>2022</v>
      </c>
      <c r="B55" s="11">
        <v>0</v>
      </c>
      <c r="C55" s="11">
        <v>40</v>
      </c>
      <c r="D55" s="11">
        <v>130</v>
      </c>
      <c r="E55" s="11">
        <v>344</v>
      </c>
      <c r="F55" s="11">
        <v>365</v>
      </c>
      <c r="G55" s="11">
        <v>395</v>
      </c>
      <c r="H55" s="11">
        <v>165</v>
      </c>
      <c r="I55" s="11">
        <v>463</v>
      </c>
      <c r="J55" s="11">
        <v>477</v>
      </c>
      <c r="K55" s="11">
        <v>386</v>
      </c>
      <c r="L55" s="11">
        <v>201</v>
      </c>
      <c r="M55" s="11">
        <v>0</v>
      </c>
      <c r="N55" s="21">
        <f>+IF(COUNT(B55:M55)&lt;12," ",SUM(B55:M55))</f>
        <v>2966</v>
      </c>
      <c r="Q55" s="14">
        <v>2022</v>
      </c>
      <c r="R55" s="11">
        <v>0</v>
      </c>
      <c r="S55" s="11">
        <v>40</v>
      </c>
      <c r="T55" s="11">
        <v>40</v>
      </c>
      <c r="U55" s="11">
        <v>90</v>
      </c>
      <c r="V55" s="11">
        <v>80</v>
      </c>
      <c r="W55" s="11">
        <v>70</v>
      </c>
      <c r="X55" s="11">
        <v>60</v>
      </c>
      <c r="Y55" s="11">
        <v>135</v>
      </c>
      <c r="Z55" s="11">
        <v>140</v>
      </c>
      <c r="AA55" s="11">
        <v>110</v>
      </c>
      <c r="AB55" s="11">
        <v>100</v>
      </c>
      <c r="AC55" s="11">
        <v>0</v>
      </c>
      <c r="AD55" s="21">
        <f>+IF(COUNT(R55:AC55)&lt;12," ",MAX(R55:AC55))</f>
        <v>140</v>
      </c>
    </row>
    <row r="56" spans="1:30" customFormat="1" x14ac:dyDescent="0.3">
      <c r="A56" s="53" t="s">
        <v>16</v>
      </c>
      <c r="B56" s="7">
        <f>+AVERAGE(B3:B55)</f>
        <v>14.612</v>
      </c>
      <c r="C56" s="7">
        <f>+AVERAGE(C3:C55)</f>
        <v>31.704000000000004</v>
      </c>
      <c r="D56" s="7">
        <f t="shared" ref="D56:L56" si="6">+AVERAGE(D3:D55)</f>
        <v>70.302000000000021</v>
      </c>
      <c r="E56" s="7">
        <f t="shared" si="6"/>
        <v>200.71600000000001</v>
      </c>
      <c r="F56" s="7">
        <f t="shared" si="6"/>
        <v>261.90000000000003</v>
      </c>
      <c r="G56" s="7">
        <f t="shared" si="6"/>
        <v>186.62199999999996</v>
      </c>
      <c r="H56" s="7">
        <f t="shared" si="6"/>
        <v>160.74799999999999</v>
      </c>
      <c r="I56" s="7">
        <f t="shared" si="6"/>
        <v>227.82352941176475</v>
      </c>
      <c r="J56" s="7">
        <f t="shared" si="6"/>
        <v>314.47843137254893</v>
      </c>
      <c r="K56" s="7">
        <f t="shared" si="6"/>
        <v>344.48431372549021</v>
      </c>
      <c r="L56" s="7">
        <f t="shared" si="6"/>
        <v>229.07843137254898</v>
      </c>
      <c r="M56" s="7">
        <f>+AVERAGE(M3:M55)</f>
        <v>50.484313725490189</v>
      </c>
      <c r="N56" s="22">
        <f>+AVERAGE(N3:N55)</f>
        <v>2111.3081632653061</v>
      </c>
      <c r="O56" s="12"/>
      <c r="P56" s="12"/>
      <c r="Q56" s="53" t="s">
        <v>16</v>
      </c>
      <c r="R56" s="7">
        <f>+AVERAGE(R3:R55)</f>
        <v>11.33</v>
      </c>
      <c r="S56" s="7">
        <f>+AVERAGE(S3:S55)</f>
        <v>22.561999999999998</v>
      </c>
      <c r="T56" s="7">
        <f t="shared" ref="T56:AB56" si="7">+AVERAGE(T3:T55)</f>
        <v>35.097999999999999</v>
      </c>
      <c r="U56" s="7">
        <f t="shared" si="7"/>
        <v>66.26400000000001</v>
      </c>
      <c r="V56" s="7">
        <f t="shared" si="7"/>
        <v>67.8</v>
      </c>
      <c r="W56" s="7">
        <f t="shared" si="7"/>
        <v>56.835999999999984</v>
      </c>
      <c r="X56" s="7">
        <f t="shared" si="7"/>
        <v>52.367999999999995</v>
      </c>
      <c r="Y56" s="7">
        <f t="shared" si="7"/>
        <v>61.211764705882359</v>
      </c>
      <c r="Z56" s="7">
        <f t="shared" si="7"/>
        <v>74.631372549019602</v>
      </c>
      <c r="AA56" s="7">
        <f t="shared" si="7"/>
        <v>83.243137254901953</v>
      </c>
      <c r="AB56" s="7">
        <f t="shared" si="7"/>
        <v>66.209803921568636</v>
      </c>
      <c r="AC56" s="7">
        <f>+AVERAGE(AC3:AC55)</f>
        <v>25.63725490196078</v>
      </c>
      <c r="AD56" s="22">
        <f>+AVERAGE(AD3:AD55)</f>
        <v>109.63469387755103</v>
      </c>
    </row>
    <row r="57" spans="1:30" customFormat="1" x14ac:dyDescent="0.3">
      <c r="A57" s="53" t="s">
        <v>17</v>
      </c>
      <c r="B57" s="7">
        <f>+MAX(B3:B55)</f>
        <v>109</v>
      </c>
      <c r="C57" s="7">
        <f t="shared" ref="C57:M57" si="8">+MAX(C3:C55)</f>
        <v>128</v>
      </c>
      <c r="D57" s="7">
        <f t="shared" si="8"/>
        <v>235</v>
      </c>
      <c r="E57" s="7">
        <f t="shared" si="8"/>
        <v>466.69999999999993</v>
      </c>
      <c r="F57" s="7">
        <f t="shared" si="8"/>
        <v>545</v>
      </c>
      <c r="G57" s="7">
        <f t="shared" si="8"/>
        <v>601</v>
      </c>
      <c r="H57" s="7">
        <f t="shared" si="8"/>
        <v>431.6</v>
      </c>
      <c r="I57" s="7">
        <f t="shared" si="8"/>
        <v>509</v>
      </c>
      <c r="J57" s="7">
        <f t="shared" si="8"/>
        <v>675</v>
      </c>
      <c r="K57" s="7">
        <f t="shared" si="8"/>
        <v>696.59999999999991</v>
      </c>
      <c r="L57" s="7">
        <f t="shared" si="8"/>
        <v>570</v>
      </c>
      <c r="M57" s="7">
        <f t="shared" si="8"/>
        <v>204.1</v>
      </c>
      <c r="N57" s="22">
        <f>+MAX(N3:N55)</f>
        <v>3398.1</v>
      </c>
      <c r="O57" s="12"/>
      <c r="P57" s="12"/>
      <c r="Q57" s="53" t="s">
        <v>17</v>
      </c>
      <c r="R57" s="7">
        <f>+MAX(R3:R55)</f>
        <v>88</v>
      </c>
      <c r="S57" s="7">
        <f t="shared" ref="S57:AC57" si="9">+MAX(S3:S55)</f>
        <v>100</v>
      </c>
      <c r="T57" s="7">
        <f t="shared" si="9"/>
        <v>87.3</v>
      </c>
      <c r="U57" s="7">
        <f t="shared" si="9"/>
        <v>130</v>
      </c>
      <c r="V57" s="7">
        <f t="shared" si="9"/>
        <v>130</v>
      </c>
      <c r="W57" s="7">
        <f t="shared" si="9"/>
        <v>130</v>
      </c>
      <c r="X57" s="7">
        <f t="shared" si="9"/>
        <v>130.30000000000001</v>
      </c>
      <c r="Y57" s="7">
        <f t="shared" si="9"/>
        <v>142</v>
      </c>
      <c r="Z57" s="7">
        <f t="shared" si="9"/>
        <v>140</v>
      </c>
      <c r="AA57" s="7">
        <f t="shared" si="9"/>
        <v>153</v>
      </c>
      <c r="AB57" s="7">
        <f t="shared" si="9"/>
        <v>130</v>
      </c>
      <c r="AC57" s="7">
        <f t="shared" si="9"/>
        <v>90.9</v>
      </c>
      <c r="AD57" s="22">
        <f>+MAX(AD3:AD55)</f>
        <v>153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20.099999999999998</v>
      </c>
      <c r="F58" s="7">
        <f t="shared" si="10"/>
        <v>40.6</v>
      </c>
      <c r="G58" s="7">
        <f t="shared" si="10"/>
        <v>18</v>
      </c>
      <c r="H58" s="7">
        <f t="shared" si="10"/>
        <v>4</v>
      </c>
      <c r="I58" s="7">
        <f t="shared" si="10"/>
        <v>0</v>
      </c>
      <c r="J58" s="7">
        <f t="shared" si="10"/>
        <v>57.000000000000007</v>
      </c>
      <c r="K58" s="7">
        <f t="shared" si="10"/>
        <v>143.30000000000001</v>
      </c>
      <c r="L58" s="7">
        <f t="shared" si="10"/>
        <v>31</v>
      </c>
      <c r="M58" s="7">
        <f>+MIN(M3:M55)</f>
        <v>0</v>
      </c>
      <c r="N58" s="22">
        <f>+MIN(N3:N55)</f>
        <v>840.5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10</v>
      </c>
      <c r="V58" s="7">
        <f t="shared" si="11"/>
        <v>25</v>
      </c>
      <c r="W58" s="7">
        <f t="shared" si="11"/>
        <v>6.5</v>
      </c>
      <c r="X58" s="7">
        <f t="shared" si="11"/>
        <v>3</v>
      </c>
      <c r="Y58" s="7">
        <f t="shared" si="11"/>
        <v>0</v>
      </c>
      <c r="Z58" s="7">
        <f t="shared" si="11"/>
        <v>10.6</v>
      </c>
      <c r="AA58" s="7">
        <f t="shared" si="11"/>
        <v>30</v>
      </c>
      <c r="AB58" s="7">
        <f t="shared" si="11"/>
        <v>5.7</v>
      </c>
      <c r="AC58" s="7">
        <f>+MIN(AC3:AC55)</f>
        <v>0</v>
      </c>
      <c r="AD58" s="22">
        <f>+MIN(AD3:AD55)</f>
        <v>58</v>
      </c>
    </row>
    <row r="59" spans="1:30" customFormat="1" x14ac:dyDescent="0.3">
      <c r="A59" s="53" t="s">
        <v>19</v>
      </c>
      <c r="B59" s="7">
        <f>+_xlfn.STDEV.S(B3:B55)</f>
        <v>27.547314695606456</v>
      </c>
      <c r="C59" s="7">
        <f t="shared" ref="C59:M59" si="12">+_xlfn.STDEV.S(C3:C55)</f>
        <v>36.539349546839532</v>
      </c>
      <c r="D59" s="7">
        <f t="shared" si="12"/>
        <v>51.768410862854402</v>
      </c>
      <c r="E59" s="7">
        <f t="shared" si="12"/>
        <v>108.36725983470116</v>
      </c>
      <c r="F59" s="7">
        <f t="shared" si="12"/>
        <v>122.00013319664852</v>
      </c>
      <c r="G59" s="7">
        <f t="shared" si="12"/>
        <v>134.75475424576578</v>
      </c>
      <c r="H59" s="7">
        <f t="shared" si="12"/>
        <v>102.64676151238088</v>
      </c>
      <c r="I59" s="7">
        <f t="shared" si="12"/>
        <v>125.45696567067969</v>
      </c>
      <c r="J59" s="7">
        <f t="shared" si="12"/>
        <v>166.578736114458</v>
      </c>
      <c r="K59" s="7">
        <f t="shared" si="12"/>
        <v>136.66168354377757</v>
      </c>
      <c r="L59" s="7">
        <f t="shared" si="12"/>
        <v>118.72484375854197</v>
      </c>
      <c r="M59" s="7">
        <f t="shared" si="12"/>
        <v>56.412581478067544</v>
      </c>
      <c r="N59" s="22">
        <f>+_xlfn.STDEV.S(N3:N55)</f>
        <v>602.69296178234151</v>
      </c>
      <c r="O59" s="12"/>
      <c r="P59" s="12"/>
      <c r="Q59" s="53" t="s">
        <v>19</v>
      </c>
      <c r="R59" s="7">
        <f>+_xlfn.STDEV.S(R3:R55)</f>
        <v>21.333343165388889</v>
      </c>
      <c r="S59" s="7">
        <f t="shared" ref="S59:AC59" si="13">+_xlfn.STDEV.S(S3:S55)</f>
        <v>25.768814327336344</v>
      </c>
      <c r="T59" s="7">
        <f t="shared" si="13"/>
        <v>20.291804820102687</v>
      </c>
      <c r="U59" s="7">
        <f t="shared" si="13"/>
        <v>30.322153011705897</v>
      </c>
      <c r="V59" s="7">
        <f t="shared" si="13"/>
        <v>27.671058888304231</v>
      </c>
      <c r="W59" s="7">
        <f t="shared" si="13"/>
        <v>30.587517528747398</v>
      </c>
      <c r="X59" s="7">
        <f t="shared" si="13"/>
        <v>27.386004469734672</v>
      </c>
      <c r="Y59" s="7">
        <f t="shared" si="13"/>
        <v>31.852501610133061</v>
      </c>
      <c r="Z59" s="7">
        <f t="shared" si="13"/>
        <v>28.531004119701635</v>
      </c>
      <c r="AA59" s="7">
        <f t="shared" si="13"/>
        <v>27.111276287935741</v>
      </c>
      <c r="AB59" s="7">
        <f t="shared" si="13"/>
        <v>27.023776604330912</v>
      </c>
      <c r="AC59" s="7">
        <f t="shared" si="13"/>
        <v>23.777139952351831</v>
      </c>
      <c r="AD59" s="22">
        <f>+_xlfn.STDEV.S(AD3:AD55)</f>
        <v>21.179771707736492</v>
      </c>
    </row>
    <row r="60" spans="1:30" customFormat="1" ht="15" thickBot="1" x14ac:dyDescent="0.35">
      <c r="A60" s="54" t="s">
        <v>20</v>
      </c>
      <c r="B60" s="55">
        <f>+COUNT(B3:B55)</f>
        <v>50</v>
      </c>
      <c r="C60" s="55">
        <f t="shared" ref="C60:M60" si="14">+COUNT(C3:C55)</f>
        <v>50</v>
      </c>
      <c r="D60" s="55">
        <f t="shared" si="14"/>
        <v>50</v>
      </c>
      <c r="E60" s="55">
        <f t="shared" si="14"/>
        <v>50</v>
      </c>
      <c r="F60" s="55">
        <f t="shared" si="14"/>
        <v>49</v>
      </c>
      <c r="G60" s="55">
        <f t="shared" si="14"/>
        <v>50</v>
      </c>
      <c r="H60" s="55">
        <f t="shared" si="14"/>
        <v>50</v>
      </c>
      <c r="I60" s="55">
        <f t="shared" si="14"/>
        <v>51</v>
      </c>
      <c r="J60" s="55">
        <f t="shared" si="14"/>
        <v>51</v>
      </c>
      <c r="K60" s="55">
        <f t="shared" si="14"/>
        <v>51</v>
      </c>
      <c r="L60" s="55">
        <f t="shared" si="14"/>
        <v>51</v>
      </c>
      <c r="M60" s="55">
        <f t="shared" si="14"/>
        <v>51</v>
      </c>
      <c r="N60" s="23">
        <f>+COUNT(N3:N55)</f>
        <v>49</v>
      </c>
      <c r="O60" s="12"/>
      <c r="P60" s="12"/>
      <c r="Q60" s="54" t="s">
        <v>20</v>
      </c>
      <c r="R60" s="55">
        <f>+COUNT(R3:R55)</f>
        <v>50</v>
      </c>
      <c r="S60" s="55">
        <f t="shared" ref="S60:AC60" si="15">+COUNT(S3:S55)</f>
        <v>50</v>
      </c>
      <c r="T60" s="55">
        <f t="shared" si="15"/>
        <v>50</v>
      </c>
      <c r="U60" s="55">
        <f t="shared" si="15"/>
        <v>50</v>
      </c>
      <c r="V60" s="55">
        <f t="shared" si="15"/>
        <v>49</v>
      </c>
      <c r="W60" s="55">
        <f t="shared" si="15"/>
        <v>50</v>
      </c>
      <c r="X60" s="55">
        <f t="shared" si="15"/>
        <v>50</v>
      </c>
      <c r="Y60" s="55">
        <f t="shared" si="15"/>
        <v>51</v>
      </c>
      <c r="Z60" s="55">
        <f t="shared" si="15"/>
        <v>51</v>
      </c>
      <c r="AA60" s="55">
        <f t="shared" si="15"/>
        <v>51</v>
      </c>
      <c r="AB60" s="55">
        <f t="shared" si="15"/>
        <v>51</v>
      </c>
      <c r="AC60" s="55">
        <f t="shared" si="15"/>
        <v>51</v>
      </c>
      <c r="AD60" s="23">
        <f>+COUNT(AD3:AD55)</f>
        <v>49</v>
      </c>
    </row>
  </sheetData>
  <mergeCells count="2">
    <mergeCell ref="B1:N1"/>
    <mergeCell ref="R1:AD1"/>
  </mergeCells>
  <conditionalFormatting sqref="A3:A60">
    <cfRule type="cellIs" dxfId="113" priority="8" operator="equal">
      <formula>"SR"</formula>
    </cfRule>
  </conditionalFormatting>
  <conditionalFormatting sqref="B2:N2">
    <cfRule type="cellIs" dxfId="112" priority="28" operator="equal">
      <formula>"SR"</formula>
    </cfRule>
  </conditionalFormatting>
  <conditionalFormatting sqref="B3:N55">
    <cfRule type="cellIs" dxfId="111" priority="2" operator="equal">
      <formula>0</formula>
    </cfRule>
  </conditionalFormatting>
  <conditionalFormatting sqref="Q3:Q60">
    <cfRule type="cellIs" dxfId="110" priority="3" operator="equal">
      <formula>"SR"</formula>
    </cfRule>
  </conditionalFormatting>
  <conditionalFormatting sqref="R2:AD2">
    <cfRule type="cellIs" dxfId="109" priority="26" operator="equal">
      <formula>"SR"</formula>
    </cfRule>
  </conditionalFormatting>
  <conditionalFormatting sqref="R3:AD55">
    <cfRule type="cellIs" dxfId="108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6AA6-9F09-4A27-AF83-ED3DB8C885D2}">
  <dimension ref="A1:AD60"/>
  <sheetViews>
    <sheetView zoomScale="55" zoomScaleNormal="55" workbookViewId="0">
      <selection activeCell="AB68" sqref="AB68"/>
    </sheetView>
  </sheetViews>
  <sheetFormatPr baseColWidth="10" defaultColWidth="11.5546875" defaultRowHeight="14.4" x14ac:dyDescent="0.3"/>
  <cols>
    <col min="1" max="1" width="14.33203125" style="12" bestFit="1" customWidth="1"/>
    <col min="2" max="16384" width="11.5546875" style="12"/>
  </cols>
  <sheetData>
    <row r="1" spans="1:30" ht="15" thickBot="1" x14ac:dyDescent="0.35">
      <c r="B1" s="64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3"/>
      <c r="R1" s="64" t="s">
        <v>1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3"/>
    </row>
    <row r="2" spans="1:30" ht="15" thickBot="1" x14ac:dyDescent="0.35">
      <c r="A2" s="13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7" t="s">
        <v>13</v>
      </c>
      <c r="N2" s="25" t="s">
        <v>14</v>
      </c>
      <c r="Q2" s="13"/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7" t="s">
        <v>13</v>
      </c>
      <c r="AD2" s="20" t="s">
        <v>15</v>
      </c>
    </row>
    <row r="3" spans="1:30" x14ac:dyDescent="0.3">
      <c r="A3" s="10">
        <v>1970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8"/>
      <c r="N3" s="21" t="str">
        <f>+IF(COUNT(B3:M3)&lt;12," ",SUM(B3:M3))</f>
        <v xml:space="preserve"> </v>
      </c>
      <c r="Q3" s="10">
        <v>1970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21" t="str">
        <f>+IF(COUNT(R3:AC3)&lt;12," ",MAX(R3:AC3))</f>
        <v xml:space="preserve"> </v>
      </c>
    </row>
    <row r="4" spans="1:30" x14ac:dyDescent="0.3">
      <c r="A4" s="10">
        <f>+A3+1</f>
        <v>1971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8"/>
      <c r="N4" s="21" t="str">
        <f t="shared" ref="N4:N53" si="0">+IF(COUNT(B4:M4)&lt;12," ",SUM(B4:M4))</f>
        <v xml:space="preserve"> </v>
      </c>
      <c r="Q4" s="10">
        <f>+Q3+1</f>
        <v>1971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21" t="str">
        <f t="shared" ref="AD4:AD53" si="1">+IF(COUNT(R4:AC4)&lt;12," ",MAX(R4:AC4))</f>
        <v xml:space="preserve"> </v>
      </c>
    </row>
    <row r="5" spans="1:30" x14ac:dyDescent="0.3">
      <c r="A5" s="10">
        <f t="shared" ref="A5:A53" si="2">+A4+1</f>
        <v>1972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8"/>
      <c r="N5" s="21" t="str">
        <f t="shared" si="0"/>
        <v xml:space="preserve"> </v>
      </c>
      <c r="Q5" s="10">
        <f t="shared" ref="Q5:Q44" si="3">+Q4+1</f>
        <v>1972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21" t="str">
        <f t="shared" si="1"/>
        <v xml:space="preserve"> </v>
      </c>
    </row>
    <row r="6" spans="1:30" x14ac:dyDescent="0.3">
      <c r="A6" s="10">
        <f t="shared" si="2"/>
        <v>1973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8"/>
      <c r="N6" s="21" t="str">
        <f t="shared" si="0"/>
        <v xml:space="preserve"> </v>
      </c>
      <c r="Q6" s="10">
        <f t="shared" si="3"/>
        <v>1973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21" t="str">
        <f t="shared" si="1"/>
        <v xml:space="preserve"> </v>
      </c>
    </row>
    <row r="7" spans="1:30" x14ac:dyDescent="0.3">
      <c r="A7" s="10">
        <f t="shared" si="2"/>
        <v>1974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8"/>
      <c r="N7" s="21" t="str">
        <f t="shared" si="0"/>
        <v xml:space="preserve"> </v>
      </c>
      <c r="Q7" s="10">
        <f t="shared" si="3"/>
        <v>1974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21" t="str">
        <f t="shared" si="1"/>
        <v xml:space="preserve"> </v>
      </c>
    </row>
    <row r="8" spans="1:30" x14ac:dyDescent="0.3">
      <c r="A8" s="10">
        <f t="shared" si="2"/>
        <v>1975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8"/>
      <c r="N8" s="21" t="str">
        <f t="shared" si="0"/>
        <v xml:space="preserve"> </v>
      </c>
      <c r="Q8" s="10">
        <f t="shared" si="3"/>
        <v>1975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21" t="str">
        <f t="shared" si="1"/>
        <v xml:space="preserve"> </v>
      </c>
    </row>
    <row r="9" spans="1:30" x14ac:dyDescent="0.3">
      <c r="A9" s="10">
        <f t="shared" si="2"/>
        <v>1976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8"/>
      <c r="N9" s="21" t="str">
        <f t="shared" si="0"/>
        <v xml:space="preserve"> </v>
      </c>
      <c r="Q9" s="10">
        <f t="shared" si="3"/>
        <v>1976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21" t="str">
        <f t="shared" si="1"/>
        <v xml:space="preserve"> </v>
      </c>
    </row>
    <row r="10" spans="1:30" x14ac:dyDescent="0.3">
      <c r="A10" s="10">
        <f t="shared" si="2"/>
        <v>1977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/>
      <c r="N10" s="21" t="str">
        <f t="shared" si="0"/>
        <v xml:space="preserve"> </v>
      </c>
      <c r="Q10" s="10">
        <f t="shared" si="3"/>
        <v>1977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1" t="str">
        <f t="shared" si="1"/>
        <v xml:space="preserve"> </v>
      </c>
    </row>
    <row r="11" spans="1:30" x14ac:dyDescent="0.3">
      <c r="A11" s="10">
        <f t="shared" si="2"/>
        <v>1978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8"/>
      <c r="N11" s="21" t="str">
        <f t="shared" si="0"/>
        <v xml:space="preserve"> </v>
      </c>
      <c r="Q11" s="10">
        <f t="shared" si="3"/>
        <v>1978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21" t="str">
        <f t="shared" si="1"/>
        <v xml:space="preserve"> </v>
      </c>
    </row>
    <row r="12" spans="1:30" x14ac:dyDescent="0.3">
      <c r="A12" s="10">
        <f t="shared" si="2"/>
        <v>1979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8"/>
      <c r="N12" s="21" t="str">
        <f t="shared" si="0"/>
        <v xml:space="preserve"> </v>
      </c>
      <c r="Q12" s="10">
        <f t="shared" si="3"/>
        <v>1979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21" t="str">
        <f t="shared" si="1"/>
        <v xml:space="preserve"> </v>
      </c>
    </row>
    <row r="13" spans="1:30" x14ac:dyDescent="0.3">
      <c r="A13" s="10">
        <f t="shared" si="2"/>
        <v>1980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  <c r="N13" s="21" t="str">
        <f t="shared" si="0"/>
        <v xml:space="preserve"> </v>
      </c>
      <c r="Q13" s="10">
        <f t="shared" si="3"/>
        <v>1980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21" t="str">
        <f t="shared" si="1"/>
        <v xml:space="preserve"> </v>
      </c>
    </row>
    <row r="14" spans="1:30" x14ac:dyDescent="0.3">
      <c r="A14" s="10">
        <f t="shared" si="2"/>
        <v>1981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8"/>
      <c r="N14" s="21" t="str">
        <f t="shared" si="0"/>
        <v xml:space="preserve"> </v>
      </c>
      <c r="Q14" s="10">
        <f t="shared" si="3"/>
        <v>1981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21" t="str">
        <f t="shared" si="1"/>
        <v xml:space="preserve"> </v>
      </c>
    </row>
    <row r="15" spans="1:30" x14ac:dyDescent="0.3">
      <c r="A15" s="10">
        <f t="shared" si="2"/>
        <v>1982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8"/>
      <c r="N15" s="21" t="str">
        <f t="shared" si="0"/>
        <v xml:space="preserve"> </v>
      </c>
      <c r="Q15" s="10">
        <f t="shared" si="3"/>
        <v>1982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1" t="str">
        <f t="shared" si="1"/>
        <v xml:space="preserve"> </v>
      </c>
    </row>
    <row r="16" spans="1:30" x14ac:dyDescent="0.3">
      <c r="A16" s="10">
        <f t="shared" si="2"/>
        <v>1983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8"/>
      <c r="N16" s="21" t="str">
        <f t="shared" si="0"/>
        <v xml:space="preserve"> </v>
      </c>
      <c r="Q16" s="10">
        <f t="shared" si="3"/>
        <v>1983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21" t="str">
        <f t="shared" si="1"/>
        <v xml:space="preserve"> </v>
      </c>
    </row>
    <row r="17" spans="1:30" x14ac:dyDescent="0.3">
      <c r="A17" s="10">
        <f t="shared" si="2"/>
        <v>1984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>
        <v>52.4</v>
      </c>
      <c r="M17" s="18">
        <v>0</v>
      </c>
      <c r="N17" s="21" t="str">
        <f t="shared" si="0"/>
        <v xml:space="preserve"> </v>
      </c>
      <c r="Q17" s="10">
        <f t="shared" si="3"/>
        <v>1984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v>52.4</v>
      </c>
      <c r="AC17" s="11">
        <v>0</v>
      </c>
      <c r="AD17" s="21" t="str">
        <f t="shared" si="1"/>
        <v xml:space="preserve"> </v>
      </c>
    </row>
    <row r="18" spans="1:30" x14ac:dyDescent="0.3">
      <c r="A18" s="10">
        <f t="shared" si="2"/>
        <v>1985</v>
      </c>
      <c r="B18" s="11">
        <v>54.9</v>
      </c>
      <c r="C18" s="11">
        <v>19.7</v>
      </c>
      <c r="D18" s="11">
        <v>132.9</v>
      </c>
      <c r="E18" s="11">
        <v>239.00000000000003</v>
      </c>
      <c r="F18" s="11">
        <v>199.2</v>
      </c>
      <c r="G18" s="11">
        <v>59.5</v>
      </c>
      <c r="H18" s="11">
        <v>53.8</v>
      </c>
      <c r="I18" s="11">
        <v>121</v>
      </c>
      <c r="J18" s="11">
        <v>182.99999999999997</v>
      </c>
      <c r="K18" s="11">
        <v>191.20000000000002</v>
      </c>
      <c r="L18" s="11">
        <v>68.3</v>
      </c>
      <c r="M18" s="18">
        <v>136.80000000000001</v>
      </c>
      <c r="N18" s="21">
        <f t="shared" si="0"/>
        <v>1459.3</v>
      </c>
      <c r="Q18" s="10">
        <f t="shared" si="3"/>
        <v>1985</v>
      </c>
      <c r="R18" s="11">
        <v>34.5</v>
      </c>
      <c r="S18" s="11">
        <v>19.7</v>
      </c>
      <c r="T18" s="11">
        <v>62.4</v>
      </c>
      <c r="U18" s="11">
        <v>126.5</v>
      </c>
      <c r="V18" s="11">
        <v>94.7</v>
      </c>
      <c r="W18" s="11">
        <v>41.9</v>
      </c>
      <c r="X18" s="11">
        <v>26.8</v>
      </c>
      <c r="Y18" s="11">
        <v>23.8</v>
      </c>
      <c r="Z18" s="11">
        <v>39.700000000000003</v>
      </c>
      <c r="AA18" s="11">
        <v>48.9</v>
      </c>
      <c r="AB18" s="11">
        <v>24.3</v>
      </c>
      <c r="AC18" s="11">
        <v>75.3</v>
      </c>
      <c r="AD18" s="21">
        <f t="shared" si="1"/>
        <v>126.5</v>
      </c>
    </row>
    <row r="19" spans="1:30" x14ac:dyDescent="0.3">
      <c r="A19" s="10">
        <f t="shared" si="2"/>
        <v>1986</v>
      </c>
      <c r="B19" s="11">
        <v>1.5</v>
      </c>
      <c r="C19" s="11">
        <v>62.6</v>
      </c>
      <c r="D19" s="11">
        <v>16</v>
      </c>
      <c r="E19" s="11">
        <v>74.8</v>
      </c>
      <c r="F19" s="11">
        <v>171.89999999999998</v>
      </c>
      <c r="G19" s="11">
        <v>6.7</v>
      </c>
      <c r="H19" s="11">
        <v>8.6999999999999993</v>
      </c>
      <c r="I19" s="11">
        <v>114</v>
      </c>
      <c r="J19" s="11">
        <v>173.89999999999998</v>
      </c>
      <c r="K19" s="11">
        <v>380.09999999999997</v>
      </c>
      <c r="L19" s="11">
        <v>89.899999999999991</v>
      </c>
      <c r="M19" s="18">
        <v>24.6</v>
      </c>
      <c r="N19" s="21">
        <f t="shared" si="0"/>
        <v>1124.6999999999998</v>
      </c>
      <c r="Q19" s="10">
        <f t="shared" si="3"/>
        <v>1986</v>
      </c>
      <c r="R19" s="11">
        <v>1.5</v>
      </c>
      <c r="S19" s="11">
        <v>30.3</v>
      </c>
      <c r="T19" s="11">
        <v>9</v>
      </c>
      <c r="U19" s="11">
        <v>27.1</v>
      </c>
      <c r="V19" s="11">
        <v>56</v>
      </c>
      <c r="W19" s="11">
        <v>5</v>
      </c>
      <c r="X19" s="11">
        <v>8.6999999999999993</v>
      </c>
      <c r="Y19" s="11">
        <v>46.3</v>
      </c>
      <c r="Z19" s="11">
        <v>86.9</v>
      </c>
      <c r="AA19" s="11">
        <v>80.599999999999994</v>
      </c>
      <c r="AB19" s="11">
        <v>48.3</v>
      </c>
      <c r="AC19" s="11">
        <v>24.6</v>
      </c>
      <c r="AD19" s="21">
        <f t="shared" si="1"/>
        <v>86.9</v>
      </c>
    </row>
    <row r="20" spans="1:30" x14ac:dyDescent="0.3">
      <c r="A20" s="10">
        <f t="shared" si="2"/>
        <v>1987</v>
      </c>
      <c r="B20" s="11">
        <v>0</v>
      </c>
      <c r="C20" s="11">
        <v>5</v>
      </c>
      <c r="D20" s="11">
        <v>120.2</v>
      </c>
      <c r="E20" s="11">
        <v>335</v>
      </c>
      <c r="F20" s="11">
        <v>315.10000000000002</v>
      </c>
      <c r="G20" s="11">
        <v>95.100000000000009</v>
      </c>
      <c r="H20" s="11">
        <v>70.5</v>
      </c>
      <c r="I20" s="11">
        <v>161.80000000000001</v>
      </c>
      <c r="J20" s="11">
        <v>190.4</v>
      </c>
      <c r="K20" s="11">
        <v>349.4</v>
      </c>
      <c r="L20" s="11">
        <v>112.19999999999999</v>
      </c>
      <c r="M20" s="18">
        <v>38.9</v>
      </c>
      <c r="N20" s="21">
        <f t="shared" si="0"/>
        <v>1793.6000000000001</v>
      </c>
      <c r="Q20" s="10">
        <f t="shared" si="3"/>
        <v>1987</v>
      </c>
      <c r="R20" s="11">
        <v>0</v>
      </c>
      <c r="S20" s="11">
        <v>5</v>
      </c>
      <c r="T20" s="11">
        <v>94.9</v>
      </c>
      <c r="U20" s="11">
        <v>158.9</v>
      </c>
      <c r="V20" s="11">
        <v>115.2</v>
      </c>
      <c r="W20" s="11">
        <v>66.2</v>
      </c>
      <c r="X20" s="11">
        <v>17.899999999999999</v>
      </c>
      <c r="Y20" s="11">
        <v>142.80000000000001</v>
      </c>
      <c r="Z20" s="11">
        <v>40.1</v>
      </c>
      <c r="AA20" s="11">
        <v>73.2</v>
      </c>
      <c r="AB20" s="11">
        <v>25.6</v>
      </c>
      <c r="AC20" s="11">
        <v>38.9</v>
      </c>
      <c r="AD20" s="21">
        <f t="shared" si="1"/>
        <v>158.9</v>
      </c>
    </row>
    <row r="21" spans="1:30" x14ac:dyDescent="0.3">
      <c r="A21" s="10">
        <f t="shared" si="2"/>
        <v>1988</v>
      </c>
      <c r="B21" s="11">
        <v>0</v>
      </c>
      <c r="C21" s="11">
        <v>31.7</v>
      </c>
      <c r="D21" s="11">
        <v>31</v>
      </c>
      <c r="E21" s="11">
        <v>177.6</v>
      </c>
      <c r="F21" s="11">
        <v>113.79999999999998</v>
      </c>
      <c r="G21" s="11">
        <v>467.69999999999993</v>
      </c>
      <c r="H21" s="11">
        <v>134.39999999999998</v>
      </c>
      <c r="I21" s="11">
        <v>230.9</v>
      </c>
      <c r="J21" s="11">
        <v>229.6</v>
      </c>
      <c r="K21" s="11">
        <v>253.60000000000002</v>
      </c>
      <c r="L21" s="11">
        <v>104.2</v>
      </c>
      <c r="M21" s="18">
        <v>0</v>
      </c>
      <c r="N21" s="21">
        <f t="shared" si="0"/>
        <v>1774.4999999999998</v>
      </c>
      <c r="Q21" s="10">
        <f t="shared" si="3"/>
        <v>1988</v>
      </c>
      <c r="R21" s="11">
        <v>0</v>
      </c>
      <c r="S21" s="11">
        <v>30.5</v>
      </c>
      <c r="T21" s="11">
        <v>31</v>
      </c>
      <c r="U21" s="11">
        <v>92.1</v>
      </c>
      <c r="V21" s="11">
        <v>40.9</v>
      </c>
      <c r="W21" s="11">
        <v>124.3</v>
      </c>
      <c r="X21" s="11">
        <v>65.099999999999994</v>
      </c>
      <c r="Y21" s="11">
        <v>65.3</v>
      </c>
      <c r="Z21" s="11">
        <v>167.1</v>
      </c>
      <c r="AA21" s="11">
        <v>66.900000000000006</v>
      </c>
      <c r="AB21" s="11">
        <v>70.8</v>
      </c>
      <c r="AC21" s="11">
        <v>0</v>
      </c>
      <c r="AD21" s="21">
        <f t="shared" si="1"/>
        <v>167.1</v>
      </c>
    </row>
    <row r="22" spans="1:30" x14ac:dyDescent="0.3">
      <c r="A22" s="10">
        <f t="shared" si="2"/>
        <v>1989</v>
      </c>
      <c r="B22" s="11">
        <v>0</v>
      </c>
      <c r="C22" s="11">
        <v>22.2</v>
      </c>
      <c r="D22" s="11">
        <v>64.400000000000006</v>
      </c>
      <c r="E22" s="11">
        <v>39.9</v>
      </c>
      <c r="F22" s="11">
        <v>217.60000000000002</v>
      </c>
      <c r="G22" s="11">
        <v>100.5</v>
      </c>
      <c r="H22" s="11">
        <v>111.1</v>
      </c>
      <c r="I22" s="11">
        <v>205.00000000000003</v>
      </c>
      <c r="J22" s="11">
        <v>303.89999999999998</v>
      </c>
      <c r="K22" s="11">
        <v>253.30000000000004</v>
      </c>
      <c r="L22" s="11">
        <v>111.1</v>
      </c>
      <c r="M22" s="18">
        <v>102.20000000000002</v>
      </c>
      <c r="N22" s="21">
        <f t="shared" si="0"/>
        <v>1531.1999999999998</v>
      </c>
      <c r="Q22" s="10">
        <f t="shared" si="3"/>
        <v>1989</v>
      </c>
      <c r="R22" s="11">
        <v>0</v>
      </c>
      <c r="S22" s="11">
        <v>20.2</v>
      </c>
      <c r="T22" s="11">
        <v>23.4</v>
      </c>
      <c r="U22" s="11">
        <v>30.5</v>
      </c>
      <c r="V22" s="11">
        <v>50.5</v>
      </c>
      <c r="W22" s="11">
        <v>50.6</v>
      </c>
      <c r="X22" s="11">
        <v>50.8</v>
      </c>
      <c r="Y22" s="11">
        <v>60.7</v>
      </c>
      <c r="Z22" s="11">
        <v>50.4</v>
      </c>
      <c r="AA22" s="11">
        <v>50.7</v>
      </c>
      <c r="AB22" s="11">
        <v>60</v>
      </c>
      <c r="AC22" s="11">
        <v>70</v>
      </c>
      <c r="AD22" s="21">
        <f t="shared" si="1"/>
        <v>70</v>
      </c>
    </row>
    <row r="23" spans="1:30" x14ac:dyDescent="0.3">
      <c r="A23" s="10">
        <f t="shared" si="2"/>
        <v>1990</v>
      </c>
      <c r="B23" s="11">
        <v>0</v>
      </c>
      <c r="C23" s="11">
        <v>20.399999999999999</v>
      </c>
      <c r="D23" s="11">
        <v>102</v>
      </c>
      <c r="E23" s="11">
        <v>303.7</v>
      </c>
      <c r="F23" s="11">
        <v>112.7</v>
      </c>
      <c r="G23" s="11">
        <v>60.599999999999994</v>
      </c>
      <c r="H23" s="11">
        <v>77.099999999999994</v>
      </c>
      <c r="I23" s="11">
        <v>148</v>
      </c>
      <c r="J23" s="11">
        <v>72.400000000000006</v>
      </c>
      <c r="K23" s="11">
        <v>262.5</v>
      </c>
      <c r="L23" s="11">
        <v>101.1</v>
      </c>
      <c r="M23" s="18">
        <v>0</v>
      </c>
      <c r="N23" s="21">
        <f t="shared" si="0"/>
        <v>1260.5</v>
      </c>
      <c r="Q23" s="10">
        <f t="shared" si="3"/>
        <v>1990</v>
      </c>
      <c r="R23" s="11">
        <v>0</v>
      </c>
      <c r="S23" s="11">
        <v>20.399999999999999</v>
      </c>
      <c r="T23" s="11">
        <v>30.7</v>
      </c>
      <c r="U23" s="11">
        <v>90.6</v>
      </c>
      <c r="V23" s="11">
        <v>51</v>
      </c>
      <c r="W23" s="11">
        <v>30.4</v>
      </c>
      <c r="X23" s="11">
        <v>60</v>
      </c>
      <c r="Y23" s="11">
        <v>40</v>
      </c>
      <c r="Z23" s="11">
        <v>40.6</v>
      </c>
      <c r="AA23" s="11">
        <v>50.2</v>
      </c>
      <c r="AB23" s="11">
        <v>30.5</v>
      </c>
      <c r="AC23" s="11">
        <v>0</v>
      </c>
      <c r="AD23" s="21">
        <f t="shared" si="1"/>
        <v>90.6</v>
      </c>
    </row>
    <row r="24" spans="1:30" x14ac:dyDescent="0.3">
      <c r="A24" s="10">
        <f t="shared" si="2"/>
        <v>1991</v>
      </c>
      <c r="B24" s="11">
        <v>0</v>
      </c>
      <c r="C24" s="11">
        <v>0</v>
      </c>
      <c r="D24" s="11">
        <v>523.1</v>
      </c>
      <c r="E24" s="11">
        <v>59</v>
      </c>
      <c r="F24" s="11">
        <v>146</v>
      </c>
      <c r="G24" s="11">
        <v>41.7</v>
      </c>
      <c r="H24" s="11">
        <v>115.5</v>
      </c>
      <c r="I24" s="11">
        <v>52.5</v>
      </c>
      <c r="J24" s="11">
        <v>249</v>
      </c>
      <c r="K24" s="11">
        <v>41</v>
      </c>
      <c r="L24" s="11">
        <v>123</v>
      </c>
      <c r="M24" s="18">
        <v>0</v>
      </c>
      <c r="N24" s="21">
        <f t="shared" si="0"/>
        <v>1350.8000000000002</v>
      </c>
      <c r="Q24" s="10">
        <f t="shared" si="3"/>
        <v>1991</v>
      </c>
      <c r="R24" s="11">
        <v>0</v>
      </c>
      <c r="S24" s="11">
        <v>0</v>
      </c>
      <c r="T24" s="11">
        <v>150.6</v>
      </c>
      <c r="U24" s="11">
        <v>15</v>
      </c>
      <c r="V24" s="11">
        <v>47</v>
      </c>
      <c r="W24" s="11">
        <v>20.5</v>
      </c>
      <c r="X24" s="11">
        <v>102</v>
      </c>
      <c r="Y24" s="11">
        <v>30</v>
      </c>
      <c r="Z24" s="11">
        <v>98</v>
      </c>
      <c r="AA24" s="11">
        <v>15</v>
      </c>
      <c r="AB24" s="11">
        <v>70</v>
      </c>
      <c r="AC24" s="11">
        <v>0</v>
      </c>
      <c r="AD24" s="21">
        <f t="shared" si="1"/>
        <v>150.6</v>
      </c>
    </row>
    <row r="25" spans="1:30" x14ac:dyDescent="0.3">
      <c r="A25" s="10">
        <f t="shared" si="2"/>
        <v>1992</v>
      </c>
      <c r="B25" s="11">
        <v>0</v>
      </c>
      <c r="C25" s="11">
        <v>0</v>
      </c>
      <c r="D25" s="11">
        <v>0</v>
      </c>
      <c r="E25" s="11">
        <v>91</v>
      </c>
      <c r="F25" s="11">
        <v>104</v>
      </c>
      <c r="G25" s="11">
        <v>255</v>
      </c>
      <c r="H25" s="11">
        <v>59</v>
      </c>
      <c r="I25" s="11">
        <v>132</v>
      </c>
      <c r="J25" s="11">
        <v>180</v>
      </c>
      <c r="K25" s="11">
        <v>149</v>
      </c>
      <c r="L25" s="11">
        <v>655</v>
      </c>
      <c r="M25" s="18">
        <v>59</v>
      </c>
      <c r="N25" s="21">
        <f t="shared" si="0"/>
        <v>1684</v>
      </c>
      <c r="Q25" s="10">
        <f t="shared" si="3"/>
        <v>1992</v>
      </c>
      <c r="R25" s="11">
        <v>0</v>
      </c>
      <c r="S25" s="11">
        <v>0</v>
      </c>
      <c r="T25" s="11">
        <v>0</v>
      </c>
      <c r="U25" s="11">
        <v>32</v>
      </c>
      <c r="V25" s="11">
        <v>60</v>
      </c>
      <c r="W25" s="11">
        <v>75</v>
      </c>
      <c r="X25" s="11">
        <v>45</v>
      </c>
      <c r="Y25" s="11">
        <v>60</v>
      </c>
      <c r="Z25" s="11">
        <v>40</v>
      </c>
      <c r="AA25" s="11">
        <v>58</v>
      </c>
      <c r="AB25" s="11">
        <v>170</v>
      </c>
      <c r="AC25" s="11">
        <v>55</v>
      </c>
      <c r="AD25" s="21">
        <f t="shared" si="1"/>
        <v>170</v>
      </c>
    </row>
    <row r="26" spans="1:30" x14ac:dyDescent="0.3">
      <c r="A26" s="10">
        <f t="shared" si="2"/>
        <v>1993</v>
      </c>
      <c r="B26" s="11">
        <v>14</v>
      </c>
      <c r="C26" s="11">
        <v>9</v>
      </c>
      <c r="D26" s="11">
        <v>53</v>
      </c>
      <c r="E26" s="11">
        <v>48</v>
      </c>
      <c r="F26" s="11">
        <v>185</v>
      </c>
      <c r="G26" s="11">
        <v>5</v>
      </c>
      <c r="H26" s="11">
        <v>101</v>
      </c>
      <c r="I26" s="11">
        <v>114</v>
      </c>
      <c r="J26" s="11">
        <v>337</v>
      </c>
      <c r="K26" s="11">
        <v>171</v>
      </c>
      <c r="L26" s="11">
        <v>382</v>
      </c>
      <c r="M26" s="18">
        <v>0</v>
      </c>
      <c r="N26" s="21">
        <f t="shared" si="0"/>
        <v>1419</v>
      </c>
      <c r="Q26" s="10">
        <f t="shared" si="3"/>
        <v>1993</v>
      </c>
      <c r="R26" s="11">
        <v>8</v>
      </c>
      <c r="S26" s="11">
        <v>7</v>
      </c>
      <c r="T26" s="11">
        <v>45</v>
      </c>
      <c r="U26" s="11">
        <v>25</v>
      </c>
      <c r="V26" s="11">
        <v>67</v>
      </c>
      <c r="W26" s="11">
        <v>3</v>
      </c>
      <c r="X26" s="11">
        <v>85</v>
      </c>
      <c r="Y26" s="11">
        <v>45</v>
      </c>
      <c r="Z26" s="11">
        <v>85</v>
      </c>
      <c r="AA26" s="11">
        <v>63</v>
      </c>
      <c r="AB26" s="11">
        <v>99</v>
      </c>
      <c r="AC26" s="11">
        <v>0</v>
      </c>
      <c r="AD26" s="21">
        <f t="shared" si="1"/>
        <v>99</v>
      </c>
    </row>
    <row r="27" spans="1:30" x14ac:dyDescent="0.3">
      <c r="A27" s="10">
        <f t="shared" si="2"/>
        <v>1994</v>
      </c>
      <c r="B27" s="11">
        <v>0</v>
      </c>
      <c r="C27" s="11">
        <v>0</v>
      </c>
      <c r="D27" s="11">
        <v>117</v>
      </c>
      <c r="E27" s="11">
        <v>333</v>
      </c>
      <c r="F27" s="11">
        <v>383</v>
      </c>
      <c r="G27" s="11">
        <v>33</v>
      </c>
      <c r="H27" s="11">
        <v>71</v>
      </c>
      <c r="I27" s="11">
        <v>206</v>
      </c>
      <c r="J27" s="11">
        <v>88</v>
      </c>
      <c r="K27" s="11">
        <v>93</v>
      </c>
      <c r="L27" s="11">
        <v>72</v>
      </c>
      <c r="M27" s="18">
        <v>29</v>
      </c>
      <c r="N27" s="21">
        <f t="shared" si="0"/>
        <v>1425</v>
      </c>
      <c r="Q27" s="10">
        <f t="shared" si="3"/>
        <v>1994</v>
      </c>
      <c r="R27" s="11">
        <v>0</v>
      </c>
      <c r="S27" s="11">
        <v>0</v>
      </c>
      <c r="T27" s="11">
        <v>47</v>
      </c>
      <c r="U27" s="11">
        <v>92</v>
      </c>
      <c r="V27" s="11">
        <v>97</v>
      </c>
      <c r="W27" s="11">
        <v>25</v>
      </c>
      <c r="X27" s="11">
        <v>55</v>
      </c>
      <c r="Y27" s="11">
        <v>79</v>
      </c>
      <c r="Z27" s="11">
        <v>48</v>
      </c>
      <c r="AA27" s="11">
        <v>42</v>
      </c>
      <c r="AB27" s="11">
        <v>35</v>
      </c>
      <c r="AC27" s="11">
        <v>29</v>
      </c>
      <c r="AD27" s="21">
        <f t="shared" si="1"/>
        <v>97</v>
      </c>
    </row>
    <row r="28" spans="1:30" x14ac:dyDescent="0.3">
      <c r="A28" s="10">
        <f t="shared" si="2"/>
        <v>1995</v>
      </c>
      <c r="B28" s="11">
        <v>0</v>
      </c>
      <c r="C28" s="11">
        <v>17</v>
      </c>
      <c r="D28" s="11">
        <v>114</v>
      </c>
      <c r="E28" s="11">
        <v>208</v>
      </c>
      <c r="F28" s="11">
        <v>277</v>
      </c>
      <c r="G28" s="11">
        <v>338</v>
      </c>
      <c r="H28" s="11">
        <v>297</v>
      </c>
      <c r="I28" s="11">
        <v>241</v>
      </c>
      <c r="J28" s="11">
        <v>327</v>
      </c>
      <c r="K28" s="11">
        <v>257</v>
      </c>
      <c r="L28" s="11">
        <v>102</v>
      </c>
      <c r="M28" s="18">
        <v>140</v>
      </c>
      <c r="N28" s="21">
        <f t="shared" si="0"/>
        <v>2318</v>
      </c>
      <c r="Q28" s="10">
        <f t="shared" si="3"/>
        <v>1995</v>
      </c>
      <c r="R28" s="11">
        <v>0</v>
      </c>
      <c r="S28" s="11">
        <v>17</v>
      </c>
      <c r="T28" s="11">
        <v>55</v>
      </c>
      <c r="U28" s="11">
        <v>75</v>
      </c>
      <c r="V28" s="11">
        <v>58</v>
      </c>
      <c r="W28" s="11">
        <v>75</v>
      </c>
      <c r="X28" s="11">
        <v>85</v>
      </c>
      <c r="Y28" s="11">
        <v>55</v>
      </c>
      <c r="Z28" s="11">
        <v>85</v>
      </c>
      <c r="AA28" s="11">
        <v>85</v>
      </c>
      <c r="AB28" s="11">
        <v>55</v>
      </c>
      <c r="AC28" s="11">
        <v>55</v>
      </c>
      <c r="AD28" s="21">
        <f t="shared" si="1"/>
        <v>85</v>
      </c>
    </row>
    <row r="29" spans="1:30" x14ac:dyDescent="0.3">
      <c r="A29" s="10">
        <f t="shared" si="2"/>
        <v>1996</v>
      </c>
      <c r="B29" s="11">
        <v>44</v>
      </c>
      <c r="C29" s="11">
        <v>49</v>
      </c>
      <c r="D29" s="11">
        <v>5</v>
      </c>
      <c r="E29" s="11">
        <v>0</v>
      </c>
      <c r="F29" s="11">
        <v>167.3</v>
      </c>
      <c r="G29" s="11">
        <v>257</v>
      </c>
      <c r="H29" s="11">
        <v>123</v>
      </c>
      <c r="I29" s="11">
        <v>244.3</v>
      </c>
      <c r="J29" s="11">
        <v>295</v>
      </c>
      <c r="K29" s="11">
        <v>88</v>
      </c>
      <c r="L29" s="11">
        <v>95</v>
      </c>
      <c r="M29" s="18">
        <v>0</v>
      </c>
      <c r="N29" s="21">
        <f t="shared" si="0"/>
        <v>1367.6</v>
      </c>
      <c r="Q29" s="10">
        <f t="shared" si="3"/>
        <v>1996</v>
      </c>
      <c r="R29" s="11">
        <v>44</v>
      </c>
      <c r="S29" s="11">
        <v>45</v>
      </c>
      <c r="T29" s="11">
        <v>5</v>
      </c>
      <c r="U29" s="11">
        <v>0</v>
      </c>
      <c r="V29" s="11">
        <v>77.3</v>
      </c>
      <c r="W29" s="11">
        <v>107</v>
      </c>
      <c r="X29" s="11">
        <v>55</v>
      </c>
      <c r="Y29" s="11">
        <v>62</v>
      </c>
      <c r="Z29" s="11">
        <v>48</v>
      </c>
      <c r="AA29" s="11">
        <v>44</v>
      </c>
      <c r="AB29" s="11">
        <v>95</v>
      </c>
      <c r="AC29" s="11">
        <v>0</v>
      </c>
      <c r="AD29" s="21">
        <f t="shared" si="1"/>
        <v>107</v>
      </c>
    </row>
    <row r="30" spans="1:30" x14ac:dyDescent="0.3">
      <c r="A30" s="10">
        <f t="shared" si="2"/>
        <v>1997</v>
      </c>
      <c r="B30" s="11">
        <v>0</v>
      </c>
      <c r="C30" s="11">
        <v>12</v>
      </c>
      <c r="D30" s="11">
        <v>137</v>
      </c>
      <c r="E30" s="11">
        <v>97</v>
      </c>
      <c r="F30" s="11">
        <v>77</v>
      </c>
      <c r="G30" s="11">
        <v>45</v>
      </c>
      <c r="H30" s="11">
        <v>48</v>
      </c>
      <c r="I30" s="11">
        <v>169</v>
      </c>
      <c r="J30" s="11">
        <v>44</v>
      </c>
      <c r="K30" s="11">
        <v>82</v>
      </c>
      <c r="L30" s="11">
        <v>130</v>
      </c>
      <c r="M30" s="18">
        <v>0</v>
      </c>
      <c r="N30" s="21">
        <f t="shared" si="0"/>
        <v>841</v>
      </c>
      <c r="Q30" s="10">
        <f t="shared" si="3"/>
        <v>1997</v>
      </c>
      <c r="R30" s="11">
        <v>0</v>
      </c>
      <c r="S30" s="11">
        <v>12</v>
      </c>
      <c r="T30" s="11">
        <v>55</v>
      </c>
      <c r="U30" s="11">
        <v>26</v>
      </c>
      <c r="V30" s="11">
        <v>44</v>
      </c>
      <c r="W30" s="11">
        <v>22</v>
      </c>
      <c r="X30" s="11">
        <v>29</v>
      </c>
      <c r="Y30" s="11">
        <v>67</v>
      </c>
      <c r="Z30" s="11">
        <v>29</v>
      </c>
      <c r="AA30" s="11">
        <v>38</v>
      </c>
      <c r="AB30" s="11">
        <v>37</v>
      </c>
      <c r="AC30" s="11">
        <v>0</v>
      </c>
      <c r="AD30" s="21">
        <f t="shared" si="1"/>
        <v>67</v>
      </c>
    </row>
    <row r="31" spans="1:30" x14ac:dyDescent="0.3">
      <c r="A31" s="10">
        <f t="shared" si="2"/>
        <v>1998</v>
      </c>
      <c r="B31" s="11">
        <v>0</v>
      </c>
      <c r="C31" s="11">
        <v>40</v>
      </c>
      <c r="D31" s="11">
        <v>85</v>
      </c>
      <c r="E31" s="11">
        <v>213</v>
      </c>
      <c r="F31" s="11">
        <v>133</v>
      </c>
      <c r="G31" s="11">
        <v>129</v>
      </c>
      <c r="H31" s="11">
        <v>101</v>
      </c>
      <c r="I31" s="11">
        <v>28.2</v>
      </c>
      <c r="J31" s="11">
        <v>289</v>
      </c>
      <c r="K31" s="11">
        <v>252</v>
      </c>
      <c r="L31" s="11">
        <v>118</v>
      </c>
      <c r="M31" s="18">
        <v>87</v>
      </c>
      <c r="N31" s="21">
        <f t="shared" si="0"/>
        <v>1475.2</v>
      </c>
      <c r="Q31" s="10">
        <f t="shared" si="3"/>
        <v>1998</v>
      </c>
      <c r="R31" s="11">
        <v>0</v>
      </c>
      <c r="S31" s="11">
        <v>22</v>
      </c>
      <c r="T31" s="11">
        <v>54</v>
      </c>
      <c r="U31" s="11">
        <v>95</v>
      </c>
      <c r="V31" s="11">
        <v>41</v>
      </c>
      <c r="W31" s="11">
        <v>55</v>
      </c>
      <c r="X31" s="11">
        <v>58</v>
      </c>
      <c r="Y31" s="11">
        <v>17</v>
      </c>
      <c r="Z31" s="11">
        <v>65</v>
      </c>
      <c r="AA31" s="11">
        <v>76</v>
      </c>
      <c r="AB31" s="11">
        <v>58</v>
      </c>
      <c r="AC31" s="11">
        <v>38</v>
      </c>
      <c r="AD31" s="21">
        <f t="shared" si="1"/>
        <v>95</v>
      </c>
    </row>
    <row r="32" spans="1:30" x14ac:dyDescent="0.3">
      <c r="A32" s="10">
        <f t="shared" si="2"/>
        <v>1999</v>
      </c>
      <c r="B32" s="11">
        <v>7</v>
      </c>
      <c r="C32" s="11">
        <v>131</v>
      </c>
      <c r="D32" s="11">
        <v>95</v>
      </c>
      <c r="E32" s="11">
        <v>74</v>
      </c>
      <c r="F32" s="11">
        <v>107</v>
      </c>
      <c r="G32" s="11">
        <v>116</v>
      </c>
      <c r="H32" s="11">
        <v>232</v>
      </c>
      <c r="I32" s="11">
        <v>224</v>
      </c>
      <c r="J32" s="11">
        <v>338</v>
      </c>
      <c r="K32" s="11">
        <v>296</v>
      </c>
      <c r="L32" s="11">
        <v>305</v>
      </c>
      <c r="M32" s="18">
        <v>64</v>
      </c>
      <c r="N32" s="21">
        <f t="shared" si="0"/>
        <v>1989</v>
      </c>
      <c r="Q32" s="10">
        <f t="shared" si="3"/>
        <v>1999</v>
      </c>
      <c r="R32" s="11">
        <v>7</v>
      </c>
      <c r="S32" s="11">
        <v>52</v>
      </c>
      <c r="T32" s="11">
        <v>53</v>
      </c>
      <c r="U32" s="11">
        <v>33</v>
      </c>
      <c r="V32" s="11">
        <v>32</v>
      </c>
      <c r="W32" s="11">
        <v>33</v>
      </c>
      <c r="X32" s="11">
        <v>54</v>
      </c>
      <c r="Y32" s="11">
        <v>55</v>
      </c>
      <c r="Z32" s="11">
        <v>67</v>
      </c>
      <c r="AA32" s="11">
        <v>52</v>
      </c>
      <c r="AB32" s="11">
        <v>45</v>
      </c>
      <c r="AC32" s="11">
        <v>47</v>
      </c>
      <c r="AD32" s="21">
        <f t="shared" si="1"/>
        <v>67</v>
      </c>
    </row>
    <row r="33" spans="1:30" x14ac:dyDescent="0.3">
      <c r="A33" s="10">
        <f t="shared" si="2"/>
        <v>2000</v>
      </c>
      <c r="B33" s="11">
        <v>0</v>
      </c>
      <c r="C33" s="11">
        <v>5</v>
      </c>
      <c r="D33" s="11">
        <v>49</v>
      </c>
      <c r="E33" s="11">
        <v>132</v>
      </c>
      <c r="F33" s="11">
        <v>282.2</v>
      </c>
      <c r="G33" s="11">
        <v>82</v>
      </c>
      <c r="H33" s="11">
        <v>105</v>
      </c>
      <c r="I33" s="11">
        <v>78</v>
      </c>
      <c r="J33" s="11">
        <v>377</v>
      </c>
      <c r="K33" s="11">
        <v>128</v>
      </c>
      <c r="L33" s="11">
        <v>88</v>
      </c>
      <c r="M33" s="18">
        <v>13</v>
      </c>
      <c r="N33" s="21">
        <f t="shared" si="0"/>
        <v>1339.2</v>
      </c>
      <c r="Q33" s="10">
        <f t="shared" si="3"/>
        <v>2000</v>
      </c>
      <c r="R33" s="11">
        <v>0</v>
      </c>
      <c r="S33" s="11">
        <v>5</v>
      </c>
      <c r="T33" s="11">
        <v>42</v>
      </c>
      <c r="U33" s="11">
        <v>55</v>
      </c>
      <c r="V33" s="11">
        <v>100.2</v>
      </c>
      <c r="W33" s="11">
        <v>43</v>
      </c>
      <c r="X33" s="11">
        <v>44</v>
      </c>
      <c r="Y33" s="11">
        <v>32</v>
      </c>
      <c r="Z33" s="11">
        <v>96</v>
      </c>
      <c r="AA33" s="11">
        <v>62</v>
      </c>
      <c r="AB33" s="11">
        <v>26</v>
      </c>
      <c r="AC33" s="11">
        <v>12</v>
      </c>
      <c r="AD33" s="21">
        <f t="shared" si="1"/>
        <v>100.2</v>
      </c>
    </row>
    <row r="34" spans="1:30" x14ac:dyDescent="0.3">
      <c r="A34" s="10">
        <f t="shared" si="2"/>
        <v>2001</v>
      </c>
      <c r="B34" s="11">
        <v>0</v>
      </c>
      <c r="C34" s="11">
        <v>0</v>
      </c>
      <c r="D34" s="11">
        <v>15</v>
      </c>
      <c r="E34" s="11">
        <v>94</v>
      </c>
      <c r="F34" s="11">
        <v>92</v>
      </c>
      <c r="G34" s="11">
        <v>0</v>
      </c>
      <c r="H34" s="11">
        <v>62</v>
      </c>
      <c r="I34" s="11">
        <v>106</v>
      </c>
      <c r="J34" s="11">
        <v>199</v>
      </c>
      <c r="K34" s="11">
        <v>221</v>
      </c>
      <c r="L34" s="11">
        <v>164</v>
      </c>
      <c r="M34" s="18">
        <v>108</v>
      </c>
      <c r="N34" s="21">
        <f t="shared" si="0"/>
        <v>1061</v>
      </c>
      <c r="Q34" s="10">
        <f t="shared" si="3"/>
        <v>2001</v>
      </c>
      <c r="R34" s="11">
        <v>0</v>
      </c>
      <c r="S34" s="11">
        <v>0</v>
      </c>
      <c r="T34" s="11">
        <v>15</v>
      </c>
      <c r="U34" s="11">
        <v>57</v>
      </c>
      <c r="V34" s="11">
        <v>31</v>
      </c>
      <c r="W34" s="11">
        <v>0</v>
      </c>
      <c r="X34" s="11">
        <v>25</v>
      </c>
      <c r="Y34" s="11">
        <v>43</v>
      </c>
      <c r="Z34" s="11">
        <v>78</v>
      </c>
      <c r="AA34" s="11">
        <v>48</v>
      </c>
      <c r="AB34" s="11">
        <v>33</v>
      </c>
      <c r="AC34" s="11">
        <v>64</v>
      </c>
      <c r="AD34" s="21">
        <f t="shared" si="1"/>
        <v>78</v>
      </c>
    </row>
    <row r="35" spans="1:30" x14ac:dyDescent="0.3">
      <c r="A35" s="10">
        <f t="shared" si="2"/>
        <v>2002</v>
      </c>
      <c r="B35" s="11">
        <v>0</v>
      </c>
      <c r="C35" s="11">
        <v>130</v>
      </c>
      <c r="D35" s="11">
        <v>34</v>
      </c>
      <c r="E35" s="11">
        <v>93</v>
      </c>
      <c r="F35" s="11">
        <v>118</v>
      </c>
      <c r="G35" s="11">
        <v>70</v>
      </c>
      <c r="H35" s="11">
        <v>94</v>
      </c>
      <c r="I35" s="11">
        <v>15</v>
      </c>
      <c r="J35" s="11">
        <v>283</v>
      </c>
      <c r="K35" s="11">
        <v>89</v>
      </c>
      <c r="L35" s="11">
        <v>155</v>
      </c>
      <c r="M35" s="18">
        <v>69</v>
      </c>
      <c r="N35" s="21">
        <f t="shared" si="0"/>
        <v>1150</v>
      </c>
      <c r="Q35" s="10">
        <f t="shared" si="3"/>
        <v>2002</v>
      </c>
      <c r="R35" s="11">
        <v>0</v>
      </c>
      <c r="S35" s="11">
        <v>48</v>
      </c>
      <c r="T35" s="11">
        <v>17</v>
      </c>
      <c r="U35" s="11">
        <v>38</v>
      </c>
      <c r="V35" s="11">
        <v>91</v>
      </c>
      <c r="W35" s="11">
        <v>52</v>
      </c>
      <c r="X35" s="11">
        <v>45</v>
      </c>
      <c r="Y35" s="11">
        <v>15</v>
      </c>
      <c r="Z35" s="11">
        <v>78</v>
      </c>
      <c r="AA35" s="11">
        <v>61</v>
      </c>
      <c r="AB35" s="11">
        <v>63</v>
      </c>
      <c r="AC35" s="11">
        <v>69</v>
      </c>
      <c r="AD35" s="21">
        <f t="shared" si="1"/>
        <v>91</v>
      </c>
    </row>
    <row r="36" spans="1:30" x14ac:dyDescent="0.3">
      <c r="A36" s="10">
        <f t="shared" si="2"/>
        <v>2003</v>
      </c>
      <c r="B36" s="11">
        <v>0</v>
      </c>
      <c r="C36" s="11">
        <v>0</v>
      </c>
      <c r="D36" s="11">
        <v>35</v>
      </c>
      <c r="E36" s="11">
        <v>155</v>
      </c>
      <c r="F36" s="11">
        <v>108</v>
      </c>
      <c r="G36" s="11">
        <v>43</v>
      </c>
      <c r="H36" s="11">
        <v>0</v>
      </c>
      <c r="I36" s="11">
        <v>18</v>
      </c>
      <c r="J36" s="11">
        <v>103</v>
      </c>
      <c r="K36" s="11">
        <v>249</v>
      </c>
      <c r="L36" s="11">
        <v>207</v>
      </c>
      <c r="M36" s="18">
        <v>137</v>
      </c>
      <c r="N36" s="21">
        <f t="shared" si="0"/>
        <v>1055</v>
      </c>
      <c r="Q36" s="10">
        <f t="shared" si="3"/>
        <v>2003</v>
      </c>
      <c r="R36" s="11">
        <v>0</v>
      </c>
      <c r="S36" s="11">
        <v>0</v>
      </c>
      <c r="T36" s="11">
        <v>20</v>
      </c>
      <c r="U36" s="11">
        <v>55</v>
      </c>
      <c r="V36" s="11">
        <v>69</v>
      </c>
      <c r="W36" s="11">
        <v>22</v>
      </c>
      <c r="X36" s="11">
        <v>0</v>
      </c>
      <c r="Y36" s="11">
        <v>18</v>
      </c>
      <c r="Z36" s="11">
        <v>62</v>
      </c>
      <c r="AA36" s="11">
        <v>59</v>
      </c>
      <c r="AB36" s="11">
        <v>92</v>
      </c>
      <c r="AC36" s="11">
        <v>55</v>
      </c>
      <c r="AD36" s="21">
        <f t="shared" si="1"/>
        <v>92</v>
      </c>
    </row>
    <row r="37" spans="1:30" x14ac:dyDescent="0.3">
      <c r="A37" s="10">
        <f t="shared" si="2"/>
        <v>2004</v>
      </c>
      <c r="B37" s="11">
        <v>51</v>
      </c>
      <c r="C37" s="11">
        <v>38</v>
      </c>
      <c r="D37" s="11">
        <v>0</v>
      </c>
      <c r="E37" s="11">
        <v>276</v>
      </c>
      <c r="F37" s="11">
        <v>137</v>
      </c>
      <c r="G37" s="11">
        <v>4</v>
      </c>
      <c r="H37" s="11">
        <v>120</v>
      </c>
      <c r="I37" s="11">
        <v>17</v>
      </c>
      <c r="J37" s="11">
        <v>209</v>
      </c>
      <c r="K37" s="11">
        <v>125</v>
      </c>
      <c r="L37" s="11">
        <v>191</v>
      </c>
      <c r="M37" s="18">
        <v>0</v>
      </c>
      <c r="N37" s="21">
        <f t="shared" si="0"/>
        <v>1168</v>
      </c>
      <c r="Q37" s="10">
        <f t="shared" si="3"/>
        <v>2004</v>
      </c>
      <c r="R37" s="11">
        <v>51</v>
      </c>
      <c r="S37" s="11">
        <v>24</v>
      </c>
      <c r="T37" s="11">
        <v>0</v>
      </c>
      <c r="U37" s="11">
        <v>78</v>
      </c>
      <c r="V37" s="11">
        <v>62</v>
      </c>
      <c r="W37" s="11">
        <v>4</v>
      </c>
      <c r="X37" s="11">
        <v>72</v>
      </c>
      <c r="Y37" s="11">
        <v>17</v>
      </c>
      <c r="Z37" s="11">
        <v>77</v>
      </c>
      <c r="AA37" s="11">
        <v>61</v>
      </c>
      <c r="AB37" s="11">
        <v>99</v>
      </c>
      <c r="AC37" s="11">
        <v>0</v>
      </c>
      <c r="AD37" s="21">
        <f t="shared" si="1"/>
        <v>99</v>
      </c>
    </row>
    <row r="38" spans="1:30" x14ac:dyDescent="0.3">
      <c r="A38" s="10">
        <f t="shared" si="2"/>
        <v>2005</v>
      </c>
      <c r="B38" s="11">
        <v>34</v>
      </c>
      <c r="C38" s="11">
        <v>46</v>
      </c>
      <c r="D38" s="11">
        <v>151</v>
      </c>
      <c r="E38" s="11">
        <v>169</v>
      </c>
      <c r="F38" s="11">
        <v>139</v>
      </c>
      <c r="G38" s="11">
        <v>280</v>
      </c>
      <c r="H38" s="11">
        <v>167</v>
      </c>
      <c r="I38" s="11">
        <v>180</v>
      </c>
      <c r="J38" s="11">
        <v>264</v>
      </c>
      <c r="K38" s="11">
        <v>120</v>
      </c>
      <c r="L38" s="11">
        <v>191</v>
      </c>
      <c r="M38" s="18">
        <v>0</v>
      </c>
      <c r="N38" s="21">
        <f t="shared" si="0"/>
        <v>1741</v>
      </c>
      <c r="Q38" s="10">
        <f t="shared" si="3"/>
        <v>2005</v>
      </c>
      <c r="R38" s="11">
        <v>34</v>
      </c>
      <c r="S38" s="11">
        <v>46</v>
      </c>
      <c r="T38" s="11">
        <v>96</v>
      </c>
      <c r="U38" s="11">
        <v>53</v>
      </c>
      <c r="V38" s="11">
        <v>66</v>
      </c>
      <c r="W38" s="11">
        <v>71</v>
      </c>
      <c r="X38" s="11">
        <v>76</v>
      </c>
      <c r="Y38" s="11">
        <v>68</v>
      </c>
      <c r="Z38" s="11">
        <v>76</v>
      </c>
      <c r="AA38" s="11">
        <v>41</v>
      </c>
      <c r="AB38" s="11">
        <v>66</v>
      </c>
      <c r="AC38" s="11">
        <v>0</v>
      </c>
      <c r="AD38" s="21">
        <f t="shared" si="1"/>
        <v>96</v>
      </c>
    </row>
    <row r="39" spans="1:30" x14ac:dyDescent="0.3">
      <c r="A39" s="10">
        <f t="shared" si="2"/>
        <v>2006</v>
      </c>
      <c r="B39" s="11">
        <v>0</v>
      </c>
      <c r="C39" s="11">
        <v>0</v>
      </c>
      <c r="D39" s="11">
        <v>82</v>
      </c>
      <c r="E39" s="11">
        <v>128</v>
      </c>
      <c r="F39" s="11">
        <v>482</v>
      </c>
      <c r="G39" s="11">
        <v>116</v>
      </c>
      <c r="H39" s="11">
        <v>31</v>
      </c>
      <c r="I39" s="11">
        <v>242</v>
      </c>
      <c r="J39" s="11">
        <v>68</v>
      </c>
      <c r="K39" s="11">
        <v>108</v>
      </c>
      <c r="L39" s="11">
        <v>413</v>
      </c>
      <c r="M39" s="18">
        <v>237</v>
      </c>
      <c r="N39" s="21">
        <f t="shared" si="0"/>
        <v>1907</v>
      </c>
      <c r="Q39" s="10">
        <f t="shared" si="3"/>
        <v>2006</v>
      </c>
      <c r="R39" s="11">
        <v>0</v>
      </c>
      <c r="S39" s="11">
        <v>0</v>
      </c>
      <c r="T39" s="11">
        <v>80</v>
      </c>
      <c r="U39" s="11">
        <v>66</v>
      </c>
      <c r="V39" s="11">
        <v>96</v>
      </c>
      <c r="W39" s="11">
        <v>63</v>
      </c>
      <c r="X39" s="11">
        <v>31</v>
      </c>
      <c r="Y39" s="11">
        <v>95</v>
      </c>
      <c r="Z39" s="11">
        <v>39</v>
      </c>
      <c r="AA39" s="11">
        <v>39</v>
      </c>
      <c r="AB39" s="11">
        <v>95</v>
      </c>
      <c r="AC39" s="11">
        <v>81</v>
      </c>
      <c r="AD39" s="21">
        <f t="shared" si="1"/>
        <v>96</v>
      </c>
    </row>
    <row r="40" spans="1:30" x14ac:dyDescent="0.3">
      <c r="A40" s="10">
        <f t="shared" si="2"/>
        <v>2007</v>
      </c>
      <c r="B40" s="11">
        <v>0</v>
      </c>
      <c r="C40" s="11">
        <v>0</v>
      </c>
      <c r="D40" s="11">
        <v>32</v>
      </c>
      <c r="E40" s="11">
        <v>214</v>
      </c>
      <c r="F40" s="11">
        <v>455</v>
      </c>
      <c r="G40" s="11">
        <v>70</v>
      </c>
      <c r="H40" s="11">
        <v>140</v>
      </c>
      <c r="I40" s="11">
        <v>586</v>
      </c>
      <c r="J40" s="11">
        <v>549</v>
      </c>
      <c r="K40" s="11">
        <v>910</v>
      </c>
      <c r="L40" s="11">
        <v>230</v>
      </c>
      <c r="M40" s="18">
        <v>90</v>
      </c>
      <c r="N40" s="21">
        <f t="shared" si="0"/>
        <v>3276</v>
      </c>
      <c r="Q40" s="10">
        <f t="shared" si="3"/>
        <v>2007</v>
      </c>
      <c r="R40" s="11">
        <v>0</v>
      </c>
      <c r="S40" s="11">
        <v>0</v>
      </c>
      <c r="T40" s="11">
        <v>32</v>
      </c>
      <c r="U40" s="11">
        <v>45</v>
      </c>
      <c r="V40" s="11">
        <v>91</v>
      </c>
      <c r="W40" s="11">
        <v>45</v>
      </c>
      <c r="X40" s="11">
        <v>57</v>
      </c>
      <c r="Y40" s="11">
        <v>89</v>
      </c>
      <c r="Z40" s="11">
        <v>91</v>
      </c>
      <c r="AA40" s="11">
        <v>111</v>
      </c>
      <c r="AB40" s="11">
        <v>54</v>
      </c>
      <c r="AC40" s="11">
        <v>37</v>
      </c>
      <c r="AD40" s="21">
        <f t="shared" si="1"/>
        <v>111</v>
      </c>
    </row>
    <row r="41" spans="1:30" x14ac:dyDescent="0.3">
      <c r="A41" s="10">
        <f t="shared" si="2"/>
        <v>2008</v>
      </c>
      <c r="B41" s="11">
        <v>0</v>
      </c>
      <c r="C41" s="11">
        <v>12</v>
      </c>
      <c r="D41" s="11">
        <v>67</v>
      </c>
      <c r="E41" s="11">
        <v>177</v>
      </c>
      <c r="F41" s="11">
        <v>204</v>
      </c>
      <c r="G41" s="11">
        <v>59</v>
      </c>
      <c r="H41" s="11">
        <v>350</v>
      </c>
      <c r="I41" s="11">
        <v>415</v>
      </c>
      <c r="J41" s="11">
        <v>223</v>
      </c>
      <c r="K41" s="11">
        <v>377</v>
      </c>
      <c r="L41" s="11">
        <v>151</v>
      </c>
      <c r="M41" s="18">
        <v>0</v>
      </c>
      <c r="N41" s="21">
        <f t="shared" si="0"/>
        <v>2035</v>
      </c>
      <c r="Q41" s="10">
        <f t="shared" si="3"/>
        <v>2008</v>
      </c>
      <c r="R41" s="11">
        <v>0</v>
      </c>
      <c r="S41" s="11">
        <v>12</v>
      </c>
      <c r="T41" s="11">
        <v>31</v>
      </c>
      <c r="U41" s="11">
        <v>64</v>
      </c>
      <c r="V41" s="11">
        <v>77</v>
      </c>
      <c r="W41" s="11">
        <v>34</v>
      </c>
      <c r="X41" s="11">
        <v>94</v>
      </c>
      <c r="Y41" s="11">
        <v>84</v>
      </c>
      <c r="Z41" s="11">
        <v>76</v>
      </c>
      <c r="AA41" s="11">
        <v>61</v>
      </c>
      <c r="AB41" s="11">
        <v>54</v>
      </c>
      <c r="AC41" s="11">
        <v>0</v>
      </c>
      <c r="AD41" s="21">
        <f t="shared" si="1"/>
        <v>94</v>
      </c>
    </row>
    <row r="42" spans="1:30" x14ac:dyDescent="0.3">
      <c r="A42" s="10">
        <f t="shared" si="2"/>
        <v>2009</v>
      </c>
      <c r="B42" s="11">
        <v>35</v>
      </c>
      <c r="C42" s="11">
        <v>25</v>
      </c>
      <c r="D42" s="11">
        <v>122</v>
      </c>
      <c r="E42" s="11">
        <v>212</v>
      </c>
      <c r="F42" s="11">
        <v>140</v>
      </c>
      <c r="G42" s="11">
        <v>172</v>
      </c>
      <c r="H42" s="11">
        <v>172</v>
      </c>
      <c r="I42" s="11">
        <v>203</v>
      </c>
      <c r="J42" s="11">
        <v>239</v>
      </c>
      <c r="K42" s="11">
        <v>367</v>
      </c>
      <c r="L42" s="11">
        <v>119</v>
      </c>
      <c r="M42" s="18">
        <v>0</v>
      </c>
      <c r="N42" s="21">
        <f t="shared" si="0"/>
        <v>1806</v>
      </c>
      <c r="Q42" s="10">
        <f t="shared" si="3"/>
        <v>2009</v>
      </c>
      <c r="R42" s="11">
        <v>25</v>
      </c>
      <c r="S42" s="11">
        <v>25</v>
      </c>
      <c r="T42" s="11">
        <v>42</v>
      </c>
      <c r="U42" s="11">
        <v>77</v>
      </c>
      <c r="V42" s="11">
        <v>66</v>
      </c>
      <c r="W42" s="11">
        <v>40</v>
      </c>
      <c r="X42" s="11">
        <v>110</v>
      </c>
      <c r="Y42" s="11">
        <v>45</v>
      </c>
      <c r="Z42" s="11">
        <v>60</v>
      </c>
      <c r="AA42" s="11">
        <v>63</v>
      </c>
      <c r="AB42" s="11">
        <v>55</v>
      </c>
      <c r="AC42" s="11">
        <v>0</v>
      </c>
      <c r="AD42" s="21">
        <f t="shared" si="1"/>
        <v>110</v>
      </c>
    </row>
    <row r="43" spans="1:30" x14ac:dyDescent="0.3">
      <c r="A43" s="10">
        <f t="shared" si="2"/>
        <v>2010</v>
      </c>
      <c r="B43" s="11">
        <v>0</v>
      </c>
      <c r="C43" s="11">
        <v>36</v>
      </c>
      <c r="D43" s="11">
        <v>152</v>
      </c>
      <c r="E43" s="11">
        <v>55</v>
      </c>
      <c r="F43" s="11">
        <v>84</v>
      </c>
      <c r="G43" s="11">
        <v>236</v>
      </c>
      <c r="H43" s="11">
        <v>368</v>
      </c>
      <c r="I43" s="11">
        <v>272</v>
      </c>
      <c r="J43" s="11">
        <v>173</v>
      </c>
      <c r="K43" s="11">
        <v>324</v>
      </c>
      <c r="L43" s="11">
        <v>433</v>
      </c>
      <c r="M43" s="18">
        <v>581</v>
      </c>
      <c r="N43" s="21">
        <f t="shared" si="0"/>
        <v>2714</v>
      </c>
      <c r="Q43" s="10">
        <f t="shared" si="3"/>
        <v>2010</v>
      </c>
      <c r="R43" s="11">
        <v>0</v>
      </c>
      <c r="S43" s="11">
        <v>20</v>
      </c>
      <c r="T43" s="11">
        <v>70</v>
      </c>
      <c r="U43" s="11">
        <v>20</v>
      </c>
      <c r="V43" s="11">
        <v>50</v>
      </c>
      <c r="W43" s="11">
        <v>47</v>
      </c>
      <c r="X43" s="11">
        <v>65</v>
      </c>
      <c r="Y43" s="11">
        <v>74</v>
      </c>
      <c r="Z43" s="11">
        <v>23</v>
      </c>
      <c r="AA43" s="11">
        <v>72</v>
      </c>
      <c r="AB43" s="11">
        <v>76</v>
      </c>
      <c r="AC43" s="11">
        <v>84</v>
      </c>
      <c r="AD43" s="21">
        <f t="shared" si="1"/>
        <v>84</v>
      </c>
    </row>
    <row r="44" spans="1:30" x14ac:dyDescent="0.3">
      <c r="A44" s="10">
        <f t="shared" si="2"/>
        <v>2011</v>
      </c>
      <c r="B44" s="11">
        <v>635</v>
      </c>
      <c r="C44" s="11">
        <v>35</v>
      </c>
      <c r="D44" s="11">
        <v>86</v>
      </c>
      <c r="E44" s="11">
        <v>132</v>
      </c>
      <c r="F44" s="11">
        <v>168</v>
      </c>
      <c r="G44" s="11">
        <v>132</v>
      </c>
      <c r="H44" s="11">
        <v>88</v>
      </c>
      <c r="I44" s="11">
        <v>42</v>
      </c>
      <c r="J44" s="11">
        <v>200</v>
      </c>
      <c r="K44" s="11">
        <v>359</v>
      </c>
      <c r="L44" s="11">
        <v>666</v>
      </c>
      <c r="M44" s="18">
        <v>176</v>
      </c>
      <c r="N44" s="21">
        <f t="shared" si="0"/>
        <v>2719</v>
      </c>
      <c r="Q44" s="10">
        <f t="shared" si="3"/>
        <v>2011</v>
      </c>
      <c r="R44" s="11">
        <v>78</v>
      </c>
      <c r="S44" s="11">
        <v>15</v>
      </c>
      <c r="T44" s="11">
        <v>52</v>
      </c>
      <c r="U44" s="11">
        <v>41</v>
      </c>
      <c r="V44" s="11">
        <v>50</v>
      </c>
      <c r="W44" s="11">
        <v>50</v>
      </c>
      <c r="X44" s="11">
        <v>58</v>
      </c>
      <c r="Y44" s="11">
        <v>31</v>
      </c>
      <c r="Z44" s="11">
        <v>62</v>
      </c>
      <c r="AA44" s="11">
        <v>81</v>
      </c>
      <c r="AB44" s="11">
        <v>93</v>
      </c>
      <c r="AC44" s="11">
        <v>96</v>
      </c>
      <c r="AD44" s="21">
        <f t="shared" si="1"/>
        <v>96</v>
      </c>
    </row>
    <row r="45" spans="1:30" x14ac:dyDescent="0.3">
      <c r="A45" s="10">
        <f>+A44+1</f>
        <v>2012</v>
      </c>
      <c r="B45" s="11">
        <v>0</v>
      </c>
      <c r="C45" s="11">
        <v>0</v>
      </c>
      <c r="D45" s="11">
        <v>120</v>
      </c>
      <c r="E45" s="11">
        <v>281</v>
      </c>
      <c r="F45" s="11">
        <v>92</v>
      </c>
      <c r="G45" s="11">
        <v>161</v>
      </c>
      <c r="H45" s="11">
        <v>118</v>
      </c>
      <c r="I45" s="11">
        <v>209</v>
      </c>
      <c r="J45" s="11">
        <v>92</v>
      </c>
      <c r="K45" s="11">
        <v>358</v>
      </c>
      <c r="L45" s="11">
        <v>0</v>
      </c>
      <c r="M45" s="18">
        <v>0</v>
      </c>
      <c r="N45" s="21">
        <f t="shared" si="0"/>
        <v>1431</v>
      </c>
      <c r="Q45" s="10">
        <f>+Q44+1</f>
        <v>2012</v>
      </c>
      <c r="R45" s="11">
        <v>0</v>
      </c>
      <c r="S45" s="11">
        <v>0</v>
      </c>
      <c r="T45" s="11">
        <v>45</v>
      </c>
      <c r="U45" s="11">
        <v>51</v>
      </c>
      <c r="V45" s="11">
        <v>41</v>
      </c>
      <c r="W45" s="11">
        <v>43</v>
      </c>
      <c r="X45" s="11">
        <v>97</v>
      </c>
      <c r="Y45" s="11">
        <v>48</v>
      </c>
      <c r="Z45" s="11">
        <v>37</v>
      </c>
      <c r="AA45" s="11">
        <v>53</v>
      </c>
      <c r="AB45" s="11">
        <v>0</v>
      </c>
      <c r="AC45" s="11">
        <v>0</v>
      </c>
      <c r="AD45" s="21">
        <f t="shared" si="1"/>
        <v>97</v>
      </c>
    </row>
    <row r="46" spans="1:30" x14ac:dyDescent="0.3">
      <c r="A46" s="10">
        <f t="shared" si="2"/>
        <v>2013</v>
      </c>
      <c r="B46" s="11">
        <v>0</v>
      </c>
      <c r="C46" s="11">
        <v>0</v>
      </c>
      <c r="D46" s="11">
        <v>50</v>
      </c>
      <c r="E46" s="11">
        <v>50</v>
      </c>
      <c r="F46" s="11">
        <v>371</v>
      </c>
      <c r="G46" s="11">
        <v>25</v>
      </c>
      <c r="H46" s="11">
        <v>22</v>
      </c>
      <c r="I46" s="11">
        <v>300</v>
      </c>
      <c r="J46" s="11">
        <v>265</v>
      </c>
      <c r="K46" s="11">
        <v>240</v>
      </c>
      <c r="L46" s="11">
        <v>185</v>
      </c>
      <c r="M46" s="18">
        <v>20</v>
      </c>
      <c r="N46" s="21">
        <f t="shared" si="0"/>
        <v>1528</v>
      </c>
      <c r="Q46" s="10">
        <f t="shared" ref="Q46:Q50" si="4">+Q45+1</f>
        <v>2013</v>
      </c>
      <c r="R46" s="11">
        <v>0</v>
      </c>
      <c r="S46" s="11">
        <v>0</v>
      </c>
      <c r="T46" s="11">
        <v>50</v>
      </c>
      <c r="U46" s="11">
        <v>20</v>
      </c>
      <c r="V46" s="11">
        <v>105</v>
      </c>
      <c r="W46" s="11">
        <v>20</v>
      </c>
      <c r="X46" s="11">
        <v>22</v>
      </c>
      <c r="Y46" s="11">
        <v>135</v>
      </c>
      <c r="Z46" s="11">
        <v>50</v>
      </c>
      <c r="AA46" s="11">
        <v>105</v>
      </c>
      <c r="AB46" s="11">
        <v>90</v>
      </c>
      <c r="AC46" s="11">
        <v>20</v>
      </c>
      <c r="AD46" s="21">
        <f t="shared" si="1"/>
        <v>135</v>
      </c>
    </row>
    <row r="47" spans="1:30" x14ac:dyDescent="0.3">
      <c r="A47" s="10">
        <f t="shared" si="2"/>
        <v>2014</v>
      </c>
      <c r="B47" s="11">
        <v>0</v>
      </c>
      <c r="C47" s="11">
        <v>0</v>
      </c>
      <c r="D47" s="11">
        <v>0</v>
      </c>
      <c r="E47" s="11">
        <v>0</v>
      </c>
      <c r="F47" s="11"/>
      <c r="G47" s="11">
        <v>3</v>
      </c>
      <c r="H47" s="11">
        <v>24</v>
      </c>
      <c r="I47" s="11">
        <v>27</v>
      </c>
      <c r="J47" s="11"/>
      <c r="K47" s="11">
        <v>34</v>
      </c>
      <c r="L47" s="11">
        <v>317</v>
      </c>
      <c r="M47" s="18">
        <v>0</v>
      </c>
      <c r="N47" s="21" t="str">
        <f t="shared" si="0"/>
        <v xml:space="preserve"> </v>
      </c>
      <c r="Q47" s="10">
        <f t="shared" si="4"/>
        <v>2014</v>
      </c>
      <c r="R47" s="11">
        <v>0</v>
      </c>
      <c r="S47" s="11">
        <v>0</v>
      </c>
      <c r="T47" s="11">
        <v>0</v>
      </c>
      <c r="U47" s="11">
        <v>0</v>
      </c>
      <c r="V47" s="11"/>
      <c r="W47" s="11">
        <v>2</v>
      </c>
      <c r="X47" s="11">
        <v>8</v>
      </c>
      <c r="Y47" s="11">
        <v>22</v>
      </c>
      <c r="Z47" s="11"/>
      <c r="AA47" s="11">
        <v>34</v>
      </c>
      <c r="AB47" s="11">
        <v>55</v>
      </c>
      <c r="AC47" s="11">
        <v>0</v>
      </c>
      <c r="AD47" s="21" t="str">
        <f t="shared" si="1"/>
        <v xml:space="preserve"> </v>
      </c>
    </row>
    <row r="48" spans="1:30" x14ac:dyDescent="0.3">
      <c r="A48" s="10">
        <f t="shared" si="2"/>
        <v>2015</v>
      </c>
      <c r="B48" s="11">
        <v>7</v>
      </c>
      <c r="C48" s="11">
        <v>69</v>
      </c>
      <c r="D48" s="11">
        <v>70</v>
      </c>
      <c r="E48" s="11">
        <v>50</v>
      </c>
      <c r="F48" s="11">
        <v>90</v>
      </c>
      <c r="G48" s="11">
        <v>0</v>
      </c>
      <c r="H48" s="11">
        <v>0</v>
      </c>
      <c r="I48" s="11">
        <v>110</v>
      </c>
      <c r="J48" s="11">
        <v>73</v>
      </c>
      <c r="K48" s="11">
        <v>84</v>
      </c>
      <c r="L48" s="11">
        <v>120</v>
      </c>
      <c r="M48" s="18">
        <v>0</v>
      </c>
      <c r="N48" s="21">
        <f t="shared" si="0"/>
        <v>673</v>
      </c>
      <c r="Q48" s="10">
        <f t="shared" si="4"/>
        <v>2015</v>
      </c>
      <c r="R48" s="11">
        <v>7</v>
      </c>
      <c r="S48" s="11">
        <v>65</v>
      </c>
      <c r="T48" s="11">
        <v>70</v>
      </c>
      <c r="U48" s="11">
        <v>50</v>
      </c>
      <c r="V48" s="11">
        <v>40</v>
      </c>
      <c r="W48" s="11">
        <v>0</v>
      </c>
      <c r="X48" s="11">
        <v>0</v>
      </c>
      <c r="Y48" s="11">
        <v>80</v>
      </c>
      <c r="Z48" s="11">
        <v>40</v>
      </c>
      <c r="AA48" s="11">
        <v>54</v>
      </c>
      <c r="AB48" s="11">
        <v>40</v>
      </c>
      <c r="AC48" s="11">
        <v>0</v>
      </c>
      <c r="AD48" s="21">
        <f t="shared" si="1"/>
        <v>80</v>
      </c>
    </row>
    <row r="49" spans="1:30" x14ac:dyDescent="0.3">
      <c r="A49" s="10">
        <f t="shared" si="2"/>
        <v>2016</v>
      </c>
      <c r="B49" s="11">
        <v>0</v>
      </c>
      <c r="C49" s="11">
        <v>0</v>
      </c>
      <c r="D49" s="11">
        <v>0</v>
      </c>
      <c r="E49" s="11">
        <v>21</v>
      </c>
      <c r="F49" s="11">
        <v>200</v>
      </c>
      <c r="G49" s="11">
        <v>93</v>
      </c>
      <c r="H49" s="11">
        <v>53</v>
      </c>
      <c r="I49" s="11">
        <v>213</v>
      </c>
      <c r="J49" s="11">
        <v>197</v>
      </c>
      <c r="K49" s="11">
        <v>234</v>
      </c>
      <c r="L49" s="11">
        <v>210</v>
      </c>
      <c r="M49" s="18">
        <v>203</v>
      </c>
      <c r="N49" s="21">
        <f t="shared" si="0"/>
        <v>1424</v>
      </c>
      <c r="Q49" s="10">
        <f t="shared" si="4"/>
        <v>2016</v>
      </c>
      <c r="R49" s="11">
        <v>0</v>
      </c>
      <c r="S49" s="11">
        <v>0</v>
      </c>
      <c r="T49" s="11">
        <v>0</v>
      </c>
      <c r="U49" s="11">
        <v>21</v>
      </c>
      <c r="V49" s="11">
        <v>63</v>
      </c>
      <c r="W49" s="11">
        <v>72</v>
      </c>
      <c r="X49" s="11">
        <v>31</v>
      </c>
      <c r="Y49" s="11">
        <v>77</v>
      </c>
      <c r="Z49" s="11">
        <v>77</v>
      </c>
      <c r="AA49" s="11">
        <v>50</v>
      </c>
      <c r="AB49" s="11">
        <v>53</v>
      </c>
      <c r="AC49" s="11">
        <v>81</v>
      </c>
      <c r="AD49" s="21">
        <f t="shared" si="1"/>
        <v>81</v>
      </c>
    </row>
    <row r="50" spans="1:30" x14ac:dyDescent="0.3">
      <c r="A50" s="10">
        <f t="shared" si="2"/>
        <v>2017</v>
      </c>
      <c r="B50" s="11">
        <v>0</v>
      </c>
      <c r="C50" s="11">
        <v>0</v>
      </c>
      <c r="D50" s="11">
        <v>295</v>
      </c>
      <c r="E50" s="11">
        <v>192</v>
      </c>
      <c r="F50" s="11">
        <v>401</v>
      </c>
      <c r="G50" s="11">
        <v>500</v>
      </c>
      <c r="H50" s="11">
        <v>57</v>
      </c>
      <c r="I50" s="11">
        <v>161</v>
      </c>
      <c r="J50" s="11">
        <v>189</v>
      </c>
      <c r="K50" s="11">
        <v>169</v>
      </c>
      <c r="L50" s="11">
        <v>182</v>
      </c>
      <c r="M50" s="18">
        <v>60</v>
      </c>
      <c r="N50" s="21">
        <f t="shared" si="0"/>
        <v>2206</v>
      </c>
      <c r="Q50" s="10">
        <f t="shared" si="4"/>
        <v>2017</v>
      </c>
      <c r="R50" s="11">
        <v>0</v>
      </c>
      <c r="S50" s="11">
        <v>0</v>
      </c>
      <c r="T50" s="11">
        <v>81</v>
      </c>
      <c r="U50" s="11">
        <v>49</v>
      </c>
      <c r="V50" s="11">
        <v>100</v>
      </c>
      <c r="W50" s="11">
        <v>97</v>
      </c>
      <c r="X50" s="11">
        <v>27</v>
      </c>
      <c r="Y50" s="11">
        <v>80</v>
      </c>
      <c r="Z50" s="11">
        <v>115</v>
      </c>
      <c r="AA50" s="11">
        <v>105</v>
      </c>
      <c r="AB50" s="11">
        <v>84</v>
      </c>
      <c r="AC50" s="11">
        <v>31</v>
      </c>
      <c r="AD50" s="21">
        <f t="shared" si="1"/>
        <v>115</v>
      </c>
    </row>
    <row r="51" spans="1:30" x14ac:dyDescent="0.3">
      <c r="A51" s="10">
        <f>+A50+1</f>
        <v>2018</v>
      </c>
      <c r="B51" s="11">
        <v>21</v>
      </c>
      <c r="C51" s="11">
        <v>23.400000000000002</v>
      </c>
      <c r="D51" s="11"/>
      <c r="E51" s="11"/>
      <c r="F51" s="11">
        <v>41.900000000000006</v>
      </c>
      <c r="G51" s="11">
        <v>0</v>
      </c>
      <c r="H51" s="11">
        <v>0</v>
      </c>
      <c r="I51" s="11">
        <v>107.10000000000001</v>
      </c>
      <c r="J51" s="11">
        <v>0</v>
      </c>
      <c r="K51" s="11">
        <v>144</v>
      </c>
      <c r="L51" s="11">
        <v>75</v>
      </c>
      <c r="M51" s="18">
        <v>43</v>
      </c>
      <c r="N51" s="21" t="str">
        <f t="shared" si="0"/>
        <v xml:space="preserve"> </v>
      </c>
      <c r="Q51" s="10">
        <f>+Q50+1</f>
        <v>2018</v>
      </c>
      <c r="R51" s="11">
        <v>8</v>
      </c>
      <c r="S51" s="11">
        <v>8</v>
      </c>
      <c r="T51" s="11"/>
      <c r="U51" s="11"/>
      <c r="V51" s="11">
        <v>9</v>
      </c>
      <c r="W51" s="11">
        <v>0</v>
      </c>
      <c r="X51" s="11">
        <v>0</v>
      </c>
      <c r="Y51" s="11">
        <v>101</v>
      </c>
      <c r="Z51" s="11">
        <v>0</v>
      </c>
      <c r="AA51" s="11">
        <v>50</v>
      </c>
      <c r="AB51" s="11">
        <v>40</v>
      </c>
      <c r="AC51" s="11">
        <v>22</v>
      </c>
      <c r="AD51" s="21" t="str">
        <f t="shared" si="1"/>
        <v xml:space="preserve"> </v>
      </c>
    </row>
    <row r="52" spans="1:30" x14ac:dyDescent="0.3">
      <c r="A52" s="10">
        <f t="shared" si="2"/>
        <v>2019</v>
      </c>
      <c r="B52" s="11">
        <v>0</v>
      </c>
      <c r="C52" s="11">
        <v>84</v>
      </c>
      <c r="D52" s="11">
        <v>91</v>
      </c>
      <c r="E52" s="11">
        <v>138</v>
      </c>
      <c r="F52" s="11">
        <v>263</v>
      </c>
      <c r="G52" s="11">
        <v>121</v>
      </c>
      <c r="H52" s="11">
        <v>79</v>
      </c>
      <c r="I52" s="11"/>
      <c r="J52" s="11">
        <v>213</v>
      </c>
      <c r="K52" s="11">
        <v>185</v>
      </c>
      <c r="L52" s="11">
        <v>126</v>
      </c>
      <c r="M52" s="18">
        <v>26</v>
      </c>
      <c r="N52" s="21" t="str">
        <f t="shared" si="0"/>
        <v xml:space="preserve"> </v>
      </c>
      <c r="Q52" s="10">
        <f t="shared" ref="Q52:Q53" si="5">+Q51+1</f>
        <v>2019</v>
      </c>
      <c r="R52" s="11">
        <v>0</v>
      </c>
      <c r="S52" s="11">
        <v>55</v>
      </c>
      <c r="T52" s="11">
        <v>50</v>
      </c>
      <c r="U52" s="11">
        <v>51</v>
      </c>
      <c r="V52" s="11">
        <v>107</v>
      </c>
      <c r="W52" s="11">
        <v>48</v>
      </c>
      <c r="X52" s="11">
        <v>41</v>
      </c>
      <c r="Y52" s="11"/>
      <c r="Z52" s="11">
        <v>72</v>
      </c>
      <c r="AA52" s="11">
        <v>52</v>
      </c>
      <c r="AB52" s="11">
        <v>66</v>
      </c>
      <c r="AC52" s="11">
        <v>26</v>
      </c>
      <c r="AD52" s="21" t="str">
        <f t="shared" si="1"/>
        <v xml:space="preserve"> </v>
      </c>
    </row>
    <row r="53" spans="1:30" x14ac:dyDescent="0.3">
      <c r="A53" s="14">
        <f t="shared" si="2"/>
        <v>2020</v>
      </c>
      <c r="B53" s="11">
        <v>0</v>
      </c>
      <c r="C53" s="11">
        <v>0</v>
      </c>
      <c r="D53" s="11">
        <v>21</v>
      </c>
      <c r="E53" s="11">
        <v>106</v>
      </c>
      <c r="F53" s="11">
        <v>256</v>
      </c>
      <c r="G53" s="11">
        <v>110</v>
      </c>
      <c r="H53" s="11">
        <v>282</v>
      </c>
      <c r="I53" s="11">
        <v>406</v>
      </c>
      <c r="J53" s="11">
        <v>226</v>
      </c>
      <c r="K53" s="11">
        <v>209</v>
      </c>
      <c r="L53" s="11">
        <v>291</v>
      </c>
      <c r="M53" s="18">
        <v>17</v>
      </c>
      <c r="N53" s="21">
        <f t="shared" si="0"/>
        <v>1924</v>
      </c>
      <c r="Q53" s="10">
        <f t="shared" si="5"/>
        <v>2020</v>
      </c>
      <c r="R53" s="11">
        <v>0</v>
      </c>
      <c r="S53" s="11">
        <v>0</v>
      </c>
      <c r="T53" s="11">
        <v>11</v>
      </c>
      <c r="U53" s="11">
        <v>42</v>
      </c>
      <c r="V53" s="11">
        <v>156</v>
      </c>
      <c r="W53" s="11">
        <v>46</v>
      </c>
      <c r="X53" s="11">
        <v>80</v>
      </c>
      <c r="Y53" s="11">
        <v>90</v>
      </c>
      <c r="Z53" s="11">
        <v>106</v>
      </c>
      <c r="AA53" s="11">
        <v>78</v>
      </c>
      <c r="AB53" s="11">
        <v>58</v>
      </c>
      <c r="AC53" s="11">
        <v>17</v>
      </c>
      <c r="AD53" s="21">
        <f t="shared" si="1"/>
        <v>156</v>
      </c>
    </row>
    <row r="54" spans="1:30" x14ac:dyDescent="0.3">
      <c r="A54" s="14">
        <v>2021</v>
      </c>
      <c r="B54" s="11">
        <v>0</v>
      </c>
      <c r="C54" s="11">
        <v>38</v>
      </c>
      <c r="D54" s="11">
        <v>78</v>
      </c>
      <c r="E54" s="11">
        <v>102</v>
      </c>
      <c r="F54" s="11">
        <v>175</v>
      </c>
      <c r="G54" s="11">
        <v>81</v>
      </c>
      <c r="H54" s="11">
        <v>149</v>
      </c>
      <c r="I54" s="11">
        <v>349</v>
      </c>
      <c r="J54" s="11">
        <v>225</v>
      </c>
      <c r="K54" s="11">
        <v>264</v>
      </c>
      <c r="L54" s="11">
        <v>207</v>
      </c>
      <c r="M54" s="11">
        <v>76</v>
      </c>
      <c r="N54" s="21">
        <f>+IF(COUNT(B54:M54)&lt;12," ",SUM(B54:M54))</f>
        <v>1744</v>
      </c>
      <c r="Q54" s="14">
        <v>2021</v>
      </c>
      <c r="R54" s="11">
        <v>0</v>
      </c>
      <c r="S54" s="11">
        <v>21</v>
      </c>
      <c r="T54" s="11">
        <v>29</v>
      </c>
      <c r="U54" s="11">
        <v>52</v>
      </c>
      <c r="V54" s="11">
        <v>109</v>
      </c>
      <c r="W54" s="11">
        <v>41</v>
      </c>
      <c r="X54" s="11">
        <v>63</v>
      </c>
      <c r="Y54" s="11">
        <v>102</v>
      </c>
      <c r="Z54" s="11">
        <v>60</v>
      </c>
      <c r="AA54" s="11">
        <v>66</v>
      </c>
      <c r="AB54" s="11">
        <v>55</v>
      </c>
      <c r="AC54" s="11">
        <v>64</v>
      </c>
      <c r="AD54" s="21">
        <f>+IF(COUNT(R54:AC54)&lt;12," ",MAX(R54:AC54))</f>
        <v>109</v>
      </c>
    </row>
    <row r="55" spans="1:30" x14ac:dyDescent="0.3">
      <c r="A55" s="14">
        <v>2022</v>
      </c>
      <c r="B55" s="11">
        <v>0</v>
      </c>
      <c r="C55" s="11">
        <v>108</v>
      </c>
      <c r="D55" s="11">
        <v>174</v>
      </c>
      <c r="E55" s="11">
        <v>191</v>
      </c>
      <c r="F55" s="11" t="s">
        <v>21</v>
      </c>
      <c r="G55" s="11">
        <v>360</v>
      </c>
      <c r="H55" s="11">
        <v>406</v>
      </c>
      <c r="I55" s="11" t="s">
        <v>21</v>
      </c>
      <c r="J55" s="11" t="s">
        <v>21</v>
      </c>
      <c r="K55" s="11" t="s">
        <v>21</v>
      </c>
      <c r="L55" s="11" t="s">
        <v>21</v>
      </c>
      <c r="M55" s="11" t="s">
        <v>21</v>
      </c>
      <c r="N55" s="21" t="str">
        <f>+IF(COUNT(B55:M55)&lt;12," ",SUM(B55:M55))</f>
        <v xml:space="preserve"> </v>
      </c>
      <c r="Q55" s="14">
        <v>2022</v>
      </c>
      <c r="R55" s="11">
        <v>0</v>
      </c>
      <c r="S55" s="11">
        <v>46</v>
      </c>
      <c r="T55" s="11">
        <v>78</v>
      </c>
      <c r="U55" s="11">
        <v>59</v>
      </c>
      <c r="V55" s="11" t="s">
        <v>21</v>
      </c>
      <c r="W55" s="11">
        <v>102</v>
      </c>
      <c r="X55" s="11">
        <v>85</v>
      </c>
      <c r="Y55" s="11" t="s">
        <v>21</v>
      </c>
      <c r="Z55" s="11" t="s">
        <v>21</v>
      </c>
      <c r="AA55" s="11" t="s">
        <v>21</v>
      </c>
      <c r="AB55" s="11" t="s">
        <v>21</v>
      </c>
      <c r="AC55" s="11" t="s">
        <v>21</v>
      </c>
      <c r="AD55" s="21" t="str">
        <f>+IF(COUNT(R55:AC55)&lt;12," ",MAX(R55:AC55))</f>
        <v xml:space="preserve"> </v>
      </c>
    </row>
    <row r="56" spans="1:30" customFormat="1" x14ac:dyDescent="0.3">
      <c r="A56" s="53" t="s">
        <v>16</v>
      </c>
      <c r="B56" s="7">
        <f>+AVERAGE(B3:B55)</f>
        <v>23.8</v>
      </c>
      <c r="C56" s="7">
        <f>+AVERAGE(C3:C55)</f>
        <v>28.131578947368421</v>
      </c>
      <c r="D56" s="7">
        <f t="shared" ref="D56:L56" si="6">+AVERAGE(D3:D55)</f>
        <v>89.718918918918916</v>
      </c>
      <c r="E56" s="7">
        <f t="shared" si="6"/>
        <v>142.18918918918919</v>
      </c>
      <c r="F56" s="7">
        <f t="shared" si="6"/>
        <v>194.6861111111111</v>
      </c>
      <c r="G56" s="7">
        <f t="shared" si="6"/>
        <v>124.41578947368421</v>
      </c>
      <c r="H56" s="7">
        <f t="shared" si="6"/>
        <v>118.16052631578948</v>
      </c>
      <c r="I56" s="7">
        <f t="shared" si="6"/>
        <v>179.10555555555555</v>
      </c>
      <c r="J56" s="7">
        <f t="shared" si="6"/>
        <v>212.97777777777776</v>
      </c>
      <c r="K56" s="7">
        <f t="shared" si="6"/>
        <v>227.4891891891892</v>
      </c>
      <c r="L56" s="7">
        <f t="shared" si="6"/>
        <v>193.2157894736842</v>
      </c>
      <c r="M56" s="7">
        <f>+AVERAGE(M3:M55)</f>
        <v>66.776315789473685</v>
      </c>
      <c r="N56" s="22">
        <f>+AVERAGE(N3:N55)</f>
        <v>1638.6647058823528</v>
      </c>
      <c r="O56" s="12"/>
      <c r="P56" s="12"/>
      <c r="Q56" s="53" t="s">
        <v>16</v>
      </c>
      <c r="R56" s="7">
        <f>+AVERAGE(R3:R55)</f>
        <v>7.8421052631578947</v>
      </c>
      <c r="S56" s="7">
        <f>+AVERAGE(S3:S55)</f>
        <v>17.660526315789475</v>
      </c>
      <c r="T56" s="7">
        <f t="shared" ref="T56:AB56" si="7">+AVERAGE(T3:T55)</f>
        <v>43.972972972972975</v>
      </c>
      <c r="U56" s="7">
        <f t="shared" si="7"/>
        <v>53.045945945945945</v>
      </c>
      <c r="V56" s="7">
        <f t="shared" si="7"/>
        <v>69.744444444444454</v>
      </c>
      <c r="W56" s="7">
        <f t="shared" si="7"/>
        <v>44.102631578947374</v>
      </c>
      <c r="X56" s="7">
        <f t="shared" si="7"/>
        <v>50.744736842105262</v>
      </c>
      <c r="Y56" s="7">
        <f t="shared" si="7"/>
        <v>60.969444444444449</v>
      </c>
      <c r="Z56" s="7">
        <f t="shared" si="7"/>
        <v>65.688888888888897</v>
      </c>
      <c r="AA56" s="7">
        <f t="shared" si="7"/>
        <v>60.797297297297298</v>
      </c>
      <c r="AB56" s="7">
        <f t="shared" si="7"/>
        <v>61.128947368421052</v>
      </c>
      <c r="AC56" s="7">
        <f>+AVERAGE(AC3:AC55)</f>
        <v>31.36315789473684</v>
      </c>
      <c r="AD56" s="22">
        <f>+AVERAGE(AD3:AD55)</f>
        <v>104.64117647058823</v>
      </c>
    </row>
    <row r="57" spans="1:30" customFormat="1" x14ac:dyDescent="0.3">
      <c r="A57" s="53" t="s">
        <v>17</v>
      </c>
      <c r="B57" s="7">
        <f>+MAX(B3:B55)</f>
        <v>635</v>
      </c>
      <c r="C57" s="7">
        <f t="shared" ref="C57:M57" si="8">+MAX(C3:C55)</f>
        <v>131</v>
      </c>
      <c r="D57" s="7">
        <f t="shared" si="8"/>
        <v>523.1</v>
      </c>
      <c r="E57" s="7">
        <f t="shared" si="8"/>
        <v>335</v>
      </c>
      <c r="F57" s="7">
        <f t="shared" si="8"/>
        <v>482</v>
      </c>
      <c r="G57" s="7">
        <f t="shared" si="8"/>
        <v>500</v>
      </c>
      <c r="H57" s="7">
        <f t="shared" si="8"/>
        <v>406</v>
      </c>
      <c r="I57" s="7">
        <f t="shared" si="8"/>
        <v>586</v>
      </c>
      <c r="J57" s="7">
        <f t="shared" si="8"/>
        <v>549</v>
      </c>
      <c r="K57" s="7">
        <f t="shared" si="8"/>
        <v>910</v>
      </c>
      <c r="L57" s="7">
        <f t="shared" si="8"/>
        <v>666</v>
      </c>
      <c r="M57" s="7">
        <f t="shared" si="8"/>
        <v>581</v>
      </c>
      <c r="N57" s="22">
        <f>+MAX(N3:N55)</f>
        <v>3276</v>
      </c>
      <c r="O57" s="12"/>
      <c r="P57" s="12"/>
      <c r="Q57" s="53" t="s">
        <v>17</v>
      </c>
      <c r="R57" s="7">
        <f>+MAX(R3:R55)</f>
        <v>78</v>
      </c>
      <c r="S57" s="7">
        <f t="shared" ref="S57:AC57" si="9">+MAX(S3:S55)</f>
        <v>65</v>
      </c>
      <c r="T57" s="7">
        <f t="shared" si="9"/>
        <v>150.6</v>
      </c>
      <c r="U57" s="7">
        <f t="shared" si="9"/>
        <v>158.9</v>
      </c>
      <c r="V57" s="7">
        <f t="shared" si="9"/>
        <v>156</v>
      </c>
      <c r="W57" s="7">
        <f t="shared" si="9"/>
        <v>124.3</v>
      </c>
      <c r="X57" s="7">
        <f t="shared" si="9"/>
        <v>110</v>
      </c>
      <c r="Y57" s="7">
        <f t="shared" si="9"/>
        <v>142.80000000000001</v>
      </c>
      <c r="Z57" s="7">
        <f t="shared" si="9"/>
        <v>167.1</v>
      </c>
      <c r="AA57" s="7">
        <f t="shared" si="9"/>
        <v>111</v>
      </c>
      <c r="AB57" s="7">
        <f t="shared" si="9"/>
        <v>170</v>
      </c>
      <c r="AC57" s="7">
        <f t="shared" si="9"/>
        <v>96</v>
      </c>
      <c r="AD57" s="22">
        <f>+MAX(AD3:AD55)</f>
        <v>170</v>
      </c>
    </row>
    <row r="58" spans="1:30" customFormat="1" x14ac:dyDescent="0.3">
      <c r="A58" s="53" t="s">
        <v>18</v>
      </c>
      <c r="B58" s="7">
        <f>+MIN(B3:B55)</f>
        <v>0</v>
      </c>
      <c r="C58" s="7">
        <f t="shared" ref="C58:L58" si="10">+MIN(C3:C55)</f>
        <v>0</v>
      </c>
      <c r="D58" s="7">
        <f t="shared" si="10"/>
        <v>0</v>
      </c>
      <c r="E58" s="7">
        <f t="shared" si="10"/>
        <v>0</v>
      </c>
      <c r="F58" s="7">
        <f t="shared" si="10"/>
        <v>41.900000000000006</v>
      </c>
      <c r="G58" s="7">
        <f t="shared" si="10"/>
        <v>0</v>
      </c>
      <c r="H58" s="7">
        <f t="shared" si="10"/>
        <v>0</v>
      </c>
      <c r="I58" s="7">
        <f t="shared" si="10"/>
        <v>15</v>
      </c>
      <c r="J58" s="7">
        <f t="shared" si="10"/>
        <v>0</v>
      </c>
      <c r="K58" s="7">
        <f t="shared" si="10"/>
        <v>34</v>
      </c>
      <c r="L58" s="7">
        <f t="shared" si="10"/>
        <v>0</v>
      </c>
      <c r="M58" s="7">
        <f>+MIN(M3:M55)</f>
        <v>0</v>
      </c>
      <c r="N58" s="22">
        <f>+MIN(N3:N55)</f>
        <v>673</v>
      </c>
      <c r="O58" s="12"/>
      <c r="P58" s="12"/>
      <c r="Q58" s="53" t="s">
        <v>18</v>
      </c>
      <c r="R58" s="7">
        <f>+MIN(R3:R55)</f>
        <v>0</v>
      </c>
      <c r="S58" s="7">
        <f t="shared" ref="S58:AB58" si="11">+MIN(S3:S55)</f>
        <v>0</v>
      </c>
      <c r="T58" s="7">
        <f t="shared" si="11"/>
        <v>0</v>
      </c>
      <c r="U58" s="7">
        <f t="shared" si="11"/>
        <v>0</v>
      </c>
      <c r="V58" s="7">
        <f t="shared" si="11"/>
        <v>9</v>
      </c>
      <c r="W58" s="7">
        <f t="shared" si="11"/>
        <v>0</v>
      </c>
      <c r="X58" s="7">
        <f t="shared" si="11"/>
        <v>0</v>
      </c>
      <c r="Y58" s="7">
        <f t="shared" si="11"/>
        <v>15</v>
      </c>
      <c r="Z58" s="7">
        <f t="shared" si="11"/>
        <v>0</v>
      </c>
      <c r="AA58" s="7">
        <f t="shared" si="11"/>
        <v>15</v>
      </c>
      <c r="AB58" s="7">
        <f t="shared" si="11"/>
        <v>0</v>
      </c>
      <c r="AC58" s="7">
        <f>+MIN(AC3:AC55)</f>
        <v>0</v>
      </c>
      <c r="AD58" s="22">
        <f>+MIN(AD3:AD55)</f>
        <v>67</v>
      </c>
    </row>
    <row r="59" spans="1:30" customFormat="1" x14ac:dyDescent="0.3">
      <c r="A59" s="53" t="s">
        <v>19</v>
      </c>
      <c r="B59" s="7">
        <f>+_xlfn.STDEV.S(B3:B55)</f>
        <v>102.97855195215246</v>
      </c>
      <c r="C59" s="7">
        <f t="shared" ref="C59:M59" si="12">+_xlfn.STDEV.S(C3:C55)</f>
        <v>35.677474953549705</v>
      </c>
      <c r="D59" s="7">
        <f t="shared" si="12"/>
        <v>95.387440466755365</v>
      </c>
      <c r="E59" s="7">
        <f t="shared" si="12"/>
        <v>91.549648897268924</v>
      </c>
      <c r="F59" s="7">
        <f t="shared" si="12"/>
        <v>112.06757439223325</v>
      </c>
      <c r="G59" s="7">
        <f t="shared" si="12"/>
        <v>127.52964366853985</v>
      </c>
      <c r="H59" s="7">
        <f t="shared" si="12"/>
        <v>102.81445250040846</v>
      </c>
      <c r="I59" s="7">
        <f t="shared" si="12"/>
        <v>124.98441490143468</v>
      </c>
      <c r="J59" s="7">
        <f t="shared" si="12"/>
        <v>107.03114129237906</v>
      </c>
      <c r="K59" s="7">
        <f t="shared" si="12"/>
        <v>152.78394837115539</v>
      </c>
      <c r="L59" s="7">
        <f t="shared" si="12"/>
        <v>149.11772879591408</v>
      </c>
      <c r="M59" s="7">
        <f t="shared" si="12"/>
        <v>106.46501121536019</v>
      </c>
      <c r="N59" s="22">
        <f>+_xlfn.STDEV.S(N3:N55)</f>
        <v>548.75796225733245</v>
      </c>
      <c r="O59" s="12"/>
      <c r="P59" s="12"/>
      <c r="Q59" s="53" t="s">
        <v>19</v>
      </c>
      <c r="R59" s="7">
        <f>+_xlfn.STDEV.S(R3:R55)</f>
        <v>17.617215652309291</v>
      </c>
      <c r="S59" s="7">
        <f t="shared" ref="S59:AC59" si="13">+_xlfn.STDEV.S(S3:S55)</f>
        <v>18.898484702214336</v>
      </c>
      <c r="T59" s="7">
        <f t="shared" si="13"/>
        <v>32.395624264265557</v>
      </c>
      <c r="U59" s="7">
        <f t="shared" si="13"/>
        <v>33.02465909147449</v>
      </c>
      <c r="V59" s="7">
        <f t="shared" si="13"/>
        <v>30.151602131746028</v>
      </c>
      <c r="W59" s="7">
        <f t="shared" si="13"/>
        <v>31.383292911495207</v>
      </c>
      <c r="X59" s="7">
        <f t="shared" si="13"/>
        <v>29.835093587725439</v>
      </c>
      <c r="Y59" s="7">
        <f t="shared" si="13"/>
        <v>31.853556154416086</v>
      </c>
      <c r="Z59" s="7">
        <f t="shared" si="13"/>
        <v>30.448812107045459</v>
      </c>
      <c r="AA59" s="7">
        <f t="shared" si="13"/>
        <v>20.110410329070962</v>
      </c>
      <c r="AB59" s="7">
        <f t="shared" si="13"/>
        <v>29.910658932576851</v>
      </c>
      <c r="AC59" s="7">
        <f t="shared" si="13"/>
        <v>30.996446361727926</v>
      </c>
      <c r="AD59" s="22">
        <f>+_xlfn.STDEV.S(AD3:AD55)</f>
        <v>27.89420617203352</v>
      </c>
    </row>
    <row r="60" spans="1:30" customFormat="1" ht="15" thickBot="1" x14ac:dyDescent="0.35">
      <c r="A60" s="54" t="s">
        <v>20</v>
      </c>
      <c r="B60" s="55">
        <f>+COUNT(B3:B55)</f>
        <v>38</v>
      </c>
      <c r="C60" s="55">
        <f t="shared" ref="C60:M60" si="14">+COUNT(C3:C55)</f>
        <v>38</v>
      </c>
      <c r="D60" s="55">
        <f t="shared" si="14"/>
        <v>37</v>
      </c>
      <c r="E60" s="55">
        <f t="shared" si="14"/>
        <v>37</v>
      </c>
      <c r="F60" s="55">
        <f t="shared" si="14"/>
        <v>36</v>
      </c>
      <c r="G60" s="55">
        <f t="shared" si="14"/>
        <v>38</v>
      </c>
      <c r="H60" s="55">
        <f t="shared" si="14"/>
        <v>38</v>
      </c>
      <c r="I60" s="55">
        <f t="shared" si="14"/>
        <v>36</v>
      </c>
      <c r="J60" s="55">
        <f t="shared" si="14"/>
        <v>36</v>
      </c>
      <c r="K60" s="55">
        <f t="shared" si="14"/>
        <v>37</v>
      </c>
      <c r="L60" s="55">
        <f t="shared" si="14"/>
        <v>38</v>
      </c>
      <c r="M60" s="55">
        <f t="shared" si="14"/>
        <v>38</v>
      </c>
      <c r="N60" s="23">
        <f>+COUNT(N3:N55)</f>
        <v>34</v>
      </c>
      <c r="O60" s="12"/>
      <c r="P60" s="12"/>
      <c r="Q60" s="54" t="s">
        <v>20</v>
      </c>
      <c r="R60" s="55">
        <f>+COUNT(R3:R55)</f>
        <v>38</v>
      </c>
      <c r="S60" s="55">
        <f t="shared" ref="S60:AC60" si="15">+COUNT(S3:S55)</f>
        <v>38</v>
      </c>
      <c r="T60" s="55">
        <f t="shared" si="15"/>
        <v>37</v>
      </c>
      <c r="U60" s="55">
        <f t="shared" si="15"/>
        <v>37</v>
      </c>
      <c r="V60" s="55">
        <f t="shared" si="15"/>
        <v>36</v>
      </c>
      <c r="W60" s="55">
        <f t="shared" si="15"/>
        <v>38</v>
      </c>
      <c r="X60" s="55">
        <f t="shared" si="15"/>
        <v>38</v>
      </c>
      <c r="Y60" s="55">
        <f t="shared" si="15"/>
        <v>36</v>
      </c>
      <c r="Z60" s="55">
        <f t="shared" si="15"/>
        <v>36</v>
      </c>
      <c r="AA60" s="55">
        <f t="shared" si="15"/>
        <v>37</v>
      </c>
      <c r="AB60" s="55">
        <f t="shared" si="15"/>
        <v>38</v>
      </c>
      <c r="AC60" s="55">
        <f t="shared" si="15"/>
        <v>38</v>
      </c>
      <c r="AD60" s="23">
        <f>+COUNT(AD3:AD55)</f>
        <v>34</v>
      </c>
    </row>
  </sheetData>
  <mergeCells count="2">
    <mergeCell ref="B1:N1"/>
    <mergeCell ref="R1:AD1"/>
  </mergeCells>
  <conditionalFormatting sqref="A3:A60">
    <cfRule type="cellIs" dxfId="107" priority="8" operator="equal">
      <formula>"SR"</formula>
    </cfRule>
  </conditionalFormatting>
  <conditionalFormatting sqref="B2:N2">
    <cfRule type="cellIs" dxfId="106" priority="28" operator="equal">
      <formula>"SR"</formula>
    </cfRule>
  </conditionalFormatting>
  <conditionalFormatting sqref="B3:N55">
    <cfRule type="cellIs" dxfId="105" priority="2" operator="equal">
      <formula>0</formula>
    </cfRule>
  </conditionalFormatting>
  <conditionalFormatting sqref="Q3:Q60">
    <cfRule type="cellIs" dxfId="104" priority="3" operator="equal">
      <formula>"SR"</formula>
    </cfRule>
  </conditionalFormatting>
  <conditionalFormatting sqref="R2:AD2">
    <cfRule type="cellIs" dxfId="103" priority="26" operator="equal">
      <formula>"SR"</formula>
    </cfRule>
  </conditionalFormatting>
  <conditionalFormatting sqref="R3:AD55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25020230</vt:lpstr>
      <vt:lpstr>25020240</vt:lpstr>
      <vt:lpstr>25020250</vt:lpstr>
      <vt:lpstr>25020260</vt:lpstr>
      <vt:lpstr>25020280</vt:lpstr>
      <vt:lpstr>25020690</vt:lpstr>
      <vt:lpstr>25020920</vt:lpstr>
      <vt:lpstr>25021240</vt:lpstr>
      <vt:lpstr>25021650</vt:lpstr>
      <vt:lpstr>25025250</vt:lpstr>
      <vt:lpstr>28010070</vt:lpstr>
      <vt:lpstr>28020080</vt:lpstr>
      <vt:lpstr>28020150</vt:lpstr>
      <vt:lpstr>28020230</vt:lpstr>
      <vt:lpstr>28020310</vt:lpstr>
      <vt:lpstr>28020420</vt:lpstr>
      <vt:lpstr>28020440</vt:lpstr>
      <vt:lpstr>28020460</vt:lpstr>
      <vt:lpstr>28020600</vt:lpstr>
      <vt:lpstr>28025070</vt:lpstr>
      <vt:lpstr>28025080</vt:lpstr>
      <vt:lpstr>28025090</vt:lpstr>
      <vt:lpstr>28035010</vt:lpstr>
      <vt:lpstr>28040310</vt:lpstr>
      <vt:lpstr>28040350</vt:lpstr>
      <vt:lpstr>PTOTAL</vt:lpstr>
      <vt:lpstr>PMAX</vt:lpstr>
      <vt:lpstr>PTOTAL_corregido</vt:lpstr>
      <vt:lpstr>PMAX_corregido</vt:lpstr>
      <vt:lpstr>Analisis PTotal Mensual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OMEN</dc:creator>
  <cp:keywords/>
  <dc:description/>
  <cp:lastModifiedBy>ANDRES HUMBERTO OTALORA CARMONA</cp:lastModifiedBy>
  <cp:revision/>
  <dcterms:created xsi:type="dcterms:W3CDTF">2021-02-12T03:00:36Z</dcterms:created>
  <dcterms:modified xsi:type="dcterms:W3CDTF">2023-03-26T20:16:18Z</dcterms:modified>
  <cp:category/>
  <cp:contentStatus/>
</cp:coreProperties>
</file>