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ECIJG.ClassSourcecode/HIDG/HIDG0016/"/>
    </mc:Choice>
  </mc:AlternateContent>
  <xr:revisionPtr revIDLastSave="359" documentId="13_ncr:1_{5111718A-B6DC-40AE-9D04-E3BA6710BEF7}" xr6:coauthVersionLast="47" xr6:coauthVersionMax="47" xr10:uidLastSave="{9139353B-4A7E-4503-866F-DE0839FA933D}"/>
  <bookViews>
    <workbookView xWindow="-120" yWindow="-120" windowWidth="29040" windowHeight="15720" tabRatio="786" xr2:uid="{00000000-000D-0000-FFFF-FFFF00000000}"/>
  </bookViews>
  <sheets>
    <sheet name="Tormentas" sheetId="16" r:id="rId1"/>
    <sheet name="EventosAnuales" sheetId="19" r:id="rId2"/>
    <sheet name="EventoxDuracion" sheetId="21" r:id="rId3"/>
    <sheet name="MDTP" sheetId="5" r:id="rId4"/>
    <sheet name="DTP15min" sheetId="17" r:id="rId5"/>
    <sheet name="HietogramaEjemplo" sheetId="11" r:id="rId6"/>
    <sheet name="{R}" sheetId="23" r:id="rId7"/>
  </sheets>
  <calcPr calcId="191029"/>
  <pivotCaches>
    <pivotCache cacheId="4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4" i="5" l="1"/>
  <c r="X4" i="5"/>
  <c r="N2" i="5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21" i="16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C403" i="11"/>
  <c r="C404" i="11"/>
  <c r="C405" i="11"/>
  <c r="C406" i="11"/>
  <c r="C407" i="11"/>
  <c r="C408" i="11"/>
  <c r="C409" i="11"/>
  <c r="C410" i="11"/>
  <c r="C411" i="11"/>
  <c r="C412" i="11"/>
  <c r="C413" i="11"/>
  <c r="C414" i="11"/>
  <c r="C415" i="11"/>
  <c r="C416" i="11"/>
  <c r="C417" i="11"/>
  <c r="C418" i="11"/>
  <c r="C419" i="11"/>
  <c r="C420" i="11"/>
  <c r="C421" i="11"/>
  <c r="C422" i="11"/>
  <c r="C423" i="11"/>
  <c r="C424" i="11"/>
  <c r="C425" i="11"/>
  <c r="C426" i="11"/>
  <c r="C427" i="11"/>
  <c r="C428" i="11"/>
  <c r="C429" i="11"/>
  <c r="C430" i="11"/>
  <c r="C431" i="11"/>
  <c r="C432" i="11"/>
  <c r="C433" i="11"/>
  <c r="C434" i="11"/>
  <c r="C435" i="11"/>
  <c r="C436" i="11"/>
  <c r="C437" i="11"/>
  <c r="C438" i="11"/>
  <c r="C439" i="11"/>
  <c r="C440" i="11"/>
  <c r="C441" i="11"/>
  <c r="C442" i="11"/>
  <c r="C443" i="11"/>
  <c r="C444" i="11"/>
  <c r="C445" i="11"/>
  <c r="C446" i="11"/>
  <c r="C447" i="11"/>
  <c r="C448" i="11"/>
  <c r="C449" i="11"/>
  <c r="C450" i="11"/>
  <c r="C451" i="11"/>
  <c r="C452" i="11"/>
  <c r="C453" i="11"/>
  <c r="C454" i="11"/>
  <c r="C455" i="11"/>
  <c r="C456" i="11"/>
  <c r="C457" i="11"/>
  <c r="C458" i="11"/>
  <c r="C459" i="11"/>
  <c r="C460" i="11"/>
  <c r="C461" i="11"/>
  <c r="C462" i="11"/>
  <c r="C463" i="11"/>
  <c r="C464" i="11"/>
  <c r="C465" i="11"/>
  <c r="C466" i="11"/>
  <c r="C467" i="11"/>
  <c r="C468" i="11"/>
  <c r="C469" i="11"/>
  <c r="C470" i="11"/>
  <c r="C471" i="11"/>
  <c r="C472" i="11"/>
  <c r="C473" i="11"/>
  <c r="C474" i="11"/>
  <c r="C475" i="11"/>
  <c r="C476" i="11"/>
  <c r="C477" i="11"/>
  <c r="C478" i="11"/>
  <c r="C479" i="11"/>
  <c r="C480" i="11"/>
  <c r="C481" i="11"/>
  <c r="C482" i="11"/>
  <c r="C483" i="11"/>
  <c r="C484" i="11"/>
  <c r="C485" i="11"/>
  <c r="C486" i="11"/>
  <c r="C487" i="11"/>
  <c r="C488" i="11"/>
  <c r="C489" i="11"/>
  <c r="C490" i="11"/>
  <c r="C491" i="11"/>
  <c r="C492" i="11"/>
  <c r="C493" i="11"/>
  <c r="C494" i="11"/>
  <c r="C495" i="11"/>
  <c r="C496" i="11"/>
  <c r="C497" i="11"/>
  <c r="C498" i="11"/>
  <c r="C499" i="11"/>
  <c r="C500" i="11"/>
  <c r="C501" i="11"/>
  <c r="C502" i="11"/>
  <c r="C503" i="11"/>
  <c r="C504" i="11"/>
  <c r="C505" i="11"/>
  <c r="C506" i="11"/>
  <c r="C507" i="11"/>
  <c r="C508" i="11"/>
  <c r="C509" i="11"/>
  <c r="C510" i="11"/>
  <c r="C511" i="11"/>
  <c r="C512" i="11"/>
  <c r="C513" i="11"/>
  <c r="C514" i="11"/>
  <c r="C515" i="11"/>
  <c r="C516" i="11"/>
  <c r="C517" i="11"/>
  <c r="C518" i="11"/>
  <c r="C519" i="11"/>
  <c r="C520" i="11"/>
  <c r="C521" i="11"/>
  <c r="C522" i="11"/>
  <c r="C523" i="11"/>
  <c r="C524" i="11"/>
  <c r="C525" i="11"/>
  <c r="C526" i="11"/>
  <c r="C527" i="11"/>
  <c r="C528" i="11"/>
  <c r="C529" i="11"/>
  <c r="C530" i="11"/>
  <c r="C531" i="11"/>
  <c r="C532" i="11"/>
  <c r="C533" i="11"/>
  <c r="C534" i="11"/>
  <c r="C535" i="11"/>
  <c r="C536" i="11"/>
  <c r="C537" i="11"/>
  <c r="C538" i="11"/>
  <c r="C539" i="11"/>
  <c r="C540" i="11"/>
  <c r="C541" i="11"/>
  <c r="C542" i="11"/>
  <c r="C543" i="11"/>
  <c r="C544" i="11"/>
  <c r="C545" i="11"/>
  <c r="C546" i="11"/>
  <c r="C547" i="11"/>
  <c r="C548" i="11"/>
  <c r="C549" i="11"/>
  <c r="C550" i="11"/>
  <c r="C551" i="11"/>
  <c r="C552" i="11"/>
  <c r="C553" i="11"/>
  <c r="C554" i="11"/>
  <c r="C555" i="11"/>
  <c r="C556" i="11"/>
  <c r="C557" i="11"/>
  <c r="C558" i="11"/>
  <c r="C559" i="11"/>
  <c r="C560" i="11"/>
  <c r="C561" i="11"/>
  <c r="C562" i="11"/>
  <c r="C563" i="11"/>
  <c r="C564" i="11"/>
  <c r="C565" i="11"/>
  <c r="C566" i="11"/>
  <c r="C567" i="11"/>
  <c r="C568" i="11"/>
  <c r="C569" i="11"/>
  <c r="C570" i="11"/>
  <c r="C571" i="11"/>
  <c r="C572" i="11"/>
  <c r="C573" i="11"/>
  <c r="C574" i="11"/>
  <c r="C575" i="11"/>
  <c r="C576" i="11"/>
  <c r="C577" i="11"/>
  <c r="C578" i="11"/>
  <c r="C579" i="11"/>
  <c r="C580" i="11"/>
  <c r="C581" i="11"/>
  <c r="C582" i="11"/>
  <c r="C583" i="11"/>
  <c r="F4" i="21"/>
  <c r="B4" i="17" l="1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" i="17"/>
  <c r="F5" i="21"/>
  <c r="BE21" i="16" l="1"/>
  <c r="BE22" i="16"/>
  <c r="BE23" i="16"/>
  <c r="F6" i="21"/>
  <c r="G21" i="16" l="1"/>
  <c r="F7" i="21"/>
  <c r="F8" i="21"/>
  <c r="E19" i="16" l="1"/>
  <c r="DH120" i="16"/>
  <c r="DI120" i="16" s="1"/>
  <c r="DJ120" i="16" s="1"/>
  <c r="DK120" i="16" s="1"/>
  <c r="DH112" i="16"/>
  <c r="DI112" i="16" s="1"/>
  <c r="DJ112" i="16" s="1"/>
  <c r="DK112" i="16" s="1"/>
  <c r="DH104" i="16"/>
  <c r="DI104" i="16" s="1"/>
  <c r="DJ104" i="16" s="1"/>
  <c r="DK104" i="16" s="1"/>
  <c r="DH96" i="16"/>
  <c r="DI96" i="16" s="1"/>
  <c r="DJ96" i="16" s="1"/>
  <c r="DK96" i="16" s="1"/>
  <c r="DH88" i="16"/>
  <c r="DI88" i="16" s="1"/>
  <c r="DJ88" i="16" s="1"/>
  <c r="DK88" i="16" s="1"/>
  <c r="DL88" i="16" s="1"/>
  <c r="DM88" i="16" s="1"/>
  <c r="DN88" i="16" s="1"/>
  <c r="DO88" i="16" s="1"/>
  <c r="DP88" i="16" s="1"/>
  <c r="DQ88" i="16" s="1"/>
  <c r="DR88" i="16" s="1"/>
  <c r="DS88" i="16" s="1"/>
  <c r="DT88" i="16" s="1"/>
  <c r="DU88" i="16" s="1"/>
  <c r="DV88" i="16" s="1"/>
  <c r="DW88" i="16" s="1"/>
  <c r="DX88" i="16" s="1"/>
  <c r="DY88" i="16" s="1"/>
  <c r="DZ88" i="16" s="1"/>
  <c r="EA88" i="16" s="1"/>
  <c r="EB88" i="16" s="1"/>
  <c r="EC88" i="16" s="1"/>
  <c r="ED88" i="16" s="1"/>
  <c r="EE88" i="16" s="1"/>
  <c r="EF88" i="16" s="1"/>
  <c r="EG88" i="16" s="1"/>
  <c r="EH88" i="16" s="1"/>
  <c r="EI88" i="16" s="1"/>
  <c r="EJ88" i="16" s="1"/>
  <c r="EK88" i="16" s="1"/>
  <c r="EL88" i="16" s="1"/>
  <c r="EM88" i="16" s="1"/>
  <c r="EN88" i="16" s="1"/>
  <c r="EO88" i="16" s="1"/>
  <c r="EP88" i="16" s="1"/>
  <c r="EQ88" i="16" s="1"/>
  <c r="ER88" i="16" s="1"/>
  <c r="ES88" i="16" s="1"/>
  <c r="ET88" i="16" s="1"/>
  <c r="EU88" i="16" s="1"/>
  <c r="EV88" i="16" s="1"/>
  <c r="EW88" i="16" s="1"/>
  <c r="EX88" i="16" s="1"/>
  <c r="EY88" i="16" s="1"/>
  <c r="EZ88" i="16" s="1"/>
  <c r="FA88" i="16" s="1"/>
  <c r="FB88" i="16" s="1"/>
  <c r="FC88" i="16" s="1"/>
  <c r="FD88" i="16" s="1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CQ21" i="16"/>
  <c r="CR21" i="16"/>
  <c r="CS21" i="16"/>
  <c r="CT21" i="16"/>
  <c r="CU21" i="16"/>
  <c r="CV21" i="16"/>
  <c r="CW21" i="16"/>
  <c r="CX21" i="16"/>
  <c r="CY21" i="16"/>
  <c r="CZ21" i="16"/>
  <c r="DA21" i="16"/>
  <c r="DB21" i="16"/>
  <c r="DC21" i="16"/>
  <c r="DD21" i="16"/>
  <c r="BH22" i="16"/>
  <c r="DH22" i="16" s="1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CQ22" i="16"/>
  <c r="CR22" i="16"/>
  <c r="CS22" i="16"/>
  <c r="CT22" i="16"/>
  <c r="CU22" i="16"/>
  <c r="CV22" i="16"/>
  <c r="CW22" i="16"/>
  <c r="CX22" i="16"/>
  <c r="CY22" i="16"/>
  <c r="CZ22" i="16"/>
  <c r="DA22" i="16"/>
  <c r="DB22" i="16"/>
  <c r="DC22" i="16"/>
  <c r="DD22" i="16"/>
  <c r="BH29" i="16"/>
  <c r="DH29" i="16" s="1"/>
  <c r="DI29" i="16" s="1"/>
  <c r="DJ29" i="16" s="1"/>
  <c r="DK29" i="16" s="1"/>
  <c r="DL29" i="16" s="1"/>
  <c r="DM29" i="16" s="1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CQ29" i="16"/>
  <c r="CR29" i="16"/>
  <c r="CS29" i="16"/>
  <c r="CT29" i="16"/>
  <c r="CU29" i="16"/>
  <c r="CV29" i="16"/>
  <c r="CW29" i="16"/>
  <c r="CX29" i="16"/>
  <c r="CY29" i="16"/>
  <c r="CZ29" i="16"/>
  <c r="DA29" i="16"/>
  <c r="DB29" i="16"/>
  <c r="DC29" i="16"/>
  <c r="DD29" i="16"/>
  <c r="BH30" i="16"/>
  <c r="DH30" i="16" s="1"/>
  <c r="DI30" i="16" s="1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CQ30" i="16"/>
  <c r="CR30" i="16"/>
  <c r="CS30" i="16"/>
  <c r="CT30" i="16"/>
  <c r="CU30" i="16"/>
  <c r="CV30" i="16"/>
  <c r="CW30" i="16"/>
  <c r="CX30" i="16"/>
  <c r="CY30" i="16"/>
  <c r="CZ30" i="16"/>
  <c r="DA30" i="16"/>
  <c r="DB30" i="16"/>
  <c r="DC30" i="16"/>
  <c r="DD30" i="16"/>
  <c r="BH32" i="16"/>
  <c r="DH32" i="16" s="1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CQ32" i="16"/>
  <c r="CR32" i="16"/>
  <c r="CS32" i="16"/>
  <c r="CT32" i="16"/>
  <c r="CU32" i="16"/>
  <c r="CV32" i="16"/>
  <c r="CW32" i="16"/>
  <c r="CX32" i="16"/>
  <c r="CY32" i="16"/>
  <c r="CZ32" i="16"/>
  <c r="DA32" i="16"/>
  <c r="DB32" i="16"/>
  <c r="DC32" i="16"/>
  <c r="DD32" i="16"/>
  <c r="BH45" i="16"/>
  <c r="DH45" i="16" s="1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CQ45" i="16"/>
  <c r="CR45" i="16"/>
  <c r="CS45" i="16"/>
  <c r="CT45" i="16"/>
  <c r="CU45" i="16"/>
  <c r="CV45" i="16"/>
  <c r="CW45" i="16"/>
  <c r="CX45" i="16"/>
  <c r="CY45" i="16"/>
  <c r="CZ45" i="16"/>
  <c r="DA45" i="16"/>
  <c r="DB45" i="16"/>
  <c r="DC45" i="16"/>
  <c r="DD45" i="16"/>
  <c r="BH48" i="16"/>
  <c r="DH48" i="16" s="1"/>
  <c r="DI48" i="16" s="1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CQ48" i="16"/>
  <c r="CR48" i="16"/>
  <c r="CS48" i="16"/>
  <c r="CT48" i="16"/>
  <c r="CU48" i="16"/>
  <c r="CV48" i="16"/>
  <c r="CW48" i="16"/>
  <c r="CX48" i="16"/>
  <c r="CY48" i="16"/>
  <c r="CZ48" i="16"/>
  <c r="DA48" i="16"/>
  <c r="DB48" i="16"/>
  <c r="DC48" i="16"/>
  <c r="DD48" i="16"/>
  <c r="BH60" i="16"/>
  <c r="DH60" i="16" s="1"/>
  <c r="DI60" i="16" s="1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CQ60" i="16"/>
  <c r="CR60" i="16"/>
  <c r="CS60" i="16"/>
  <c r="CT60" i="16"/>
  <c r="CU60" i="16"/>
  <c r="CV60" i="16"/>
  <c r="CW60" i="16"/>
  <c r="CX60" i="16"/>
  <c r="CY60" i="16"/>
  <c r="CZ60" i="16"/>
  <c r="DA60" i="16"/>
  <c r="DB60" i="16"/>
  <c r="DC60" i="16"/>
  <c r="DD60" i="16"/>
  <c r="BH70" i="16"/>
  <c r="DH70" i="16" s="1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CQ70" i="16"/>
  <c r="CR70" i="16"/>
  <c r="CS70" i="16"/>
  <c r="CT70" i="16"/>
  <c r="CU70" i="16"/>
  <c r="CV70" i="16"/>
  <c r="CW70" i="16"/>
  <c r="CX70" i="16"/>
  <c r="CY70" i="16"/>
  <c r="CZ70" i="16"/>
  <c r="DA70" i="16"/>
  <c r="DB70" i="16"/>
  <c r="DC70" i="16"/>
  <c r="DD70" i="16"/>
  <c r="BH80" i="16"/>
  <c r="DH80" i="16" s="1"/>
  <c r="DI80" i="16" s="1"/>
  <c r="DJ80" i="16" s="1"/>
  <c r="DK80" i="16" s="1"/>
  <c r="DL80" i="16" s="1"/>
  <c r="DM80" i="16" s="1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CQ80" i="16"/>
  <c r="CR80" i="16"/>
  <c r="CS80" i="16"/>
  <c r="CT80" i="16"/>
  <c r="CU80" i="16"/>
  <c r="CV80" i="16"/>
  <c r="CW80" i="16"/>
  <c r="CX80" i="16"/>
  <c r="CY80" i="16"/>
  <c r="CZ80" i="16"/>
  <c r="DA80" i="16"/>
  <c r="DB80" i="16"/>
  <c r="DC80" i="16"/>
  <c r="DD80" i="16"/>
  <c r="BH81" i="16"/>
  <c r="DH81" i="16" s="1"/>
  <c r="DI81" i="16" s="1"/>
  <c r="DJ81" i="16" s="1"/>
  <c r="DK81" i="16" s="1"/>
  <c r="DL81" i="16" s="1"/>
  <c r="DM81" i="16" s="1"/>
  <c r="DN81" i="16" s="1"/>
  <c r="DO81" i="16" s="1"/>
  <c r="DP81" i="16" s="1"/>
  <c r="DQ81" i="16" s="1"/>
  <c r="DR81" i="16" s="1"/>
  <c r="DS81" i="16" s="1"/>
  <c r="DT81" i="16" s="1"/>
  <c r="DU81" i="16" s="1"/>
  <c r="DV81" i="16" s="1"/>
  <c r="DW81" i="16" s="1"/>
  <c r="DX81" i="16" s="1"/>
  <c r="DY81" i="16" s="1"/>
  <c r="DZ81" i="16" s="1"/>
  <c r="EA81" i="16" s="1"/>
  <c r="EB81" i="16" s="1"/>
  <c r="EC81" i="16" s="1"/>
  <c r="ED81" i="16" s="1"/>
  <c r="EE81" i="16" s="1"/>
  <c r="EF81" i="16" s="1"/>
  <c r="EG81" i="16" s="1"/>
  <c r="EH81" i="16" s="1"/>
  <c r="EI81" i="16" s="1"/>
  <c r="EJ81" i="16" s="1"/>
  <c r="EK81" i="16" s="1"/>
  <c r="EL81" i="16" s="1"/>
  <c r="EM81" i="16" s="1"/>
  <c r="EN81" i="16" s="1"/>
  <c r="EO81" i="16" s="1"/>
  <c r="EP81" i="16" s="1"/>
  <c r="EQ81" i="16" s="1"/>
  <c r="ER81" i="16" s="1"/>
  <c r="ES81" i="16" s="1"/>
  <c r="ET81" i="16" s="1"/>
  <c r="EU81" i="16" s="1"/>
  <c r="EV81" i="16" s="1"/>
  <c r="EW81" i="16" s="1"/>
  <c r="EX81" i="16" s="1"/>
  <c r="EY81" i="16" s="1"/>
  <c r="EZ81" i="16" s="1"/>
  <c r="FA81" i="16" s="1"/>
  <c r="FB81" i="16" s="1"/>
  <c r="FC81" i="16" s="1"/>
  <c r="FD81" i="16" s="1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CQ81" i="16"/>
  <c r="CR81" i="16"/>
  <c r="CS81" i="16"/>
  <c r="CT81" i="16"/>
  <c r="CU81" i="16"/>
  <c r="CV81" i="16"/>
  <c r="CW81" i="16"/>
  <c r="CX81" i="16"/>
  <c r="CY81" i="16"/>
  <c r="CZ81" i="16"/>
  <c r="DA81" i="16"/>
  <c r="DB81" i="16"/>
  <c r="DC81" i="16"/>
  <c r="DD81" i="16"/>
  <c r="BH82" i="16"/>
  <c r="DH82" i="16" s="1"/>
  <c r="DI82" i="16" s="1"/>
  <c r="DJ82" i="16" s="1"/>
  <c r="DK82" i="16" s="1"/>
  <c r="DL82" i="16" s="1"/>
  <c r="DM82" i="16" s="1"/>
  <c r="DN82" i="16" s="1"/>
  <c r="DO82" i="16" s="1"/>
  <c r="DP82" i="16" s="1"/>
  <c r="DQ82" i="16" s="1"/>
  <c r="DR82" i="16" s="1"/>
  <c r="DS82" i="16" s="1"/>
  <c r="DT82" i="16" s="1"/>
  <c r="DU82" i="16" s="1"/>
  <c r="DV82" i="16" s="1"/>
  <c r="DW82" i="16" s="1"/>
  <c r="DX82" i="16" s="1"/>
  <c r="DY82" i="16" s="1"/>
  <c r="DZ82" i="16" s="1"/>
  <c r="EA82" i="16" s="1"/>
  <c r="EB82" i="16" s="1"/>
  <c r="EC82" i="16" s="1"/>
  <c r="ED82" i="16" s="1"/>
  <c r="EE82" i="16" s="1"/>
  <c r="EF82" i="16" s="1"/>
  <c r="EG82" i="16" s="1"/>
  <c r="EH82" i="16" s="1"/>
  <c r="EI82" i="16" s="1"/>
  <c r="EJ82" i="16" s="1"/>
  <c r="EK82" i="16" s="1"/>
  <c r="EL82" i="16" s="1"/>
  <c r="EM82" i="16" s="1"/>
  <c r="EN82" i="16" s="1"/>
  <c r="EO82" i="16" s="1"/>
  <c r="EP82" i="16" s="1"/>
  <c r="EQ82" i="16" s="1"/>
  <c r="ER82" i="16" s="1"/>
  <c r="ES82" i="16" s="1"/>
  <c r="ET82" i="16" s="1"/>
  <c r="EU82" i="16" s="1"/>
  <c r="EV82" i="16" s="1"/>
  <c r="EW82" i="16" s="1"/>
  <c r="EX82" i="16" s="1"/>
  <c r="EY82" i="16" s="1"/>
  <c r="EZ82" i="16" s="1"/>
  <c r="FA82" i="16" s="1"/>
  <c r="FB82" i="16" s="1"/>
  <c r="FC82" i="16" s="1"/>
  <c r="FD82" i="16" s="1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CQ82" i="16"/>
  <c r="CR82" i="16"/>
  <c r="CS82" i="16"/>
  <c r="CT82" i="16"/>
  <c r="CU82" i="16"/>
  <c r="CV82" i="16"/>
  <c r="CW82" i="16"/>
  <c r="CX82" i="16"/>
  <c r="CY82" i="16"/>
  <c r="CZ82" i="16"/>
  <c r="DA82" i="16"/>
  <c r="DB82" i="16"/>
  <c r="DC82" i="16"/>
  <c r="DD82" i="16"/>
  <c r="BH83" i="16"/>
  <c r="DH83" i="16" s="1"/>
  <c r="DI83" i="16" s="1"/>
  <c r="DJ83" i="16" s="1"/>
  <c r="DK83" i="16" s="1"/>
  <c r="DL83" i="16" s="1"/>
  <c r="DM83" i="16" s="1"/>
  <c r="DN83" i="16" s="1"/>
  <c r="DO83" i="16" s="1"/>
  <c r="DP83" i="16" s="1"/>
  <c r="DQ83" i="16" s="1"/>
  <c r="DR83" i="16" s="1"/>
  <c r="DS83" i="16" s="1"/>
  <c r="DT83" i="16" s="1"/>
  <c r="DU83" i="16" s="1"/>
  <c r="DV83" i="16" s="1"/>
  <c r="DW83" i="16" s="1"/>
  <c r="DX83" i="16" s="1"/>
  <c r="DY83" i="16" s="1"/>
  <c r="DZ83" i="16" s="1"/>
  <c r="EA83" i="16" s="1"/>
  <c r="EB83" i="16" s="1"/>
  <c r="EC83" i="16" s="1"/>
  <c r="ED83" i="16" s="1"/>
  <c r="EE83" i="16" s="1"/>
  <c r="EF83" i="16" s="1"/>
  <c r="EG83" i="16" s="1"/>
  <c r="EH83" i="16" s="1"/>
  <c r="EI83" i="16" s="1"/>
  <c r="EJ83" i="16" s="1"/>
  <c r="EK83" i="16" s="1"/>
  <c r="EL83" i="16" s="1"/>
  <c r="EM83" i="16" s="1"/>
  <c r="EN83" i="16" s="1"/>
  <c r="EO83" i="16" s="1"/>
  <c r="EP83" i="16" s="1"/>
  <c r="EQ83" i="16" s="1"/>
  <c r="ER83" i="16" s="1"/>
  <c r="ES83" i="16" s="1"/>
  <c r="ET83" i="16" s="1"/>
  <c r="EU83" i="16" s="1"/>
  <c r="EV83" i="16" s="1"/>
  <c r="EW83" i="16" s="1"/>
  <c r="EX83" i="16" s="1"/>
  <c r="EY83" i="16" s="1"/>
  <c r="EZ83" i="16" s="1"/>
  <c r="FA83" i="16" s="1"/>
  <c r="FB83" i="16" s="1"/>
  <c r="FC83" i="16" s="1"/>
  <c r="FD83" i="16" s="1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CQ83" i="16"/>
  <c r="CR83" i="16"/>
  <c r="CS83" i="16"/>
  <c r="CT83" i="16"/>
  <c r="CU83" i="16"/>
  <c r="CV83" i="16"/>
  <c r="CW83" i="16"/>
  <c r="CX83" i="16"/>
  <c r="CY83" i="16"/>
  <c r="CZ83" i="16"/>
  <c r="DA83" i="16"/>
  <c r="DB83" i="16"/>
  <c r="DC83" i="16"/>
  <c r="DD83" i="16"/>
  <c r="BH84" i="16"/>
  <c r="DH84" i="16" s="1"/>
  <c r="DI84" i="16" s="1"/>
  <c r="DJ84" i="16" s="1"/>
  <c r="DK84" i="16" s="1"/>
  <c r="DL84" i="16" s="1"/>
  <c r="DM84" i="16" s="1"/>
  <c r="DN84" i="16" s="1"/>
  <c r="DO84" i="16" s="1"/>
  <c r="DP84" i="16" s="1"/>
  <c r="DQ84" i="16" s="1"/>
  <c r="DR84" i="16" s="1"/>
  <c r="DS84" i="16" s="1"/>
  <c r="DT84" i="16" s="1"/>
  <c r="DU84" i="16" s="1"/>
  <c r="DV84" i="16" s="1"/>
  <c r="DW84" i="16" s="1"/>
  <c r="DX84" i="16" s="1"/>
  <c r="DY84" i="16" s="1"/>
  <c r="DZ84" i="16" s="1"/>
  <c r="EA84" i="16" s="1"/>
  <c r="EB84" i="16" s="1"/>
  <c r="EC84" i="16" s="1"/>
  <c r="ED84" i="16" s="1"/>
  <c r="EE84" i="16" s="1"/>
  <c r="EF84" i="16" s="1"/>
  <c r="EG84" i="16" s="1"/>
  <c r="EH84" i="16" s="1"/>
  <c r="EI84" i="16" s="1"/>
  <c r="EJ84" i="16" s="1"/>
  <c r="EK84" i="16" s="1"/>
  <c r="EL84" i="16" s="1"/>
  <c r="EM84" i="16" s="1"/>
  <c r="EN84" i="16" s="1"/>
  <c r="EO84" i="16" s="1"/>
  <c r="EP84" i="16" s="1"/>
  <c r="EQ84" i="16" s="1"/>
  <c r="ER84" i="16" s="1"/>
  <c r="ES84" i="16" s="1"/>
  <c r="ET84" i="16" s="1"/>
  <c r="EU84" i="16" s="1"/>
  <c r="EV84" i="16" s="1"/>
  <c r="EW84" i="16" s="1"/>
  <c r="EX84" i="16" s="1"/>
  <c r="EY84" i="16" s="1"/>
  <c r="EZ84" i="16" s="1"/>
  <c r="FA84" i="16" s="1"/>
  <c r="FB84" i="16" s="1"/>
  <c r="FC84" i="16" s="1"/>
  <c r="FD84" i="16" s="1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CQ84" i="16"/>
  <c r="CR84" i="16"/>
  <c r="CS84" i="16"/>
  <c r="CT84" i="16"/>
  <c r="CU84" i="16"/>
  <c r="CV84" i="16"/>
  <c r="CW84" i="16"/>
  <c r="CX84" i="16"/>
  <c r="CY84" i="16"/>
  <c r="CZ84" i="16"/>
  <c r="DA84" i="16"/>
  <c r="DB84" i="16"/>
  <c r="DC84" i="16"/>
  <c r="DD84" i="16"/>
  <c r="BH85" i="16"/>
  <c r="DH85" i="16" s="1"/>
  <c r="DI85" i="16" s="1"/>
  <c r="DJ85" i="16" s="1"/>
  <c r="DK85" i="16" s="1"/>
  <c r="DL85" i="16" s="1"/>
  <c r="DM85" i="16" s="1"/>
  <c r="DN85" i="16" s="1"/>
  <c r="DO85" i="16" s="1"/>
  <c r="DP85" i="16" s="1"/>
  <c r="DQ85" i="16" s="1"/>
  <c r="DR85" i="16" s="1"/>
  <c r="DS85" i="16" s="1"/>
  <c r="DT85" i="16" s="1"/>
  <c r="DU85" i="16" s="1"/>
  <c r="DV85" i="16" s="1"/>
  <c r="DW85" i="16" s="1"/>
  <c r="DX85" i="16" s="1"/>
  <c r="DY85" i="16" s="1"/>
  <c r="DZ85" i="16" s="1"/>
  <c r="EA85" i="16" s="1"/>
  <c r="EB85" i="16" s="1"/>
  <c r="EC85" i="16" s="1"/>
  <c r="ED85" i="16" s="1"/>
  <c r="EE85" i="16" s="1"/>
  <c r="EF85" i="16" s="1"/>
  <c r="EG85" i="16" s="1"/>
  <c r="EH85" i="16" s="1"/>
  <c r="EI85" i="16" s="1"/>
  <c r="EJ85" i="16" s="1"/>
  <c r="EK85" i="16" s="1"/>
  <c r="EL85" i="16" s="1"/>
  <c r="EM85" i="16" s="1"/>
  <c r="EN85" i="16" s="1"/>
  <c r="EO85" i="16" s="1"/>
  <c r="EP85" i="16" s="1"/>
  <c r="EQ85" i="16" s="1"/>
  <c r="ER85" i="16" s="1"/>
  <c r="ES85" i="16" s="1"/>
  <c r="ET85" i="16" s="1"/>
  <c r="EU85" i="16" s="1"/>
  <c r="EV85" i="16" s="1"/>
  <c r="EW85" i="16" s="1"/>
  <c r="EX85" i="16" s="1"/>
  <c r="EY85" i="16" s="1"/>
  <c r="EZ85" i="16" s="1"/>
  <c r="FA85" i="16" s="1"/>
  <c r="FB85" i="16" s="1"/>
  <c r="FC85" i="16" s="1"/>
  <c r="FD85" i="16" s="1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CQ85" i="16"/>
  <c r="CR85" i="16"/>
  <c r="CS85" i="16"/>
  <c r="CT85" i="16"/>
  <c r="CU85" i="16"/>
  <c r="CV85" i="16"/>
  <c r="CW85" i="16"/>
  <c r="CX85" i="16"/>
  <c r="CY85" i="16"/>
  <c r="CZ85" i="16"/>
  <c r="DA85" i="16"/>
  <c r="DB85" i="16"/>
  <c r="DC85" i="16"/>
  <c r="DD85" i="16"/>
  <c r="BH86" i="16"/>
  <c r="DH86" i="16" s="1"/>
  <c r="DI86" i="16" s="1"/>
  <c r="DJ86" i="16" s="1"/>
  <c r="DK86" i="16" s="1"/>
  <c r="DL86" i="16" s="1"/>
  <c r="DM86" i="16" s="1"/>
  <c r="DN86" i="16" s="1"/>
  <c r="DO86" i="16" s="1"/>
  <c r="DP86" i="16" s="1"/>
  <c r="DQ86" i="16" s="1"/>
  <c r="DR86" i="16" s="1"/>
  <c r="DS86" i="16" s="1"/>
  <c r="DT86" i="16" s="1"/>
  <c r="DU86" i="16" s="1"/>
  <c r="DV86" i="16" s="1"/>
  <c r="DW86" i="16" s="1"/>
  <c r="DX86" i="16" s="1"/>
  <c r="DY86" i="16" s="1"/>
  <c r="DZ86" i="16" s="1"/>
  <c r="EA86" i="16" s="1"/>
  <c r="EB86" i="16" s="1"/>
  <c r="EC86" i="16" s="1"/>
  <c r="ED86" i="16" s="1"/>
  <c r="EE86" i="16" s="1"/>
  <c r="EF86" i="16" s="1"/>
  <c r="EG86" i="16" s="1"/>
  <c r="EH86" i="16" s="1"/>
  <c r="EI86" i="16" s="1"/>
  <c r="EJ86" i="16" s="1"/>
  <c r="EK86" i="16" s="1"/>
  <c r="EL86" i="16" s="1"/>
  <c r="EM86" i="16" s="1"/>
  <c r="EN86" i="16" s="1"/>
  <c r="EO86" i="16" s="1"/>
  <c r="EP86" i="16" s="1"/>
  <c r="EQ86" i="16" s="1"/>
  <c r="ER86" i="16" s="1"/>
  <c r="ES86" i="16" s="1"/>
  <c r="ET86" i="16" s="1"/>
  <c r="EU86" i="16" s="1"/>
  <c r="EV86" i="16" s="1"/>
  <c r="EW86" i="16" s="1"/>
  <c r="EX86" i="16" s="1"/>
  <c r="EY86" i="16" s="1"/>
  <c r="EZ86" i="16" s="1"/>
  <c r="FA86" i="16" s="1"/>
  <c r="FB86" i="16" s="1"/>
  <c r="FC86" i="16" s="1"/>
  <c r="FD86" i="16" s="1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CQ86" i="16"/>
  <c r="CR86" i="16"/>
  <c r="CS86" i="16"/>
  <c r="CT86" i="16"/>
  <c r="CU86" i="16"/>
  <c r="CV86" i="16"/>
  <c r="CW86" i="16"/>
  <c r="CX86" i="16"/>
  <c r="CY86" i="16"/>
  <c r="CZ86" i="16"/>
  <c r="DA86" i="16"/>
  <c r="DB86" i="16"/>
  <c r="DC86" i="16"/>
  <c r="DD86" i="16"/>
  <c r="BH87" i="16"/>
  <c r="DH87" i="16" s="1"/>
  <c r="DI87" i="16" s="1"/>
  <c r="DJ87" i="16" s="1"/>
  <c r="DK87" i="16" s="1"/>
  <c r="DL87" i="16" s="1"/>
  <c r="DM87" i="16" s="1"/>
  <c r="DN87" i="16" s="1"/>
  <c r="DO87" i="16" s="1"/>
  <c r="DP87" i="16" s="1"/>
  <c r="DQ87" i="16" s="1"/>
  <c r="DR87" i="16" s="1"/>
  <c r="DS87" i="16" s="1"/>
  <c r="DT87" i="16" s="1"/>
  <c r="DU87" i="16" s="1"/>
  <c r="DV87" i="16" s="1"/>
  <c r="DW87" i="16" s="1"/>
  <c r="DX87" i="16" s="1"/>
  <c r="DY87" i="16" s="1"/>
  <c r="DZ87" i="16" s="1"/>
  <c r="EA87" i="16" s="1"/>
  <c r="EB87" i="16" s="1"/>
  <c r="EC87" i="16" s="1"/>
  <c r="ED87" i="16" s="1"/>
  <c r="EE87" i="16" s="1"/>
  <c r="EF87" i="16" s="1"/>
  <c r="EG87" i="16" s="1"/>
  <c r="EH87" i="16" s="1"/>
  <c r="EI87" i="16" s="1"/>
  <c r="EJ87" i="16" s="1"/>
  <c r="EK87" i="16" s="1"/>
  <c r="EL87" i="16" s="1"/>
  <c r="EM87" i="16" s="1"/>
  <c r="EN87" i="16" s="1"/>
  <c r="EO87" i="16" s="1"/>
  <c r="EP87" i="16" s="1"/>
  <c r="EQ87" i="16" s="1"/>
  <c r="ER87" i="16" s="1"/>
  <c r="ES87" i="16" s="1"/>
  <c r="ET87" i="16" s="1"/>
  <c r="EU87" i="16" s="1"/>
  <c r="EV87" i="16" s="1"/>
  <c r="EW87" i="16" s="1"/>
  <c r="EX87" i="16" s="1"/>
  <c r="EY87" i="16" s="1"/>
  <c r="EZ87" i="16" s="1"/>
  <c r="FA87" i="16" s="1"/>
  <c r="FB87" i="16" s="1"/>
  <c r="FC87" i="16" s="1"/>
  <c r="FD87" i="16" s="1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CQ87" i="16"/>
  <c r="CR87" i="16"/>
  <c r="CS87" i="16"/>
  <c r="CT87" i="16"/>
  <c r="CU87" i="16"/>
  <c r="CV87" i="16"/>
  <c r="CW87" i="16"/>
  <c r="CX87" i="16"/>
  <c r="CY87" i="16"/>
  <c r="CZ87" i="16"/>
  <c r="DA87" i="16"/>
  <c r="DB87" i="16"/>
  <c r="DC87" i="16"/>
  <c r="DD87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CQ88" i="16"/>
  <c r="CR88" i="16"/>
  <c r="CS88" i="16"/>
  <c r="CT88" i="16"/>
  <c r="CU88" i="16"/>
  <c r="CV88" i="16"/>
  <c r="CW88" i="16"/>
  <c r="CX88" i="16"/>
  <c r="CY88" i="16"/>
  <c r="CZ88" i="16"/>
  <c r="DA88" i="16"/>
  <c r="DB88" i="16"/>
  <c r="DC88" i="16"/>
  <c r="DD88" i="16"/>
  <c r="BH89" i="16"/>
  <c r="DH89" i="16" s="1"/>
  <c r="DI89" i="16" s="1"/>
  <c r="DJ89" i="16" s="1"/>
  <c r="DK89" i="16" s="1"/>
  <c r="DL89" i="16" s="1"/>
  <c r="DM89" i="16" s="1"/>
  <c r="DN89" i="16" s="1"/>
  <c r="DO89" i="16" s="1"/>
  <c r="DP89" i="16" s="1"/>
  <c r="DQ89" i="16" s="1"/>
  <c r="DR89" i="16" s="1"/>
  <c r="DS89" i="16" s="1"/>
  <c r="DT89" i="16" s="1"/>
  <c r="DU89" i="16" s="1"/>
  <c r="DV89" i="16" s="1"/>
  <c r="DW89" i="16" s="1"/>
  <c r="DX89" i="16" s="1"/>
  <c r="DY89" i="16" s="1"/>
  <c r="DZ89" i="16" s="1"/>
  <c r="EA89" i="16" s="1"/>
  <c r="EB89" i="16" s="1"/>
  <c r="EC89" i="16" s="1"/>
  <c r="ED89" i="16" s="1"/>
  <c r="EE89" i="16" s="1"/>
  <c r="EF89" i="16" s="1"/>
  <c r="EG89" i="16" s="1"/>
  <c r="EH89" i="16" s="1"/>
  <c r="EI89" i="16" s="1"/>
  <c r="EJ89" i="16" s="1"/>
  <c r="EK89" i="16" s="1"/>
  <c r="EL89" i="16" s="1"/>
  <c r="EM89" i="16" s="1"/>
  <c r="EN89" i="16" s="1"/>
  <c r="EO89" i="16" s="1"/>
  <c r="EP89" i="16" s="1"/>
  <c r="EQ89" i="16" s="1"/>
  <c r="ER89" i="16" s="1"/>
  <c r="ES89" i="16" s="1"/>
  <c r="ET89" i="16" s="1"/>
  <c r="EU89" i="16" s="1"/>
  <c r="EV89" i="16" s="1"/>
  <c r="EW89" i="16" s="1"/>
  <c r="EX89" i="16" s="1"/>
  <c r="EY89" i="16" s="1"/>
  <c r="EZ89" i="16" s="1"/>
  <c r="FA89" i="16" s="1"/>
  <c r="FB89" i="16" s="1"/>
  <c r="FC89" i="16" s="1"/>
  <c r="FD89" i="16" s="1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CQ89" i="16"/>
  <c r="CR89" i="16"/>
  <c r="CS89" i="16"/>
  <c r="CT89" i="16"/>
  <c r="CU89" i="16"/>
  <c r="CV89" i="16"/>
  <c r="CW89" i="16"/>
  <c r="CX89" i="16"/>
  <c r="CY89" i="16"/>
  <c r="CZ89" i="16"/>
  <c r="DA89" i="16"/>
  <c r="DB89" i="16"/>
  <c r="DC89" i="16"/>
  <c r="DD89" i="16"/>
  <c r="BH90" i="16"/>
  <c r="DH90" i="16" s="1"/>
  <c r="DI90" i="16" s="1"/>
  <c r="DJ90" i="16" s="1"/>
  <c r="DK90" i="16" s="1"/>
  <c r="DL90" i="16" s="1"/>
  <c r="DM90" i="16" s="1"/>
  <c r="DN90" i="16" s="1"/>
  <c r="DO90" i="16" s="1"/>
  <c r="DP90" i="16" s="1"/>
  <c r="DQ90" i="16" s="1"/>
  <c r="DR90" i="16" s="1"/>
  <c r="DS90" i="16" s="1"/>
  <c r="DT90" i="16" s="1"/>
  <c r="DU90" i="16" s="1"/>
  <c r="DV90" i="16" s="1"/>
  <c r="DW90" i="16" s="1"/>
  <c r="DX90" i="16" s="1"/>
  <c r="DY90" i="16" s="1"/>
  <c r="DZ90" i="16" s="1"/>
  <c r="EA90" i="16" s="1"/>
  <c r="EB90" i="16" s="1"/>
  <c r="EC90" i="16" s="1"/>
  <c r="ED90" i="16" s="1"/>
  <c r="EE90" i="16" s="1"/>
  <c r="EF90" i="16" s="1"/>
  <c r="EG90" i="16" s="1"/>
  <c r="EH90" i="16" s="1"/>
  <c r="EI90" i="16" s="1"/>
  <c r="EJ90" i="16" s="1"/>
  <c r="EK90" i="16" s="1"/>
  <c r="EL90" i="16" s="1"/>
  <c r="EM90" i="16" s="1"/>
  <c r="EN90" i="16" s="1"/>
  <c r="EO90" i="16" s="1"/>
  <c r="EP90" i="16" s="1"/>
  <c r="EQ90" i="16" s="1"/>
  <c r="ER90" i="16" s="1"/>
  <c r="ES90" i="16" s="1"/>
  <c r="ET90" i="16" s="1"/>
  <c r="EU90" i="16" s="1"/>
  <c r="EV90" i="16" s="1"/>
  <c r="EW90" i="16" s="1"/>
  <c r="EX90" i="16" s="1"/>
  <c r="EY90" i="16" s="1"/>
  <c r="EZ90" i="16" s="1"/>
  <c r="FA90" i="16" s="1"/>
  <c r="FB90" i="16" s="1"/>
  <c r="FC90" i="16" s="1"/>
  <c r="FD90" i="16" s="1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CQ90" i="16"/>
  <c r="CR90" i="16"/>
  <c r="CS90" i="16"/>
  <c r="CT90" i="16"/>
  <c r="CU90" i="16"/>
  <c r="CV90" i="16"/>
  <c r="CW90" i="16"/>
  <c r="CX90" i="16"/>
  <c r="CY90" i="16"/>
  <c r="CZ90" i="16"/>
  <c r="DA90" i="16"/>
  <c r="DB90" i="16"/>
  <c r="DC90" i="16"/>
  <c r="DD90" i="16"/>
  <c r="BH91" i="16"/>
  <c r="DH91" i="16" s="1"/>
  <c r="DI91" i="16" s="1"/>
  <c r="DJ91" i="16" s="1"/>
  <c r="DK91" i="16" s="1"/>
  <c r="DL91" i="16" s="1"/>
  <c r="DM91" i="16" s="1"/>
  <c r="DN91" i="16" s="1"/>
  <c r="DO91" i="16" s="1"/>
  <c r="DP91" i="16" s="1"/>
  <c r="DQ91" i="16" s="1"/>
  <c r="DR91" i="16" s="1"/>
  <c r="DS91" i="16" s="1"/>
  <c r="DT91" i="16" s="1"/>
  <c r="DU91" i="16" s="1"/>
  <c r="DV91" i="16" s="1"/>
  <c r="DW91" i="16" s="1"/>
  <c r="DX91" i="16" s="1"/>
  <c r="DY91" i="16" s="1"/>
  <c r="DZ91" i="16" s="1"/>
  <c r="EA91" i="16" s="1"/>
  <c r="EB91" i="16" s="1"/>
  <c r="EC91" i="16" s="1"/>
  <c r="ED91" i="16" s="1"/>
  <c r="EE91" i="16" s="1"/>
  <c r="EF91" i="16" s="1"/>
  <c r="EG91" i="16" s="1"/>
  <c r="EH91" i="16" s="1"/>
  <c r="EI91" i="16" s="1"/>
  <c r="EJ91" i="16" s="1"/>
  <c r="EK91" i="16" s="1"/>
  <c r="EL91" i="16" s="1"/>
  <c r="EM91" i="16" s="1"/>
  <c r="EN91" i="16" s="1"/>
  <c r="EO91" i="16" s="1"/>
  <c r="EP91" i="16" s="1"/>
  <c r="EQ91" i="16" s="1"/>
  <c r="ER91" i="16" s="1"/>
  <c r="ES91" i="16" s="1"/>
  <c r="ET91" i="16" s="1"/>
  <c r="EU91" i="16" s="1"/>
  <c r="EV91" i="16" s="1"/>
  <c r="EW91" i="16" s="1"/>
  <c r="EX91" i="16" s="1"/>
  <c r="EY91" i="16" s="1"/>
  <c r="EZ91" i="16" s="1"/>
  <c r="FA91" i="16" s="1"/>
  <c r="FB91" i="16" s="1"/>
  <c r="FC91" i="16" s="1"/>
  <c r="FD91" i="16" s="1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CQ91" i="16"/>
  <c r="CR91" i="16"/>
  <c r="CS91" i="16"/>
  <c r="CT91" i="16"/>
  <c r="CU91" i="16"/>
  <c r="CV91" i="16"/>
  <c r="CW91" i="16"/>
  <c r="CX91" i="16"/>
  <c r="CY91" i="16"/>
  <c r="CZ91" i="16"/>
  <c r="DA91" i="16"/>
  <c r="DB91" i="16"/>
  <c r="DC91" i="16"/>
  <c r="DD91" i="16"/>
  <c r="BH92" i="16"/>
  <c r="DH92" i="16" s="1"/>
  <c r="DI92" i="16" s="1"/>
  <c r="DJ92" i="16" s="1"/>
  <c r="DK92" i="16" s="1"/>
  <c r="DL92" i="16" s="1"/>
  <c r="DM92" i="16" s="1"/>
  <c r="DN92" i="16" s="1"/>
  <c r="DO92" i="16" s="1"/>
  <c r="DP92" i="16" s="1"/>
  <c r="DQ92" i="16" s="1"/>
  <c r="DR92" i="16" s="1"/>
  <c r="DS92" i="16" s="1"/>
  <c r="DT92" i="16" s="1"/>
  <c r="DU92" i="16" s="1"/>
  <c r="DV92" i="16" s="1"/>
  <c r="DW92" i="16" s="1"/>
  <c r="DX92" i="16" s="1"/>
  <c r="DY92" i="16" s="1"/>
  <c r="DZ92" i="16" s="1"/>
  <c r="EA92" i="16" s="1"/>
  <c r="EB92" i="16" s="1"/>
  <c r="EC92" i="16" s="1"/>
  <c r="ED92" i="16" s="1"/>
  <c r="EE92" i="16" s="1"/>
  <c r="EF92" i="16" s="1"/>
  <c r="EG92" i="16" s="1"/>
  <c r="EH92" i="16" s="1"/>
  <c r="EI92" i="16" s="1"/>
  <c r="EJ92" i="16" s="1"/>
  <c r="EK92" i="16" s="1"/>
  <c r="EL92" i="16" s="1"/>
  <c r="EM92" i="16" s="1"/>
  <c r="EN92" i="16" s="1"/>
  <c r="EO92" i="16" s="1"/>
  <c r="EP92" i="16" s="1"/>
  <c r="EQ92" i="16" s="1"/>
  <c r="ER92" i="16" s="1"/>
  <c r="ES92" i="16" s="1"/>
  <c r="ET92" i="16" s="1"/>
  <c r="EU92" i="16" s="1"/>
  <c r="EV92" i="16" s="1"/>
  <c r="EW92" i="16" s="1"/>
  <c r="EX92" i="16" s="1"/>
  <c r="EY92" i="16" s="1"/>
  <c r="EZ92" i="16" s="1"/>
  <c r="FA92" i="16" s="1"/>
  <c r="FB92" i="16" s="1"/>
  <c r="FC92" i="16" s="1"/>
  <c r="FD92" i="16" s="1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CQ92" i="16"/>
  <c r="CR92" i="16"/>
  <c r="CS92" i="16"/>
  <c r="CT92" i="16"/>
  <c r="CU92" i="16"/>
  <c r="CV92" i="16"/>
  <c r="CW92" i="16"/>
  <c r="CX92" i="16"/>
  <c r="CY92" i="16"/>
  <c r="CZ92" i="16"/>
  <c r="DA92" i="16"/>
  <c r="DB92" i="16"/>
  <c r="DC92" i="16"/>
  <c r="DD92" i="16"/>
  <c r="BH93" i="16"/>
  <c r="DH93" i="16" s="1"/>
  <c r="DI93" i="16" s="1"/>
  <c r="DJ93" i="16" s="1"/>
  <c r="DK93" i="16" s="1"/>
  <c r="DL93" i="16" s="1"/>
  <c r="DM93" i="16" s="1"/>
  <c r="DN93" i="16" s="1"/>
  <c r="DO93" i="16" s="1"/>
  <c r="DP93" i="16" s="1"/>
  <c r="DQ93" i="16" s="1"/>
  <c r="DR93" i="16" s="1"/>
  <c r="DS93" i="16" s="1"/>
  <c r="DT93" i="16" s="1"/>
  <c r="DU93" i="16" s="1"/>
  <c r="DV93" i="16" s="1"/>
  <c r="DW93" i="16" s="1"/>
  <c r="DX93" i="16" s="1"/>
  <c r="DY93" i="16" s="1"/>
  <c r="DZ93" i="16" s="1"/>
  <c r="EA93" i="16" s="1"/>
  <c r="EB93" i="16" s="1"/>
  <c r="EC93" i="16" s="1"/>
  <c r="ED93" i="16" s="1"/>
  <c r="EE93" i="16" s="1"/>
  <c r="EF93" i="16" s="1"/>
  <c r="EG93" i="16" s="1"/>
  <c r="EH93" i="16" s="1"/>
  <c r="EI93" i="16" s="1"/>
  <c r="EJ93" i="16" s="1"/>
  <c r="EK93" i="16" s="1"/>
  <c r="EL93" i="16" s="1"/>
  <c r="EM93" i="16" s="1"/>
  <c r="EN93" i="16" s="1"/>
  <c r="EO93" i="16" s="1"/>
  <c r="EP93" i="16" s="1"/>
  <c r="EQ93" i="16" s="1"/>
  <c r="ER93" i="16" s="1"/>
  <c r="ES93" i="16" s="1"/>
  <c r="ET93" i="16" s="1"/>
  <c r="EU93" i="16" s="1"/>
  <c r="EV93" i="16" s="1"/>
  <c r="EW93" i="16" s="1"/>
  <c r="EX93" i="16" s="1"/>
  <c r="EY93" i="16" s="1"/>
  <c r="EZ93" i="16" s="1"/>
  <c r="FA93" i="16" s="1"/>
  <c r="FB93" i="16" s="1"/>
  <c r="FC93" i="16" s="1"/>
  <c r="FD93" i="16" s="1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CQ93" i="16"/>
  <c r="CR93" i="16"/>
  <c r="CS93" i="16"/>
  <c r="CT93" i="16"/>
  <c r="CU93" i="16"/>
  <c r="CV93" i="16"/>
  <c r="CW93" i="16"/>
  <c r="CX93" i="16"/>
  <c r="CY93" i="16"/>
  <c r="CZ93" i="16"/>
  <c r="DA93" i="16"/>
  <c r="DB93" i="16"/>
  <c r="DC93" i="16"/>
  <c r="DD93" i="16"/>
  <c r="BH94" i="16"/>
  <c r="DH94" i="16" s="1"/>
  <c r="DI94" i="16" s="1"/>
  <c r="DJ94" i="16" s="1"/>
  <c r="DK94" i="16" s="1"/>
  <c r="DL94" i="16" s="1"/>
  <c r="DM94" i="16" s="1"/>
  <c r="DN94" i="16" s="1"/>
  <c r="DO94" i="16" s="1"/>
  <c r="DP94" i="16" s="1"/>
  <c r="DQ94" i="16" s="1"/>
  <c r="DR94" i="16" s="1"/>
  <c r="DS94" i="16" s="1"/>
  <c r="DT94" i="16" s="1"/>
  <c r="DU94" i="16" s="1"/>
  <c r="DV94" i="16" s="1"/>
  <c r="DW94" i="16" s="1"/>
  <c r="DX94" i="16" s="1"/>
  <c r="DY94" i="16" s="1"/>
  <c r="DZ94" i="16" s="1"/>
  <c r="EA94" i="16" s="1"/>
  <c r="EB94" i="16" s="1"/>
  <c r="EC94" i="16" s="1"/>
  <c r="ED94" i="16" s="1"/>
  <c r="EE94" i="16" s="1"/>
  <c r="EF94" i="16" s="1"/>
  <c r="EG94" i="16" s="1"/>
  <c r="EH94" i="16" s="1"/>
  <c r="EI94" i="16" s="1"/>
  <c r="EJ94" i="16" s="1"/>
  <c r="EK94" i="16" s="1"/>
  <c r="EL94" i="16" s="1"/>
  <c r="EM94" i="16" s="1"/>
  <c r="EN94" i="16" s="1"/>
  <c r="EO94" i="16" s="1"/>
  <c r="EP94" i="16" s="1"/>
  <c r="EQ94" i="16" s="1"/>
  <c r="ER94" i="16" s="1"/>
  <c r="ES94" i="16" s="1"/>
  <c r="ET94" i="16" s="1"/>
  <c r="EU94" i="16" s="1"/>
  <c r="EV94" i="16" s="1"/>
  <c r="EW94" i="16" s="1"/>
  <c r="EX94" i="16" s="1"/>
  <c r="EY94" i="16" s="1"/>
  <c r="EZ94" i="16" s="1"/>
  <c r="FA94" i="16" s="1"/>
  <c r="FB94" i="16" s="1"/>
  <c r="FC94" i="16" s="1"/>
  <c r="FD94" i="16" s="1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CQ94" i="16"/>
  <c r="CR94" i="16"/>
  <c r="CS94" i="16"/>
  <c r="CT94" i="16"/>
  <c r="CU94" i="16"/>
  <c r="CV94" i="16"/>
  <c r="CW94" i="16"/>
  <c r="CX94" i="16"/>
  <c r="CY94" i="16"/>
  <c r="CZ94" i="16"/>
  <c r="DA94" i="16"/>
  <c r="DB94" i="16"/>
  <c r="DC94" i="16"/>
  <c r="DD94" i="16"/>
  <c r="BH95" i="16"/>
  <c r="DH95" i="16" s="1"/>
  <c r="DI95" i="16" s="1"/>
  <c r="DJ95" i="16" s="1"/>
  <c r="DK95" i="16" s="1"/>
  <c r="DL95" i="16" s="1"/>
  <c r="DM95" i="16" s="1"/>
  <c r="DN95" i="16" s="1"/>
  <c r="DO95" i="16" s="1"/>
  <c r="DP95" i="16" s="1"/>
  <c r="DQ95" i="16" s="1"/>
  <c r="DR95" i="16" s="1"/>
  <c r="DS95" i="16" s="1"/>
  <c r="DT95" i="16" s="1"/>
  <c r="DU95" i="16" s="1"/>
  <c r="DV95" i="16" s="1"/>
  <c r="DW95" i="16" s="1"/>
  <c r="DX95" i="16" s="1"/>
  <c r="DY95" i="16" s="1"/>
  <c r="DZ95" i="16" s="1"/>
  <c r="EA95" i="16" s="1"/>
  <c r="EB95" i="16" s="1"/>
  <c r="EC95" i="16" s="1"/>
  <c r="ED95" i="16" s="1"/>
  <c r="EE95" i="16" s="1"/>
  <c r="EF95" i="16" s="1"/>
  <c r="EG95" i="16" s="1"/>
  <c r="EH95" i="16" s="1"/>
  <c r="EI95" i="16" s="1"/>
  <c r="EJ95" i="16" s="1"/>
  <c r="EK95" i="16" s="1"/>
  <c r="EL95" i="16" s="1"/>
  <c r="EM95" i="16" s="1"/>
  <c r="EN95" i="16" s="1"/>
  <c r="EO95" i="16" s="1"/>
  <c r="EP95" i="16" s="1"/>
  <c r="EQ95" i="16" s="1"/>
  <c r="ER95" i="16" s="1"/>
  <c r="ES95" i="16" s="1"/>
  <c r="ET95" i="16" s="1"/>
  <c r="EU95" i="16" s="1"/>
  <c r="EV95" i="16" s="1"/>
  <c r="EW95" i="16" s="1"/>
  <c r="EX95" i="16" s="1"/>
  <c r="EY95" i="16" s="1"/>
  <c r="EZ95" i="16" s="1"/>
  <c r="FA95" i="16" s="1"/>
  <c r="FB95" i="16" s="1"/>
  <c r="FC95" i="16" s="1"/>
  <c r="FD95" i="16" s="1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CQ95" i="16"/>
  <c r="CR95" i="16"/>
  <c r="CS95" i="16"/>
  <c r="CT95" i="16"/>
  <c r="CU95" i="16"/>
  <c r="CV95" i="16"/>
  <c r="CW95" i="16"/>
  <c r="CX95" i="16"/>
  <c r="CY95" i="16"/>
  <c r="CZ95" i="16"/>
  <c r="DA95" i="16"/>
  <c r="DB95" i="16"/>
  <c r="DC95" i="16"/>
  <c r="DD95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CQ96" i="16"/>
  <c r="CR96" i="16"/>
  <c r="CS96" i="16"/>
  <c r="CT96" i="16"/>
  <c r="CU96" i="16"/>
  <c r="CV96" i="16"/>
  <c r="CW96" i="16"/>
  <c r="CX96" i="16"/>
  <c r="CY96" i="16"/>
  <c r="CZ96" i="16"/>
  <c r="DA96" i="16"/>
  <c r="DB96" i="16"/>
  <c r="DC96" i="16"/>
  <c r="DD96" i="16"/>
  <c r="BH97" i="16"/>
  <c r="DH97" i="16" s="1"/>
  <c r="DI97" i="16" s="1"/>
  <c r="DJ97" i="16" s="1"/>
  <c r="DK97" i="16" s="1"/>
  <c r="DL97" i="16" s="1"/>
  <c r="DM97" i="16" s="1"/>
  <c r="DN97" i="16" s="1"/>
  <c r="DO97" i="16" s="1"/>
  <c r="DP97" i="16" s="1"/>
  <c r="DQ97" i="16" s="1"/>
  <c r="DR97" i="16" s="1"/>
  <c r="DS97" i="16" s="1"/>
  <c r="DT97" i="16" s="1"/>
  <c r="DU97" i="16" s="1"/>
  <c r="DV97" i="16" s="1"/>
  <c r="DW97" i="16" s="1"/>
  <c r="DX97" i="16" s="1"/>
  <c r="DY97" i="16" s="1"/>
  <c r="DZ97" i="16" s="1"/>
  <c r="EA97" i="16" s="1"/>
  <c r="EB97" i="16" s="1"/>
  <c r="EC97" i="16" s="1"/>
  <c r="ED97" i="16" s="1"/>
  <c r="EE97" i="16" s="1"/>
  <c r="EF97" i="16" s="1"/>
  <c r="EG97" i="16" s="1"/>
  <c r="EH97" i="16" s="1"/>
  <c r="EI97" i="16" s="1"/>
  <c r="EJ97" i="16" s="1"/>
  <c r="EK97" i="16" s="1"/>
  <c r="EL97" i="16" s="1"/>
  <c r="EM97" i="16" s="1"/>
  <c r="EN97" i="16" s="1"/>
  <c r="EO97" i="16" s="1"/>
  <c r="EP97" i="16" s="1"/>
  <c r="EQ97" i="16" s="1"/>
  <c r="ER97" i="16" s="1"/>
  <c r="ES97" i="16" s="1"/>
  <c r="ET97" i="16" s="1"/>
  <c r="EU97" i="16" s="1"/>
  <c r="EV97" i="16" s="1"/>
  <c r="EW97" i="16" s="1"/>
  <c r="EX97" i="16" s="1"/>
  <c r="EY97" i="16" s="1"/>
  <c r="EZ97" i="16" s="1"/>
  <c r="FA97" i="16" s="1"/>
  <c r="FB97" i="16" s="1"/>
  <c r="FC97" i="16" s="1"/>
  <c r="FD97" i="16" s="1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CQ97" i="16"/>
  <c r="CR97" i="16"/>
  <c r="CS97" i="16"/>
  <c r="CT97" i="16"/>
  <c r="CU97" i="16"/>
  <c r="CV97" i="16"/>
  <c r="CW97" i="16"/>
  <c r="CX97" i="16"/>
  <c r="CY97" i="16"/>
  <c r="CZ97" i="16"/>
  <c r="DA97" i="16"/>
  <c r="DB97" i="16"/>
  <c r="DC97" i="16"/>
  <c r="DD97" i="16"/>
  <c r="BH98" i="16"/>
  <c r="DH98" i="16" s="1"/>
  <c r="DI98" i="16" s="1"/>
  <c r="DJ98" i="16" s="1"/>
  <c r="DK98" i="16" s="1"/>
  <c r="DL98" i="16" s="1"/>
  <c r="DM98" i="16" s="1"/>
  <c r="DN98" i="16" s="1"/>
  <c r="DO98" i="16" s="1"/>
  <c r="DP98" i="16" s="1"/>
  <c r="DQ98" i="16" s="1"/>
  <c r="DR98" i="16" s="1"/>
  <c r="DS98" i="16" s="1"/>
  <c r="DT98" i="16" s="1"/>
  <c r="DU98" i="16" s="1"/>
  <c r="DV98" i="16" s="1"/>
  <c r="DW98" i="16" s="1"/>
  <c r="DX98" i="16" s="1"/>
  <c r="DY98" i="16" s="1"/>
  <c r="DZ98" i="16" s="1"/>
  <c r="EA98" i="16" s="1"/>
  <c r="EB98" i="16" s="1"/>
  <c r="EC98" i="16" s="1"/>
  <c r="ED98" i="16" s="1"/>
  <c r="EE98" i="16" s="1"/>
  <c r="EF98" i="16" s="1"/>
  <c r="EG98" i="16" s="1"/>
  <c r="EH98" i="16" s="1"/>
  <c r="EI98" i="16" s="1"/>
  <c r="EJ98" i="16" s="1"/>
  <c r="EK98" i="16" s="1"/>
  <c r="EL98" i="16" s="1"/>
  <c r="EM98" i="16" s="1"/>
  <c r="EN98" i="16" s="1"/>
  <c r="EO98" i="16" s="1"/>
  <c r="EP98" i="16" s="1"/>
  <c r="EQ98" i="16" s="1"/>
  <c r="ER98" i="16" s="1"/>
  <c r="ES98" i="16" s="1"/>
  <c r="ET98" i="16" s="1"/>
  <c r="EU98" i="16" s="1"/>
  <c r="EV98" i="16" s="1"/>
  <c r="EW98" i="16" s="1"/>
  <c r="EX98" i="16" s="1"/>
  <c r="EY98" i="16" s="1"/>
  <c r="EZ98" i="16" s="1"/>
  <c r="FA98" i="16" s="1"/>
  <c r="FB98" i="16" s="1"/>
  <c r="FC98" i="16" s="1"/>
  <c r="FD98" i="16" s="1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CQ98" i="16"/>
  <c r="CR98" i="16"/>
  <c r="CS98" i="16"/>
  <c r="CT98" i="16"/>
  <c r="CU98" i="16"/>
  <c r="CV98" i="16"/>
  <c r="CW98" i="16"/>
  <c r="CX98" i="16"/>
  <c r="CY98" i="16"/>
  <c r="CZ98" i="16"/>
  <c r="DA98" i="16"/>
  <c r="DB98" i="16"/>
  <c r="DC98" i="16"/>
  <c r="DD98" i="16"/>
  <c r="BH99" i="16"/>
  <c r="DH99" i="16" s="1"/>
  <c r="DI99" i="16" s="1"/>
  <c r="DJ99" i="16" s="1"/>
  <c r="DK99" i="16" s="1"/>
  <c r="DL99" i="16" s="1"/>
  <c r="DM99" i="16" s="1"/>
  <c r="DN99" i="16" s="1"/>
  <c r="DO99" i="16" s="1"/>
  <c r="DP99" i="16" s="1"/>
  <c r="DQ99" i="16" s="1"/>
  <c r="DR99" i="16" s="1"/>
  <c r="DS99" i="16" s="1"/>
  <c r="DT99" i="16" s="1"/>
  <c r="DU99" i="16" s="1"/>
  <c r="DV99" i="16" s="1"/>
  <c r="DW99" i="16" s="1"/>
  <c r="DX99" i="16" s="1"/>
  <c r="DY99" i="16" s="1"/>
  <c r="DZ99" i="16" s="1"/>
  <c r="EA99" i="16" s="1"/>
  <c r="EB99" i="16" s="1"/>
  <c r="EC99" i="16" s="1"/>
  <c r="ED99" i="16" s="1"/>
  <c r="EE99" i="16" s="1"/>
  <c r="EF99" i="16" s="1"/>
  <c r="EG99" i="16" s="1"/>
  <c r="EH99" i="16" s="1"/>
  <c r="EI99" i="16" s="1"/>
  <c r="EJ99" i="16" s="1"/>
  <c r="EK99" i="16" s="1"/>
  <c r="EL99" i="16" s="1"/>
  <c r="EM99" i="16" s="1"/>
  <c r="EN99" i="16" s="1"/>
  <c r="EO99" i="16" s="1"/>
  <c r="EP99" i="16" s="1"/>
  <c r="EQ99" i="16" s="1"/>
  <c r="ER99" i="16" s="1"/>
  <c r="ES99" i="16" s="1"/>
  <c r="ET99" i="16" s="1"/>
  <c r="EU99" i="16" s="1"/>
  <c r="EV99" i="16" s="1"/>
  <c r="EW99" i="16" s="1"/>
  <c r="EX99" i="16" s="1"/>
  <c r="EY99" i="16" s="1"/>
  <c r="EZ99" i="16" s="1"/>
  <c r="FA99" i="16" s="1"/>
  <c r="FB99" i="16" s="1"/>
  <c r="FC99" i="16" s="1"/>
  <c r="FD99" i="16" s="1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CQ99" i="16"/>
  <c r="CR99" i="16"/>
  <c r="CS99" i="16"/>
  <c r="CT99" i="16"/>
  <c r="CU99" i="16"/>
  <c r="CV99" i="16"/>
  <c r="CW99" i="16"/>
  <c r="CX99" i="16"/>
  <c r="CY99" i="16"/>
  <c r="CZ99" i="16"/>
  <c r="DA99" i="16"/>
  <c r="DB99" i="16"/>
  <c r="DC99" i="16"/>
  <c r="DD99" i="16"/>
  <c r="BH100" i="16"/>
  <c r="DH100" i="16" s="1"/>
  <c r="DI100" i="16" s="1"/>
  <c r="DJ100" i="16" s="1"/>
  <c r="DK100" i="16" s="1"/>
  <c r="DL100" i="16" s="1"/>
  <c r="DM100" i="16" s="1"/>
  <c r="DN100" i="16" s="1"/>
  <c r="DO100" i="16" s="1"/>
  <c r="DP100" i="16" s="1"/>
  <c r="DQ100" i="16" s="1"/>
  <c r="DR100" i="16" s="1"/>
  <c r="DS100" i="16" s="1"/>
  <c r="DT100" i="16" s="1"/>
  <c r="DU100" i="16" s="1"/>
  <c r="DV100" i="16" s="1"/>
  <c r="DW100" i="16" s="1"/>
  <c r="DX100" i="16" s="1"/>
  <c r="DY100" i="16" s="1"/>
  <c r="DZ100" i="16" s="1"/>
  <c r="EA100" i="16" s="1"/>
  <c r="EB100" i="16" s="1"/>
  <c r="EC100" i="16" s="1"/>
  <c r="ED100" i="16" s="1"/>
  <c r="EE100" i="16" s="1"/>
  <c r="EF100" i="16" s="1"/>
  <c r="EG100" i="16" s="1"/>
  <c r="EH100" i="16" s="1"/>
  <c r="EI100" i="16" s="1"/>
  <c r="EJ100" i="16" s="1"/>
  <c r="EK100" i="16" s="1"/>
  <c r="EL100" i="16" s="1"/>
  <c r="EM100" i="16" s="1"/>
  <c r="EN100" i="16" s="1"/>
  <c r="EO100" i="16" s="1"/>
  <c r="EP100" i="16" s="1"/>
  <c r="EQ100" i="16" s="1"/>
  <c r="ER100" i="16" s="1"/>
  <c r="ES100" i="16" s="1"/>
  <c r="ET100" i="16" s="1"/>
  <c r="EU100" i="16" s="1"/>
  <c r="EV100" i="16" s="1"/>
  <c r="EW100" i="16" s="1"/>
  <c r="EX100" i="16" s="1"/>
  <c r="EY100" i="16" s="1"/>
  <c r="EZ100" i="16" s="1"/>
  <c r="FA100" i="16" s="1"/>
  <c r="FB100" i="16" s="1"/>
  <c r="FC100" i="16" s="1"/>
  <c r="FD100" i="16" s="1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CQ100" i="16"/>
  <c r="CR100" i="16"/>
  <c r="CS100" i="16"/>
  <c r="CT100" i="16"/>
  <c r="CU100" i="16"/>
  <c r="CV100" i="16"/>
  <c r="CW100" i="16"/>
  <c r="CX100" i="16"/>
  <c r="CY100" i="16"/>
  <c r="CZ100" i="16"/>
  <c r="DA100" i="16"/>
  <c r="DB100" i="16"/>
  <c r="DC100" i="16"/>
  <c r="DD100" i="16"/>
  <c r="BH101" i="16"/>
  <c r="DH101" i="16" s="1"/>
  <c r="DI101" i="16" s="1"/>
  <c r="DJ101" i="16" s="1"/>
  <c r="DK101" i="16" s="1"/>
  <c r="DL101" i="16" s="1"/>
  <c r="DM101" i="16" s="1"/>
  <c r="DN101" i="16" s="1"/>
  <c r="DO101" i="16" s="1"/>
  <c r="DP101" i="16" s="1"/>
  <c r="DQ101" i="16" s="1"/>
  <c r="DR101" i="16" s="1"/>
  <c r="DS101" i="16" s="1"/>
  <c r="DT101" i="16" s="1"/>
  <c r="DU101" i="16" s="1"/>
  <c r="DV101" i="16" s="1"/>
  <c r="DW101" i="16" s="1"/>
  <c r="DX101" i="16" s="1"/>
  <c r="DY101" i="16" s="1"/>
  <c r="DZ101" i="16" s="1"/>
  <c r="EA101" i="16" s="1"/>
  <c r="EB101" i="16" s="1"/>
  <c r="EC101" i="16" s="1"/>
  <c r="ED101" i="16" s="1"/>
  <c r="EE101" i="16" s="1"/>
  <c r="EF101" i="16" s="1"/>
  <c r="EG101" i="16" s="1"/>
  <c r="EH101" i="16" s="1"/>
  <c r="EI101" i="16" s="1"/>
  <c r="EJ101" i="16" s="1"/>
  <c r="EK101" i="16" s="1"/>
  <c r="EL101" i="16" s="1"/>
  <c r="EM101" i="16" s="1"/>
  <c r="EN101" i="16" s="1"/>
  <c r="EO101" i="16" s="1"/>
  <c r="EP101" i="16" s="1"/>
  <c r="EQ101" i="16" s="1"/>
  <c r="ER101" i="16" s="1"/>
  <c r="ES101" i="16" s="1"/>
  <c r="ET101" i="16" s="1"/>
  <c r="EU101" i="16" s="1"/>
  <c r="EV101" i="16" s="1"/>
  <c r="EW101" i="16" s="1"/>
  <c r="EX101" i="16" s="1"/>
  <c r="EY101" i="16" s="1"/>
  <c r="EZ101" i="16" s="1"/>
  <c r="FA101" i="16" s="1"/>
  <c r="FB101" i="16" s="1"/>
  <c r="FC101" i="16" s="1"/>
  <c r="FD101" i="16" s="1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CQ101" i="16"/>
  <c r="CR101" i="16"/>
  <c r="CS101" i="16"/>
  <c r="CT101" i="16"/>
  <c r="CU101" i="16"/>
  <c r="CV101" i="16"/>
  <c r="CW101" i="16"/>
  <c r="CX101" i="16"/>
  <c r="CY101" i="16"/>
  <c r="CZ101" i="16"/>
  <c r="DA101" i="16"/>
  <c r="DB101" i="16"/>
  <c r="DC101" i="16"/>
  <c r="DD101" i="16"/>
  <c r="BH102" i="16"/>
  <c r="DH102" i="16" s="1"/>
  <c r="DI102" i="16" s="1"/>
  <c r="DJ102" i="16" s="1"/>
  <c r="DK102" i="16" s="1"/>
  <c r="DL102" i="16" s="1"/>
  <c r="DM102" i="16" s="1"/>
  <c r="DN102" i="16" s="1"/>
  <c r="DO102" i="16" s="1"/>
  <c r="DP102" i="16" s="1"/>
  <c r="DQ102" i="16" s="1"/>
  <c r="DR102" i="16" s="1"/>
  <c r="DS102" i="16" s="1"/>
  <c r="DT102" i="16" s="1"/>
  <c r="DU102" i="16" s="1"/>
  <c r="DV102" i="16" s="1"/>
  <c r="DW102" i="16" s="1"/>
  <c r="DX102" i="16" s="1"/>
  <c r="DY102" i="16" s="1"/>
  <c r="DZ102" i="16" s="1"/>
  <c r="EA102" i="16" s="1"/>
  <c r="EB102" i="16" s="1"/>
  <c r="EC102" i="16" s="1"/>
  <c r="ED102" i="16" s="1"/>
  <c r="EE102" i="16" s="1"/>
  <c r="EF102" i="16" s="1"/>
  <c r="EG102" i="16" s="1"/>
  <c r="EH102" i="16" s="1"/>
  <c r="EI102" i="16" s="1"/>
  <c r="EJ102" i="16" s="1"/>
  <c r="EK102" i="16" s="1"/>
  <c r="EL102" i="16" s="1"/>
  <c r="EM102" i="16" s="1"/>
  <c r="EN102" i="16" s="1"/>
  <c r="EO102" i="16" s="1"/>
  <c r="EP102" i="16" s="1"/>
  <c r="EQ102" i="16" s="1"/>
  <c r="ER102" i="16" s="1"/>
  <c r="ES102" i="16" s="1"/>
  <c r="ET102" i="16" s="1"/>
  <c r="EU102" i="16" s="1"/>
  <c r="EV102" i="16" s="1"/>
  <c r="EW102" i="16" s="1"/>
  <c r="EX102" i="16" s="1"/>
  <c r="EY102" i="16" s="1"/>
  <c r="EZ102" i="16" s="1"/>
  <c r="FA102" i="16" s="1"/>
  <c r="FB102" i="16" s="1"/>
  <c r="FC102" i="16" s="1"/>
  <c r="FD102" i="16" s="1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CQ102" i="16"/>
  <c r="CR102" i="16"/>
  <c r="CS102" i="16"/>
  <c r="CT102" i="16"/>
  <c r="CU102" i="16"/>
  <c r="CV102" i="16"/>
  <c r="CW102" i="16"/>
  <c r="CX102" i="16"/>
  <c r="CY102" i="16"/>
  <c r="CZ102" i="16"/>
  <c r="DA102" i="16"/>
  <c r="DB102" i="16"/>
  <c r="DC102" i="16"/>
  <c r="DD102" i="16"/>
  <c r="BH103" i="16"/>
  <c r="DH103" i="16" s="1"/>
  <c r="DI103" i="16" s="1"/>
  <c r="DJ103" i="16" s="1"/>
  <c r="DK103" i="16" s="1"/>
  <c r="DL103" i="16" s="1"/>
  <c r="DM103" i="16" s="1"/>
  <c r="DN103" i="16" s="1"/>
  <c r="DO103" i="16" s="1"/>
  <c r="DP103" i="16" s="1"/>
  <c r="DQ103" i="16" s="1"/>
  <c r="DR103" i="16" s="1"/>
  <c r="DS103" i="16" s="1"/>
  <c r="DT103" i="16" s="1"/>
  <c r="DU103" i="16" s="1"/>
  <c r="DV103" i="16" s="1"/>
  <c r="DW103" i="16" s="1"/>
  <c r="DX103" i="16" s="1"/>
  <c r="DY103" i="16" s="1"/>
  <c r="DZ103" i="16" s="1"/>
  <c r="EA103" i="16" s="1"/>
  <c r="EB103" i="16" s="1"/>
  <c r="EC103" i="16" s="1"/>
  <c r="ED103" i="16" s="1"/>
  <c r="EE103" i="16" s="1"/>
  <c r="EF103" i="16" s="1"/>
  <c r="EG103" i="16" s="1"/>
  <c r="EH103" i="16" s="1"/>
  <c r="EI103" i="16" s="1"/>
  <c r="EJ103" i="16" s="1"/>
  <c r="EK103" i="16" s="1"/>
  <c r="EL103" i="16" s="1"/>
  <c r="EM103" i="16" s="1"/>
  <c r="EN103" i="16" s="1"/>
  <c r="EO103" i="16" s="1"/>
  <c r="EP103" i="16" s="1"/>
  <c r="EQ103" i="16" s="1"/>
  <c r="ER103" i="16" s="1"/>
  <c r="ES103" i="16" s="1"/>
  <c r="ET103" i="16" s="1"/>
  <c r="EU103" i="16" s="1"/>
  <c r="EV103" i="16" s="1"/>
  <c r="EW103" i="16" s="1"/>
  <c r="EX103" i="16" s="1"/>
  <c r="EY103" i="16" s="1"/>
  <c r="EZ103" i="16" s="1"/>
  <c r="FA103" i="16" s="1"/>
  <c r="FB103" i="16" s="1"/>
  <c r="FC103" i="16" s="1"/>
  <c r="FD103" i="16" s="1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CQ103" i="16"/>
  <c r="CR103" i="16"/>
  <c r="CS103" i="16"/>
  <c r="CT103" i="16"/>
  <c r="CU103" i="16"/>
  <c r="CV103" i="16"/>
  <c r="CW103" i="16"/>
  <c r="CX103" i="16"/>
  <c r="CY103" i="16"/>
  <c r="CZ103" i="16"/>
  <c r="DA103" i="16"/>
  <c r="DB103" i="16"/>
  <c r="DC103" i="16"/>
  <c r="DD103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CQ104" i="16"/>
  <c r="CR104" i="16"/>
  <c r="CS104" i="16"/>
  <c r="CT104" i="16"/>
  <c r="CU104" i="16"/>
  <c r="CV104" i="16"/>
  <c r="CW104" i="16"/>
  <c r="CX104" i="16"/>
  <c r="CY104" i="16"/>
  <c r="CZ104" i="16"/>
  <c r="DA104" i="16"/>
  <c r="DB104" i="16"/>
  <c r="DC104" i="16"/>
  <c r="DD104" i="16"/>
  <c r="BH105" i="16"/>
  <c r="DH105" i="16" s="1"/>
  <c r="DI105" i="16" s="1"/>
  <c r="DJ105" i="16" s="1"/>
  <c r="DK105" i="16" s="1"/>
  <c r="DL105" i="16" s="1"/>
  <c r="DM105" i="16" s="1"/>
  <c r="DN105" i="16" s="1"/>
  <c r="DO105" i="16" s="1"/>
  <c r="DP105" i="16" s="1"/>
  <c r="DQ105" i="16" s="1"/>
  <c r="DR105" i="16" s="1"/>
  <c r="DS105" i="16" s="1"/>
  <c r="DT105" i="16" s="1"/>
  <c r="DU105" i="16" s="1"/>
  <c r="DV105" i="16" s="1"/>
  <c r="DW105" i="16" s="1"/>
  <c r="DX105" i="16" s="1"/>
  <c r="DY105" i="16" s="1"/>
  <c r="DZ105" i="16" s="1"/>
  <c r="EA105" i="16" s="1"/>
  <c r="EB105" i="16" s="1"/>
  <c r="EC105" i="16" s="1"/>
  <c r="ED105" i="16" s="1"/>
  <c r="EE105" i="16" s="1"/>
  <c r="EF105" i="16" s="1"/>
  <c r="EG105" i="16" s="1"/>
  <c r="EH105" i="16" s="1"/>
  <c r="EI105" i="16" s="1"/>
  <c r="EJ105" i="16" s="1"/>
  <c r="EK105" i="16" s="1"/>
  <c r="EL105" i="16" s="1"/>
  <c r="EM105" i="16" s="1"/>
  <c r="EN105" i="16" s="1"/>
  <c r="EO105" i="16" s="1"/>
  <c r="EP105" i="16" s="1"/>
  <c r="EQ105" i="16" s="1"/>
  <c r="ER105" i="16" s="1"/>
  <c r="ES105" i="16" s="1"/>
  <c r="ET105" i="16" s="1"/>
  <c r="EU105" i="16" s="1"/>
  <c r="EV105" i="16" s="1"/>
  <c r="EW105" i="16" s="1"/>
  <c r="EX105" i="16" s="1"/>
  <c r="EY105" i="16" s="1"/>
  <c r="EZ105" i="16" s="1"/>
  <c r="FA105" i="16" s="1"/>
  <c r="FB105" i="16" s="1"/>
  <c r="FC105" i="16" s="1"/>
  <c r="FD105" i="16" s="1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CQ105" i="16"/>
  <c r="CR105" i="16"/>
  <c r="CS105" i="16"/>
  <c r="CT105" i="16"/>
  <c r="CU105" i="16"/>
  <c r="CV105" i="16"/>
  <c r="CW105" i="16"/>
  <c r="CX105" i="16"/>
  <c r="CY105" i="16"/>
  <c r="CZ105" i="16"/>
  <c r="DA105" i="16"/>
  <c r="DB105" i="16"/>
  <c r="DC105" i="16"/>
  <c r="DD105" i="16"/>
  <c r="BH106" i="16"/>
  <c r="DH106" i="16" s="1"/>
  <c r="DI106" i="16" s="1"/>
  <c r="DJ106" i="16" s="1"/>
  <c r="DK106" i="16" s="1"/>
  <c r="DL106" i="16" s="1"/>
  <c r="DM106" i="16" s="1"/>
  <c r="DN106" i="16" s="1"/>
  <c r="DO106" i="16" s="1"/>
  <c r="DP106" i="16" s="1"/>
  <c r="DQ106" i="16" s="1"/>
  <c r="DR106" i="16" s="1"/>
  <c r="DS106" i="16" s="1"/>
  <c r="DT106" i="16" s="1"/>
  <c r="DU106" i="16" s="1"/>
  <c r="DV106" i="16" s="1"/>
  <c r="DW106" i="16" s="1"/>
  <c r="DX106" i="16" s="1"/>
  <c r="DY106" i="16" s="1"/>
  <c r="DZ106" i="16" s="1"/>
  <c r="EA106" i="16" s="1"/>
  <c r="EB106" i="16" s="1"/>
  <c r="EC106" i="16" s="1"/>
  <c r="ED106" i="16" s="1"/>
  <c r="EE106" i="16" s="1"/>
  <c r="EF106" i="16" s="1"/>
  <c r="EG106" i="16" s="1"/>
  <c r="EH106" i="16" s="1"/>
  <c r="EI106" i="16" s="1"/>
  <c r="EJ106" i="16" s="1"/>
  <c r="EK106" i="16" s="1"/>
  <c r="EL106" i="16" s="1"/>
  <c r="EM106" i="16" s="1"/>
  <c r="EN106" i="16" s="1"/>
  <c r="EO106" i="16" s="1"/>
  <c r="EP106" i="16" s="1"/>
  <c r="EQ106" i="16" s="1"/>
  <c r="ER106" i="16" s="1"/>
  <c r="ES106" i="16" s="1"/>
  <c r="ET106" i="16" s="1"/>
  <c r="EU106" i="16" s="1"/>
  <c r="EV106" i="16" s="1"/>
  <c r="EW106" i="16" s="1"/>
  <c r="EX106" i="16" s="1"/>
  <c r="EY106" i="16" s="1"/>
  <c r="EZ106" i="16" s="1"/>
  <c r="FA106" i="16" s="1"/>
  <c r="FB106" i="16" s="1"/>
  <c r="FC106" i="16" s="1"/>
  <c r="FD106" i="16" s="1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CQ106" i="16"/>
  <c r="CR106" i="16"/>
  <c r="CS106" i="16"/>
  <c r="CT106" i="16"/>
  <c r="CU106" i="16"/>
  <c r="CV106" i="16"/>
  <c r="CW106" i="16"/>
  <c r="CX106" i="16"/>
  <c r="CY106" i="16"/>
  <c r="CZ106" i="16"/>
  <c r="DA106" i="16"/>
  <c r="DB106" i="16"/>
  <c r="DC106" i="16"/>
  <c r="DD106" i="16"/>
  <c r="BH107" i="16"/>
  <c r="DH107" i="16" s="1"/>
  <c r="DI107" i="16" s="1"/>
  <c r="DJ107" i="16" s="1"/>
  <c r="DK107" i="16" s="1"/>
  <c r="DL107" i="16" s="1"/>
  <c r="DM107" i="16" s="1"/>
  <c r="DN107" i="16" s="1"/>
  <c r="DO107" i="16" s="1"/>
  <c r="DP107" i="16" s="1"/>
  <c r="DQ107" i="16" s="1"/>
  <c r="DR107" i="16" s="1"/>
  <c r="DS107" i="16" s="1"/>
  <c r="DT107" i="16" s="1"/>
  <c r="DU107" i="16" s="1"/>
  <c r="DV107" i="16" s="1"/>
  <c r="DW107" i="16" s="1"/>
  <c r="DX107" i="16" s="1"/>
  <c r="DY107" i="16" s="1"/>
  <c r="DZ107" i="16" s="1"/>
  <c r="EA107" i="16" s="1"/>
  <c r="EB107" i="16" s="1"/>
  <c r="EC107" i="16" s="1"/>
  <c r="ED107" i="16" s="1"/>
  <c r="EE107" i="16" s="1"/>
  <c r="EF107" i="16" s="1"/>
  <c r="EG107" i="16" s="1"/>
  <c r="EH107" i="16" s="1"/>
  <c r="EI107" i="16" s="1"/>
  <c r="EJ107" i="16" s="1"/>
  <c r="EK107" i="16" s="1"/>
  <c r="EL107" i="16" s="1"/>
  <c r="EM107" i="16" s="1"/>
  <c r="EN107" i="16" s="1"/>
  <c r="EO107" i="16" s="1"/>
  <c r="EP107" i="16" s="1"/>
  <c r="EQ107" i="16" s="1"/>
  <c r="ER107" i="16" s="1"/>
  <c r="ES107" i="16" s="1"/>
  <c r="ET107" i="16" s="1"/>
  <c r="EU107" i="16" s="1"/>
  <c r="EV107" i="16" s="1"/>
  <c r="EW107" i="16" s="1"/>
  <c r="EX107" i="16" s="1"/>
  <c r="EY107" i="16" s="1"/>
  <c r="EZ107" i="16" s="1"/>
  <c r="FA107" i="16" s="1"/>
  <c r="FB107" i="16" s="1"/>
  <c r="FC107" i="16" s="1"/>
  <c r="FD107" i="16" s="1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CQ107" i="16"/>
  <c r="CR107" i="16"/>
  <c r="CS107" i="16"/>
  <c r="CT107" i="16"/>
  <c r="CU107" i="16"/>
  <c r="CV107" i="16"/>
  <c r="CW107" i="16"/>
  <c r="CX107" i="16"/>
  <c r="CY107" i="16"/>
  <c r="CZ107" i="16"/>
  <c r="DA107" i="16"/>
  <c r="DB107" i="16"/>
  <c r="DC107" i="16"/>
  <c r="DD107" i="16"/>
  <c r="BH108" i="16"/>
  <c r="DH108" i="16" s="1"/>
  <c r="DI108" i="16" s="1"/>
  <c r="DJ108" i="16" s="1"/>
  <c r="DK108" i="16" s="1"/>
  <c r="DL108" i="16" s="1"/>
  <c r="DM108" i="16" s="1"/>
  <c r="DN108" i="16" s="1"/>
  <c r="DO108" i="16" s="1"/>
  <c r="DP108" i="16" s="1"/>
  <c r="DQ108" i="16" s="1"/>
  <c r="DR108" i="16" s="1"/>
  <c r="DS108" i="16" s="1"/>
  <c r="DT108" i="16" s="1"/>
  <c r="DU108" i="16" s="1"/>
  <c r="DV108" i="16" s="1"/>
  <c r="DW108" i="16" s="1"/>
  <c r="DX108" i="16" s="1"/>
  <c r="DY108" i="16" s="1"/>
  <c r="DZ108" i="16" s="1"/>
  <c r="EA108" i="16" s="1"/>
  <c r="EB108" i="16" s="1"/>
  <c r="EC108" i="16" s="1"/>
  <c r="ED108" i="16" s="1"/>
  <c r="EE108" i="16" s="1"/>
  <c r="EF108" i="16" s="1"/>
  <c r="EG108" i="16" s="1"/>
  <c r="EH108" i="16" s="1"/>
  <c r="EI108" i="16" s="1"/>
  <c r="EJ108" i="16" s="1"/>
  <c r="EK108" i="16" s="1"/>
  <c r="EL108" i="16" s="1"/>
  <c r="EM108" i="16" s="1"/>
  <c r="EN108" i="16" s="1"/>
  <c r="EO108" i="16" s="1"/>
  <c r="EP108" i="16" s="1"/>
  <c r="EQ108" i="16" s="1"/>
  <c r="ER108" i="16" s="1"/>
  <c r="ES108" i="16" s="1"/>
  <c r="ET108" i="16" s="1"/>
  <c r="EU108" i="16" s="1"/>
  <c r="EV108" i="16" s="1"/>
  <c r="EW108" i="16" s="1"/>
  <c r="EX108" i="16" s="1"/>
  <c r="EY108" i="16" s="1"/>
  <c r="EZ108" i="16" s="1"/>
  <c r="FA108" i="16" s="1"/>
  <c r="FB108" i="16" s="1"/>
  <c r="FC108" i="16" s="1"/>
  <c r="FD108" i="16" s="1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CQ108" i="16"/>
  <c r="CR108" i="16"/>
  <c r="CS108" i="16"/>
  <c r="CT108" i="16"/>
  <c r="CU108" i="16"/>
  <c r="CV108" i="16"/>
  <c r="CW108" i="16"/>
  <c r="CX108" i="16"/>
  <c r="CY108" i="16"/>
  <c r="CZ108" i="16"/>
  <c r="DA108" i="16"/>
  <c r="DB108" i="16"/>
  <c r="DC108" i="16"/>
  <c r="DD108" i="16"/>
  <c r="BH109" i="16"/>
  <c r="DH109" i="16" s="1"/>
  <c r="DI109" i="16" s="1"/>
  <c r="DJ109" i="16" s="1"/>
  <c r="DK109" i="16" s="1"/>
  <c r="DL109" i="16" s="1"/>
  <c r="DM109" i="16" s="1"/>
  <c r="DN109" i="16" s="1"/>
  <c r="DO109" i="16" s="1"/>
  <c r="DP109" i="16" s="1"/>
  <c r="DQ109" i="16" s="1"/>
  <c r="DR109" i="16" s="1"/>
  <c r="DS109" i="16" s="1"/>
  <c r="DT109" i="16" s="1"/>
  <c r="DU109" i="16" s="1"/>
  <c r="DV109" i="16" s="1"/>
  <c r="DW109" i="16" s="1"/>
  <c r="DX109" i="16" s="1"/>
  <c r="DY109" i="16" s="1"/>
  <c r="DZ109" i="16" s="1"/>
  <c r="EA109" i="16" s="1"/>
  <c r="EB109" i="16" s="1"/>
  <c r="EC109" i="16" s="1"/>
  <c r="ED109" i="16" s="1"/>
  <c r="EE109" i="16" s="1"/>
  <c r="EF109" i="16" s="1"/>
  <c r="EG109" i="16" s="1"/>
  <c r="EH109" i="16" s="1"/>
  <c r="EI109" i="16" s="1"/>
  <c r="EJ109" i="16" s="1"/>
  <c r="EK109" i="16" s="1"/>
  <c r="EL109" i="16" s="1"/>
  <c r="EM109" i="16" s="1"/>
  <c r="EN109" i="16" s="1"/>
  <c r="EO109" i="16" s="1"/>
  <c r="EP109" i="16" s="1"/>
  <c r="EQ109" i="16" s="1"/>
  <c r="ER109" i="16" s="1"/>
  <c r="ES109" i="16" s="1"/>
  <c r="ET109" i="16" s="1"/>
  <c r="EU109" i="16" s="1"/>
  <c r="EV109" i="16" s="1"/>
  <c r="EW109" i="16" s="1"/>
  <c r="EX109" i="16" s="1"/>
  <c r="EY109" i="16" s="1"/>
  <c r="EZ109" i="16" s="1"/>
  <c r="FA109" i="16" s="1"/>
  <c r="FB109" i="16" s="1"/>
  <c r="FC109" i="16" s="1"/>
  <c r="FD109" i="16" s="1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CQ109" i="16"/>
  <c r="CR109" i="16"/>
  <c r="CS109" i="16"/>
  <c r="CT109" i="16"/>
  <c r="CU109" i="16"/>
  <c r="CV109" i="16"/>
  <c r="CW109" i="16"/>
  <c r="CX109" i="16"/>
  <c r="CY109" i="16"/>
  <c r="CZ109" i="16"/>
  <c r="DA109" i="16"/>
  <c r="DB109" i="16"/>
  <c r="DC109" i="16"/>
  <c r="DD109" i="16"/>
  <c r="BH110" i="16"/>
  <c r="DH110" i="16" s="1"/>
  <c r="DI110" i="16" s="1"/>
  <c r="DJ110" i="16" s="1"/>
  <c r="DK110" i="16" s="1"/>
  <c r="DL110" i="16" s="1"/>
  <c r="DM110" i="16" s="1"/>
  <c r="DN110" i="16" s="1"/>
  <c r="DO110" i="16" s="1"/>
  <c r="DP110" i="16" s="1"/>
  <c r="DQ110" i="16" s="1"/>
  <c r="DR110" i="16" s="1"/>
  <c r="DS110" i="16" s="1"/>
  <c r="DT110" i="16" s="1"/>
  <c r="DU110" i="16" s="1"/>
  <c r="DV110" i="16" s="1"/>
  <c r="DW110" i="16" s="1"/>
  <c r="DX110" i="16" s="1"/>
  <c r="DY110" i="16" s="1"/>
  <c r="DZ110" i="16" s="1"/>
  <c r="EA110" i="16" s="1"/>
  <c r="EB110" i="16" s="1"/>
  <c r="EC110" i="16" s="1"/>
  <c r="ED110" i="16" s="1"/>
  <c r="EE110" i="16" s="1"/>
  <c r="EF110" i="16" s="1"/>
  <c r="EG110" i="16" s="1"/>
  <c r="EH110" i="16" s="1"/>
  <c r="EI110" i="16" s="1"/>
  <c r="EJ110" i="16" s="1"/>
  <c r="EK110" i="16" s="1"/>
  <c r="EL110" i="16" s="1"/>
  <c r="EM110" i="16" s="1"/>
  <c r="EN110" i="16" s="1"/>
  <c r="EO110" i="16" s="1"/>
  <c r="EP110" i="16" s="1"/>
  <c r="EQ110" i="16" s="1"/>
  <c r="ER110" i="16" s="1"/>
  <c r="ES110" i="16" s="1"/>
  <c r="ET110" i="16" s="1"/>
  <c r="EU110" i="16" s="1"/>
  <c r="EV110" i="16" s="1"/>
  <c r="EW110" i="16" s="1"/>
  <c r="EX110" i="16" s="1"/>
  <c r="EY110" i="16" s="1"/>
  <c r="EZ110" i="16" s="1"/>
  <c r="FA110" i="16" s="1"/>
  <c r="FB110" i="16" s="1"/>
  <c r="FC110" i="16" s="1"/>
  <c r="FD110" i="16" s="1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CQ110" i="16"/>
  <c r="CR110" i="16"/>
  <c r="CS110" i="16"/>
  <c r="CT110" i="16"/>
  <c r="CU110" i="16"/>
  <c r="CV110" i="16"/>
  <c r="CW110" i="16"/>
  <c r="CX110" i="16"/>
  <c r="CY110" i="16"/>
  <c r="CZ110" i="16"/>
  <c r="DA110" i="16"/>
  <c r="DB110" i="16"/>
  <c r="DC110" i="16"/>
  <c r="DD110" i="16"/>
  <c r="BH111" i="16"/>
  <c r="DH111" i="16" s="1"/>
  <c r="DI111" i="16" s="1"/>
  <c r="DJ111" i="16" s="1"/>
  <c r="DK111" i="16" s="1"/>
  <c r="DL111" i="16" s="1"/>
  <c r="DM111" i="16" s="1"/>
  <c r="DN111" i="16" s="1"/>
  <c r="DO111" i="16" s="1"/>
  <c r="DP111" i="16" s="1"/>
  <c r="DQ111" i="16" s="1"/>
  <c r="DR111" i="16" s="1"/>
  <c r="DS111" i="16" s="1"/>
  <c r="DT111" i="16" s="1"/>
  <c r="DU111" i="16" s="1"/>
  <c r="DV111" i="16" s="1"/>
  <c r="DW111" i="16" s="1"/>
  <c r="DX111" i="16" s="1"/>
  <c r="DY111" i="16" s="1"/>
  <c r="DZ111" i="16" s="1"/>
  <c r="EA111" i="16" s="1"/>
  <c r="EB111" i="16" s="1"/>
  <c r="EC111" i="16" s="1"/>
  <c r="ED111" i="16" s="1"/>
  <c r="EE111" i="16" s="1"/>
  <c r="EF111" i="16" s="1"/>
  <c r="EG111" i="16" s="1"/>
  <c r="EH111" i="16" s="1"/>
  <c r="EI111" i="16" s="1"/>
  <c r="EJ111" i="16" s="1"/>
  <c r="EK111" i="16" s="1"/>
  <c r="EL111" i="16" s="1"/>
  <c r="EM111" i="16" s="1"/>
  <c r="EN111" i="16" s="1"/>
  <c r="EO111" i="16" s="1"/>
  <c r="EP111" i="16" s="1"/>
  <c r="EQ111" i="16" s="1"/>
  <c r="ER111" i="16" s="1"/>
  <c r="ES111" i="16" s="1"/>
  <c r="ET111" i="16" s="1"/>
  <c r="EU111" i="16" s="1"/>
  <c r="EV111" i="16" s="1"/>
  <c r="EW111" i="16" s="1"/>
  <c r="EX111" i="16" s="1"/>
  <c r="EY111" i="16" s="1"/>
  <c r="EZ111" i="16" s="1"/>
  <c r="FA111" i="16" s="1"/>
  <c r="FB111" i="16" s="1"/>
  <c r="FC111" i="16" s="1"/>
  <c r="FD111" i="16" s="1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CQ111" i="16"/>
  <c r="CR111" i="16"/>
  <c r="CS111" i="16"/>
  <c r="CT111" i="16"/>
  <c r="CU111" i="16"/>
  <c r="CV111" i="16"/>
  <c r="CW111" i="16"/>
  <c r="CX111" i="16"/>
  <c r="CY111" i="16"/>
  <c r="CZ111" i="16"/>
  <c r="DA111" i="16"/>
  <c r="DB111" i="16"/>
  <c r="DC111" i="16"/>
  <c r="DD111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CQ112" i="16"/>
  <c r="CR112" i="16"/>
  <c r="CS112" i="16"/>
  <c r="CT112" i="16"/>
  <c r="CU112" i="16"/>
  <c r="CV112" i="16"/>
  <c r="CW112" i="16"/>
  <c r="CX112" i="16"/>
  <c r="CY112" i="16"/>
  <c r="CZ112" i="16"/>
  <c r="DA112" i="16"/>
  <c r="DB112" i="16"/>
  <c r="DC112" i="16"/>
  <c r="DD112" i="16"/>
  <c r="BH113" i="16"/>
  <c r="DH113" i="16" s="1"/>
  <c r="DI113" i="16" s="1"/>
  <c r="DJ113" i="16" s="1"/>
  <c r="DK113" i="16" s="1"/>
  <c r="DL113" i="16" s="1"/>
  <c r="DM113" i="16" s="1"/>
  <c r="DN113" i="16" s="1"/>
  <c r="DO113" i="16" s="1"/>
  <c r="DP113" i="16" s="1"/>
  <c r="DQ113" i="16" s="1"/>
  <c r="DR113" i="16" s="1"/>
  <c r="DS113" i="16" s="1"/>
  <c r="DT113" i="16" s="1"/>
  <c r="DU113" i="16" s="1"/>
  <c r="DV113" i="16" s="1"/>
  <c r="DW113" i="16" s="1"/>
  <c r="DX113" i="16" s="1"/>
  <c r="DY113" i="16" s="1"/>
  <c r="DZ113" i="16" s="1"/>
  <c r="EA113" i="16" s="1"/>
  <c r="EB113" i="16" s="1"/>
  <c r="EC113" i="16" s="1"/>
  <c r="ED113" i="16" s="1"/>
  <c r="EE113" i="16" s="1"/>
  <c r="EF113" i="16" s="1"/>
  <c r="EG113" i="16" s="1"/>
  <c r="EH113" i="16" s="1"/>
  <c r="EI113" i="16" s="1"/>
  <c r="EJ113" i="16" s="1"/>
  <c r="EK113" i="16" s="1"/>
  <c r="EL113" i="16" s="1"/>
  <c r="EM113" i="16" s="1"/>
  <c r="EN113" i="16" s="1"/>
  <c r="EO113" i="16" s="1"/>
  <c r="EP113" i="16" s="1"/>
  <c r="EQ113" i="16" s="1"/>
  <c r="ER113" i="16" s="1"/>
  <c r="ES113" i="16" s="1"/>
  <c r="ET113" i="16" s="1"/>
  <c r="EU113" i="16" s="1"/>
  <c r="EV113" i="16" s="1"/>
  <c r="EW113" i="16" s="1"/>
  <c r="EX113" i="16" s="1"/>
  <c r="EY113" i="16" s="1"/>
  <c r="EZ113" i="16" s="1"/>
  <c r="FA113" i="16" s="1"/>
  <c r="FB113" i="16" s="1"/>
  <c r="FC113" i="16" s="1"/>
  <c r="FD113" i="16" s="1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CQ113" i="16"/>
  <c r="CR113" i="16"/>
  <c r="CS113" i="16"/>
  <c r="CT113" i="16"/>
  <c r="CU113" i="16"/>
  <c r="CV113" i="16"/>
  <c r="CW113" i="16"/>
  <c r="CX113" i="16"/>
  <c r="CY113" i="16"/>
  <c r="CZ113" i="16"/>
  <c r="DA113" i="16"/>
  <c r="DB113" i="16"/>
  <c r="DC113" i="16"/>
  <c r="DD113" i="16"/>
  <c r="BH114" i="16"/>
  <c r="DH114" i="16" s="1"/>
  <c r="DI114" i="16" s="1"/>
  <c r="DJ114" i="16" s="1"/>
  <c r="DK114" i="16" s="1"/>
  <c r="DL114" i="16" s="1"/>
  <c r="DM114" i="16" s="1"/>
  <c r="DN114" i="16" s="1"/>
  <c r="DO114" i="16" s="1"/>
  <c r="DP114" i="16" s="1"/>
  <c r="DQ114" i="16" s="1"/>
  <c r="DR114" i="16" s="1"/>
  <c r="DS114" i="16" s="1"/>
  <c r="DT114" i="16" s="1"/>
  <c r="DU114" i="16" s="1"/>
  <c r="DV114" i="16" s="1"/>
  <c r="DW114" i="16" s="1"/>
  <c r="DX114" i="16" s="1"/>
  <c r="DY114" i="16" s="1"/>
  <c r="DZ114" i="16" s="1"/>
  <c r="EA114" i="16" s="1"/>
  <c r="EB114" i="16" s="1"/>
  <c r="EC114" i="16" s="1"/>
  <c r="ED114" i="16" s="1"/>
  <c r="EE114" i="16" s="1"/>
  <c r="EF114" i="16" s="1"/>
  <c r="EG114" i="16" s="1"/>
  <c r="EH114" i="16" s="1"/>
  <c r="EI114" i="16" s="1"/>
  <c r="EJ114" i="16" s="1"/>
  <c r="EK114" i="16" s="1"/>
  <c r="EL114" i="16" s="1"/>
  <c r="EM114" i="16" s="1"/>
  <c r="EN114" i="16" s="1"/>
  <c r="EO114" i="16" s="1"/>
  <c r="EP114" i="16" s="1"/>
  <c r="EQ114" i="16" s="1"/>
  <c r="ER114" i="16" s="1"/>
  <c r="ES114" i="16" s="1"/>
  <c r="ET114" i="16" s="1"/>
  <c r="EU114" i="16" s="1"/>
  <c r="EV114" i="16" s="1"/>
  <c r="EW114" i="16" s="1"/>
  <c r="EX114" i="16" s="1"/>
  <c r="EY114" i="16" s="1"/>
  <c r="EZ114" i="16" s="1"/>
  <c r="FA114" i="16" s="1"/>
  <c r="FB114" i="16" s="1"/>
  <c r="FC114" i="16" s="1"/>
  <c r="FD114" i="16" s="1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CQ114" i="16"/>
  <c r="CR114" i="16"/>
  <c r="CS114" i="16"/>
  <c r="CT114" i="16"/>
  <c r="CU114" i="16"/>
  <c r="CV114" i="16"/>
  <c r="CW114" i="16"/>
  <c r="CX114" i="16"/>
  <c r="CY114" i="16"/>
  <c r="CZ114" i="16"/>
  <c r="DA114" i="16"/>
  <c r="DB114" i="16"/>
  <c r="DC114" i="16"/>
  <c r="DD114" i="16"/>
  <c r="BH115" i="16"/>
  <c r="DH115" i="16" s="1"/>
  <c r="DI115" i="16" s="1"/>
  <c r="DJ115" i="16" s="1"/>
  <c r="DK115" i="16" s="1"/>
  <c r="DL115" i="16" s="1"/>
  <c r="DM115" i="16" s="1"/>
  <c r="DN115" i="16" s="1"/>
  <c r="DO115" i="16" s="1"/>
  <c r="DP115" i="16" s="1"/>
  <c r="DQ115" i="16" s="1"/>
  <c r="DR115" i="16" s="1"/>
  <c r="DS115" i="16" s="1"/>
  <c r="DT115" i="16" s="1"/>
  <c r="DU115" i="16" s="1"/>
  <c r="DV115" i="16" s="1"/>
  <c r="DW115" i="16" s="1"/>
  <c r="DX115" i="16" s="1"/>
  <c r="DY115" i="16" s="1"/>
  <c r="DZ115" i="16" s="1"/>
  <c r="EA115" i="16" s="1"/>
  <c r="EB115" i="16" s="1"/>
  <c r="EC115" i="16" s="1"/>
  <c r="ED115" i="16" s="1"/>
  <c r="EE115" i="16" s="1"/>
  <c r="EF115" i="16" s="1"/>
  <c r="EG115" i="16" s="1"/>
  <c r="EH115" i="16" s="1"/>
  <c r="EI115" i="16" s="1"/>
  <c r="EJ115" i="16" s="1"/>
  <c r="EK115" i="16" s="1"/>
  <c r="EL115" i="16" s="1"/>
  <c r="EM115" i="16" s="1"/>
  <c r="EN115" i="16" s="1"/>
  <c r="EO115" i="16" s="1"/>
  <c r="EP115" i="16" s="1"/>
  <c r="EQ115" i="16" s="1"/>
  <c r="ER115" i="16" s="1"/>
  <c r="ES115" i="16" s="1"/>
  <c r="ET115" i="16" s="1"/>
  <c r="EU115" i="16" s="1"/>
  <c r="EV115" i="16" s="1"/>
  <c r="EW115" i="16" s="1"/>
  <c r="EX115" i="16" s="1"/>
  <c r="EY115" i="16" s="1"/>
  <c r="EZ115" i="16" s="1"/>
  <c r="FA115" i="16" s="1"/>
  <c r="FB115" i="16" s="1"/>
  <c r="FC115" i="16" s="1"/>
  <c r="FD115" i="16" s="1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CQ115" i="16"/>
  <c r="CR115" i="16"/>
  <c r="CS115" i="16"/>
  <c r="CT115" i="16"/>
  <c r="CU115" i="16"/>
  <c r="CV115" i="16"/>
  <c r="CW115" i="16"/>
  <c r="CX115" i="16"/>
  <c r="CY115" i="16"/>
  <c r="CZ115" i="16"/>
  <c r="DA115" i="16"/>
  <c r="DB115" i="16"/>
  <c r="DC115" i="16"/>
  <c r="DD115" i="16"/>
  <c r="BH116" i="16"/>
  <c r="DH116" i="16" s="1"/>
  <c r="DI116" i="16" s="1"/>
  <c r="DJ116" i="16" s="1"/>
  <c r="DK116" i="16" s="1"/>
  <c r="DL116" i="16" s="1"/>
  <c r="DM116" i="16" s="1"/>
  <c r="DN116" i="16" s="1"/>
  <c r="DO116" i="16" s="1"/>
  <c r="DP116" i="16" s="1"/>
  <c r="DQ116" i="16" s="1"/>
  <c r="DR116" i="16" s="1"/>
  <c r="DS116" i="16" s="1"/>
  <c r="DT116" i="16" s="1"/>
  <c r="DU116" i="16" s="1"/>
  <c r="DV116" i="16" s="1"/>
  <c r="DW116" i="16" s="1"/>
  <c r="DX116" i="16" s="1"/>
  <c r="DY116" i="16" s="1"/>
  <c r="DZ116" i="16" s="1"/>
  <c r="EA116" i="16" s="1"/>
  <c r="EB116" i="16" s="1"/>
  <c r="EC116" i="16" s="1"/>
  <c r="ED116" i="16" s="1"/>
  <c r="EE116" i="16" s="1"/>
  <c r="EF116" i="16" s="1"/>
  <c r="EG116" i="16" s="1"/>
  <c r="EH116" i="16" s="1"/>
  <c r="EI116" i="16" s="1"/>
  <c r="EJ116" i="16" s="1"/>
  <c r="EK116" i="16" s="1"/>
  <c r="EL116" i="16" s="1"/>
  <c r="EM116" i="16" s="1"/>
  <c r="EN116" i="16" s="1"/>
  <c r="EO116" i="16" s="1"/>
  <c r="EP116" i="16" s="1"/>
  <c r="EQ116" i="16" s="1"/>
  <c r="ER116" i="16" s="1"/>
  <c r="ES116" i="16" s="1"/>
  <c r="ET116" i="16" s="1"/>
  <c r="EU116" i="16" s="1"/>
  <c r="EV116" i="16" s="1"/>
  <c r="EW116" i="16" s="1"/>
  <c r="EX116" i="16" s="1"/>
  <c r="EY116" i="16" s="1"/>
  <c r="EZ116" i="16" s="1"/>
  <c r="FA116" i="16" s="1"/>
  <c r="FB116" i="16" s="1"/>
  <c r="FC116" i="16" s="1"/>
  <c r="FD116" i="16" s="1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CQ116" i="16"/>
  <c r="CR116" i="16"/>
  <c r="CS116" i="16"/>
  <c r="CT116" i="16"/>
  <c r="CU116" i="16"/>
  <c r="CV116" i="16"/>
  <c r="CW116" i="16"/>
  <c r="CX116" i="16"/>
  <c r="CY116" i="16"/>
  <c r="CZ116" i="16"/>
  <c r="DA116" i="16"/>
  <c r="DB116" i="16"/>
  <c r="DC116" i="16"/>
  <c r="DD116" i="16"/>
  <c r="BH117" i="16"/>
  <c r="DH117" i="16" s="1"/>
  <c r="DI117" i="16" s="1"/>
  <c r="DJ117" i="16" s="1"/>
  <c r="DK117" i="16" s="1"/>
  <c r="DL117" i="16" s="1"/>
  <c r="DM117" i="16" s="1"/>
  <c r="DN117" i="16" s="1"/>
  <c r="DO117" i="16" s="1"/>
  <c r="DP117" i="16" s="1"/>
  <c r="DQ117" i="16" s="1"/>
  <c r="DR117" i="16" s="1"/>
  <c r="DS117" i="16" s="1"/>
  <c r="DT117" i="16" s="1"/>
  <c r="DU117" i="16" s="1"/>
  <c r="DV117" i="16" s="1"/>
  <c r="DW117" i="16" s="1"/>
  <c r="DX117" i="16" s="1"/>
  <c r="DY117" i="16" s="1"/>
  <c r="DZ117" i="16" s="1"/>
  <c r="EA117" i="16" s="1"/>
  <c r="EB117" i="16" s="1"/>
  <c r="EC117" i="16" s="1"/>
  <c r="ED117" i="16" s="1"/>
  <c r="EE117" i="16" s="1"/>
  <c r="EF117" i="16" s="1"/>
  <c r="EG117" i="16" s="1"/>
  <c r="EH117" i="16" s="1"/>
  <c r="EI117" i="16" s="1"/>
  <c r="EJ117" i="16" s="1"/>
  <c r="EK117" i="16" s="1"/>
  <c r="EL117" i="16" s="1"/>
  <c r="EM117" i="16" s="1"/>
  <c r="EN117" i="16" s="1"/>
  <c r="EO117" i="16" s="1"/>
  <c r="EP117" i="16" s="1"/>
  <c r="EQ117" i="16" s="1"/>
  <c r="ER117" i="16" s="1"/>
  <c r="ES117" i="16" s="1"/>
  <c r="ET117" i="16" s="1"/>
  <c r="EU117" i="16" s="1"/>
  <c r="EV117" i="16" s="1"/>
  <c r="EW117" i="16" s="1"/>
  <c r="EX117" i="16" s="1"/>
  <c r="EY117" i="16" s="1"/>
  <c r="EZ117" i="16" s="1"/>
  <c r="FA117" i="16" s="1"/>
  <c r="FB117" i="16" s="1"/>
  <c r="FC117" i="16" s="1"/>
  <c r="FD117" i="16" s="1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CQ117" i="16"/>
  <c r="CR117" i="16"/>
  <c r="CS117" i="16"/>
  <c r="CT117" i="16"/>
  <c r="CU117" i="16"/>
  <c r="CV117" i="16"/>
  <c r="CW117" i="16"/>
  <c r="CX117" i="16"/>
  <c r="CY117" i="16"/>
  <c r="CZ117" i="16"/>
  <c r="DA117" i="16"/>
  <c r="DB117" i="16"/>
  <c r="DC117" i="16"/>
  <c r="DD117" i="16"/>
  <c r="BH118" i="16"/>
  <c r="DH118" i="16" s="1"/>
  <c r="DI118" i="16" s="1"/>
  <c r="DJ118" i="16" s="1"/>
  <c r="DK118" i="16" s="1"/>
  <c r="DL118" i="16" s="1"/>
  <c r="DM118" i="16" s="1"/>
  <c r="DN118" i="16" s="1"/>
  <c r="DO118" i="16" s="1"/>
  <c r="DP118" i="16" s="1"/>
  <c r="DQ118" i="16" s="1"/>
  <c r="DR118" i="16" s="1"/>
  <c r="DS118" i="16" s="1"/>
  <c r="DT118" i="16" s="1"/>
  <c r="DU118" i="16" s="1"/>
  <c r="DV118" i="16" s="1"/>
  <c r="DW118" i="16" s="1"/>
  <c r="DX118" i="16" s="1"/>
  <c r="DY118" i="16" s="1"/>
  <c r="DZ118" i="16" s="1"/>
  <c r="EA118" i="16" s="1"/>
  <c r="EB118" i="16" s="1"/>
  <c r="EC118" i="16" s="1"/>
  <c r="ED118" i="16" s="1"/>
  <c r="EE118" i="16" s="1"/>
  <c r="EF118" i="16" s="1"/>
  <c r="EG118" i="16" s="1"/>
  <c r="EH118" i="16" s="1"/>
  <c r="EI118" i="16" s="1"/>
  <c r="EJ118" i="16" s="1"/>
  <c r="EK118" i="16" s="1"/>
  <c r="EL118" i="16" s="1"/>
  <c r="EM118" i="16" s="1"/>
  <c r="EN118" i="16" s="1"/>
  <c r="EO118" i="16" s="1"/>
  <c r="EP118" i="16" s="1"/>
  <c r="EQ118" i="16" s="1"/>
  <c r="ER118" i="16" s="1"/>
  <c r="ES118" i="16" s="1"/>
  <c r="ET118" i="16" s="1"/>
  <c r="EU118" i="16" s="1"/>
  <c r="EV118" i="16" s="1"/>
  <c r="EW118" i="16" s="1"/>
  <c r="EX118" i="16" s="1"/>
  <c r="EY118" i="16" s="1"/>
  <c r="EZ118" i="16" s="1"/>
  <c r="FA118" i="16" s="1"/>
  <c r="FB118" i="16" s="1"/>
  <c r="FC118" i="16" s="1"/>
  <c r="FD118" i="16" s="1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CQ118" i="16"/>
  <c r="CR118" i="16"/>
  <c r="CS118" i="16"/>
  <c r="CT118" i="16"/>
  <c r="CU118" i="16"/>
  <c r="CV118" i="16"/>
  <c r="CW118" i="16"/>
  <c r="CX118" i="16"/>
  <c r="CY118" i="16"/>
  <c r="CZ118" i="16"/>
  <c r="DA118" i="16"/>
  <c r="DB118" i="16"/>
  <c r="DC118" i="16"/>
  <c r="DD118" i="16"/>
  <c r="BH119" i="16"/>
  <c r="DH119" i="16" s="1"/>
  <c r="DI119" i="16" s="1"/>
  <c r="DJ119" i="16" s="1"/>
  <c r="DK119" i="16" s="1"/>
  <c r="DL119" i="16" s="1"/>
  <c r="DM119" i="16" s="1"/>
  <c r="DN119" i="16" s="1"/>
  <c r="DO119" i="16" s="1"/>
  <c r="DP119" i="16" s="1"/>
  <c r="DQ119" i="16" s="1"/>
  <c r="DR119" i="16" s="1"/>
  <c r="DS119" i="16" s="1"/>
  <c r="DT119" i="16" s="1"/>
  <c r="DU119" i="16" s="1"/>
  <c r="DV119" i="16" s="1"/>
  <c r="DW119" i="16" s="1"/>
  <c r="DX119" i="16" s="1"/>
  <c r="DY119" i="16" s="1"/>
  <c r="DZ119" i="16" s="1"/>
  <c r="EA119" i="16" s="1"/>
  <c r="EB119" i="16" s="1"/>
  <c r="EC119" i="16" s="1"/>
  <c r="ED119" i="16" s="1"/>
  <c r="EE119" i="16" s="1"/>
  <c r="EF119" i="16" s="1"/>
  <c r="EG119" i="16" s="1"/>
  <c r="EH119" i="16" s="1"/>
  <c r="EI119" i="16" s="1"/>
  <c r="EJ119" i="16" s="1"/>
  <c r="EK119" i="16" s="1"/>
  <c r="EL119" i="16" s="1"/>
  <c r="EM119" i="16" s="1"/>
  <c r="EN119" i="16" s="1"/>
  <c r="EO119" i="16" s="1"/>
  <c r="EP119" i="16" s="1"/>
  <c r="EQ119" i="16" s="1"/>
  <c r="ER119" i="16" s="1"/>
  <c r="ES119" i="16" s="1"/>
  <c r="ET119" i="16" s="1"/>
  <c r="EU119" i="16" s="1"/>
  <c r="EV119" i="16" s="1"/>
  <c r="EW119" i="16" s="1"/>
  <c r="EX119" i="16" s="1"/>
  <c r="EY119" i="16" s="1"/>
  <c r="EZ119" i="16" s="1"/>
  <c r="FA119" i="16" s="1"/>
  <c r="FB119" i="16" s="1"/>
  <c r="FC119" i="16" s="1"/>
  <c r="FD119" i="16" s="1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CQ119" i="16"/>
  <c r="CR119" i="16"/>
  <c r="CS119" i="16"/>
  <c r="CT119" i="16"/>
  <c r="CU119" i="16"/>
  <c r="CV119" i="16"/>
  <c r="CW119" i="16"/>
  <c r="CX119" i="16"/>
  <c r="CY119" i="16"/>
  <c r="CZ119" i="16"/>
  <c r="DA119" i="16"/>
  <c r="DB119" i="16"/>
  <c r="DC119" i="16"/>
  <c r="DD119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CQ120" i="16"/>
  <c r="CR120" i="16"/>
  <c r="CS120" i="16"/>
  <c r="CT120" i="16"/>
  <c r="CU120" i="16"/>
  <c r="CV120" i="16"/>
  <c r="CW120" i="16"/>
  <c r="CX120" i="16"/>
  <c r="CY120" i="16"/>
  <c r="CZ120" i="16"/>
  <c r="DA120" i="16"/>
  <c r="DB120" i="16"/>
  <c r="DC120" i="16"/>
  <c r="DD120" i="16"/>
  <c r="F9" i="21"/>
  <c r="DI22" i="16" l="1"/>
  <c r="DI32" i="16"/>
  <c r="DJ30" i="16"/>
  <c r="DK30" i="16" s="1"/>
  <c r="DL30" i="16" s="1"/>
  <c r="DM30" i="16" s="1"/>
  <c r="DN30" i="16" s="1"/>
  <c r="DO30" i="16" s="1"/>
  <c r="DN29" i="16"/>
  <c r="DO29" i="16" s="1"/>
  <c r="DP29" i="16" s="1"/>
  <c r="DQ29" i="16" s="1"/>
  <c r="DR29" i="16" s="1"/>
  <c r="DS29" i="16" s="1"/>
  <c r="DT29" i="16" s="1"/>
  <c r="DU29" i="16" s="1"/>
  <c r="DV29" i="16" s="1"/>
  <c r="DW29" i="16" s="1"/>
  <c r="DX29" i="16" s="1"/>
  <c r="DY29" i="16" s="1"/>
  <c r="DZ29" i="16" s="1"/>
  <c r="EA29" i="16" s="1"/>
  <c r="EB29" i="16" s="1"/>
  <c r="EC29" i="16" s="1"/>
  <c r="ED29" i="16" s="1"/>
  <c r="EE29" i="16" s="1"/>
  <c r="EF29" i="16" s="1"/>
  <c r="EG29" i="16" s="1"/>
  <c r="EH29" i="16" s="1"/>
  <c r="EI29" i="16" s="1"/>
  <c r="EJ29" i="16" s="1"/>
  <c r="EK29" i="16" s="1"/>
  <c r="EL29" i="16" s="1"/>
  <c r="EM29" i="16" s="1"/>
  <c r="EN29" i="16" s="1"/>
  <c r="EO29" i="16" s="1"/>
  <c r="EP29" i="16" s="1"/>
  <c r="EQ29" i="16" s="1"/>
  <c r="ER29" i="16" s="1"/>
  <c r="ES29" i="16" s="1"/>
  <c r="ET29" i="16" s="1"/>
  <c r="EU29" i="16" s="1"/>
  <c r="EV29" i="16" s="1"/>
  <c r="EW29" i="16" s="1"/>
  <c r="EX29" i="16" s="1"/>
  <c r="EY29" i="16" s="1"/>
  <c r="EZ29" i="16" s="1"/>
  <c r="FA29" i="16" s="1"/>
  <c r="FB29" i="16" s="1"/>
  <c r="FC29" i="16" s="1"/>
  <c r="FD29" i="16" s="1"/>
  <c r="DJ22" i="16"/>
  <c r="DK22" i="16" s="1"/>
  <c r="DL22" i="16" s="1"/>
  <c r="DM22" i="16" s="1"/>
  <c r="DN22" i="16" s="1"/>
  <c r="DO22" i="16" s="1"/>
  <c r="DP22" i="16" s="1"/>
  <c r="DQ22" i="16" s="1"/>
  <c r="DR22" i="16" s="1"/>
  <c r="DS22" i="16" s="1"/>
  <c r="DT22" i="16" s="1"/>
  <c r="DU22" i="16" s="1"/>
  <c r="DV22" i="16" s="1"/>
  <c r="DW22" i="16" s="1"/>
  <c r="DX22" i="16" s="1"/>
  <c r="DY22" i="16" s="1"/>
  <c r="DZ22" i="16" s="1"/>
  <c r="EA22" i="16" s="1"/>
  <c r="EB22" i="16" s="1"/>
  <c r="EC22" i="16" s="1"/>
  <c r="ED22" i="16" s="1"/>
  <c r="EE22" i="16" s="1"/>
  <c r="EF22" i="16" s="1"/>
  <c r="EG22" i="16" s="1"/>
  <c r="EH22" i="16" s="1"/>
  <c r="EI22" i="16" s="1"/>
  <c r="EJ22" i="16" s="1"/>
  <c r="EK22" i="16" s="1"/>
  <c r="EL22" i="16" s="1"/>
  <c r="EM22" i="16" s="1"/>
  <c r="EN22" i="16" s="1"/>
  <c r="EO22" i="16" s="1"/>
  <c r="EP22" i="16" s="1"/>
  <c r="EQ22" i="16" s="1"/>
  <c r="ER22" i="16" s="1"/>
  <c r="ES22" i="16" s="1"/>
  <c r="ET22" i="16" s="1"/>
  <c r="EU22" i="16" s="1"/>
  <c r="EV22" i="16" s="1"/>
  <c r="EW22" i="16" s="1"/>
  <c r="EX22" i="16" s="1"/>
  <c r="EY22" i="16" s="1"/>
  <c r="EZ22" i="16" s="1"/>
  <c r="FA22" i="16" s="1"/>
  <c r="FB22" i="16" s="1"/>
  <c r="FC22" i="16" s="1"/>
  <c r="FD22" i="16" s="1"/>
  <c r="DN80" i="16"/>
  <c r="DO80" i="16" s="1"/>
  <c r="DP80" i="16" s="1"/>
  <c r="DQ80" i="16" s="1"/>
  <c r="DR80" i="16" s="1"/>
  <c r="DS80" i="16" s="1"/>
  <c r="DT80" i="16" s="1"/>
  <c r="DU80" i="16" s="1"/>
  <c r="DV80" i="16" s="1"/>
  <c r="DW80" i="16" s="1"/>
  <c r="DX80" i="16" s="1"/>
  <c r="DY80" i="16" s="1"/>
  <c r="DZ80" i="16" s="1"/>
  <c r="EA80" i="16" s="1"/>
  <c r="EB80" i="16" s="1"/>
  <c r="EC80" i="16" s="1"/>
  <c r="ED80" i="16" s="1"/>
  <c r="EE80" i="16" s="1"/>
  <c r="EF80" i="16" s="1"/>
  <c r="EG80" i="16" s="1"/>
  <c r="EH80" i="16" s="1"/>
  <c r="EI80" i="16" s="1"/>
  <c r="EJ80" i="16" s="1"/>
  <c r="EK80" i="16" s="1"/>
  <c r="EL80" i="16" s="1"/>
  <c r="EM80" i="16" s="1"/>
  <c r="EN80" i="16" s="1"/>
  <c r="EO80" i="16" s="1"/>
  <c r="EP80" i="16" s="1"/>
  <c r="EQ80" i="16" s="1"/>
  <c r="ER80" i="16" s="1"/>
  <c r="ES80" i="16" s="1"/>
  <c r="ET80" i="16" s="1"/>
  <c r="EU80" i="16" s="1"/>
  <c r="EV80" i="16" s="1"/>
  <c r="EW80" i="16" s="1"/>
  <c r="EX80" i="16" s="1"/>
  <c r="EY80" i="16" s="1"/>
  <c r="EZ80" i="16" s="1"/>
  <c r="FA80" i="16" s="1"/>
  <c r="FB80" i="16" s="1"/>
  <c r="FC80" i="16" s="1"/>
  <c r="FD80" i="16" s="1"/>
  <c r="DP30" i="16"/>
  <c r="DQ30" i="16" s="1"/>
  <c r="DR30" i="16" s="1"/>
  <c r="DS30" i="16" s="1"/>
  <c r="DT30" i="16" s="1"/>
  <c r="DU30" i="16" s="1"/>
  <c r="DV30" i="16" s="1"/>
  <c r="DW30" i="16" s="1"/>
  <c r="DX30" i="16" s="1"/>
  <c r="DY30" i="16" s="1"/>
  <c r="DZ30" i="16" s="1"/>
  <c r="EA30" i="16" s="1"/>
  <c r="EB30" i="16" s="1"/>
  <c r="EC30" i="16" s="1"/>
  <c r="ED30" i="16" s="1"/>
  <c r="EE30" i="16" s="1"/>
  <c r="EF30" i="16" s="1"/>
  <c r="EG30" i="16" s="1"/>
  <c r="EH30" i="16" s="1"/>
  <c r="EI30" i="16" s="1"/>
  <c r="EJ30" i="16" s="1"/>
  <c r="EK30" i="16" s="1"/>
  <c r="EL30" i="16" s="1"/>
  <c r="EM30" i="16" s="1"/>
  <c r="EN30" i="16" s="1"/>
  <c r="EO30" i="16" s="1"/>
  <c r="EP30" i="16" s="1"/>
  <c r="EQ30" i="16" s="1"/>
  <c r="ER30" i="16" s="1"/>
  <c r="ES30" i="16" s="1"/>
  <c r="ET30" i="16" s="1"/>
  <c r="EU30" i="16" s="1"/>
  <c r="EV30" i="16" s="1"/>
  <c r="EW30" i="16" s="1"/>
  <c r="EX30" i="16" s="1"/>
  <c r="EY30" i="16" s="1"/>
  <c r="EZ30" i="16" s="1"/>
  <c r="FA30" i="16" s="1"/>
  <c r="FB30" i="16" s="1"/>
  <c r="FC30" i="16" s="1"/>
  <c r="FD30" i="16" s="1"/>
  <c r="DJ60" i="16"/>
  <c r="DK60" i="16" s="1"/>
  <c r="DL60" i="16" s="1"/>
  <c r="DM60" i="16" s="1"/>
  <c r="DN60" i="16" s="1"/>
  <c r="DO60" i="16" s="1"/>
  <c r="DP60" i="16" s="1"/>
  <c r="DQ60" i="16" s="1"/>
  <c r="DR60" i="16" s="1"/>
  <c r="DS60" i="16" s="1"/>
  <c r="DT60" i="16" s="1"/>
  <c r="DU60" i="16" s="1"/>
  <c r="DV60" i="16" s="1"/>
  <c r="DW60" i="16" s="1"/>
  <c r="DX60" i="16" s="1"/>
  <c r="DY60" i="16" s="1"/>
  <c r="DZ60" i="16" s="1"/>
  <c r="EA60" i="16" s="1"/>
  <c r="EB60" i="16" s="1"/>
  <c r="EC60" i="16" s="1"/>
  <c r="ED60" i="16" s="1"/>
  <c r="EE60" i="16" s="1"/>
  <c r="EF60" i="16" s="1"/>
  <c r="EG60" i="16" s="1"/>
  <c r="EH60" i="16" s="1"/>
  <c r="EI60" i="16" s="1"/>
  <c r="EJ60" i="16" s="1"/>
  <c r="EK60" i="16" s="1"/>
  <c r="EL60" i="16" s="1"/>
  <c r="EM60" i="16" s="1"/>
  <c r="EN60" i="16" s="1"/>
  <c r="EO60" i="16" s="1"/>
  <c r="EP60" i="16" s="1"/>
  <c r="EQ60" i="16" s="1"/>
  <c r="ER60" i="16" s="1"/>
  <c r="ES60" i="16" s="1"/>
  <c r="ET60" i="16" s="1"/>
  <c r="EU60" i="16" s="1"/>
  <c r="EV60" i="16" s="1"/>
  <c r="EW60" i="16" s="1"/>
  <c r="EX60" i="16" s="1"/>
  <c r="EY60" i="16" s="1"/>
  <c r="EZ60" i="16" s="1"/>
  <c r="FA60" i="16" s="1"/>
  <c r="FB60" i="16" s="1"/>
  <c r="FC60" i="16" s="1"/>
  <c r="FD60" i="16" s="1"/>
  <c r="DJ48" i="16"/>
  <c r="DK48" i="16" s="1"/>
  <c r="DL48" i="16" s="1"/>
  <c r="DM48" i="16" s="1"/>
  <c r="DN48" i="16" s="1"/>
  <c r="DO48" i="16" s="1"/>
  <c r="DP48" i="16" s="1"/>
  <c r="DQ48" i="16" s="1"/>
  <c r="DR48" i="16" s="1"/>
  <c r="DS48" i="16" s="1"/>
  <c r="DT48" i="16" s="1"/>
  <c r="DU48" i="16" s="1"/>
  <c r="DV48" i="16" s="1"/>
  <c r="DW48" i="16" s="1"/>
  <c r="DX48" i="16" s="1"/>
  <c r="DY48" i="16" s="1"/>
  <c r="DZ48" i="16" s="1"/>
  <c r="EA48" i="16" s="1"/>
  <c r="EB48" i="16" s="1"/>
  <c r="EC48" i="16" s="1"/>
  <c r="ED48" i="16" s="1"/>
  <c r="EE48" i="16" s="1"/>
  <c r="EF48" i="16" s="1"/>
  <c r="EG48" i="16" s="1"/>
  <c r="EH48" i="16" s="1"/>
  <c r="EI48" i="16" s="1"/>
  <c r="EJ48" i="16" s="1"/>
  <c r="EK48" i="16" s="1"/>
  <c r="EL48" i="16" s="1"/>
  <c r="EM48" i="16" s="1"/>
  <c r="EN48" i="16" s="1"/>
  <c r="EO48" i="16" s="1"/>
  <c r="EP48" i="16" s="1"/>
  <c r="EQ48" i="16" s="1"/>
  <c r="ER48" i="16" s="1"/>
  <c r="ES48" i="16" s="1"/>
  <c r="ET48" i="16" s="1"/>
  <c r="EU48" i="16" s="1"/>
  <c r="EV48" i="16" s="1"/>
  <c r="EW48" i="16" s="1"/>
  <c r="EX48" i="16" s="1"/>
  <c r="EY48" i="16" s="1"/>
  <c r="EZ48" i="16" s="1"/>
  <c r="FA48" i="16" s="1"/>
  <c r="FB48" i="16" s="1"/>
  <c r="FC48" i="16" s="1"/>
  <c r="FD48" i="16" s="1"/>
  <c r="DJ32" i="16"/>
  <c r="DK32" i="16" s="1"/>
  <c r="DL32" i="16" s="1"/>
  <c r="DM32" i="16" s="1"/>
  <c r="DN32" i="16" s="1"/>
  <c r="DO32" i="16" s="1"/>
  <c r="DP32" i="16" s="1"/>
  <c r="DQ32" i="16" s="1"/>
  <c r="DR32" i="16" s="1"/>
  <c r="DS32" i="16" s="1"/>
  <c r="DT32" i="16" s="1"/>
  <c r="DU32" i="16" s="1"/>
  <c r="DV32" i="16" s="1"/>
  <c r="DW32" i="16" s="1"/>
  <c r="DX32" i="16" s="1"/>
  <c r="DY32" i="16" s="1"/>
  <c r="DZ32" i="16" s="1"/>
  <c r="EA32" i="16" s="1"/>
  <c r="EB32" i="16" s="1"/>
  <c r="EC32" i="16" s="1"/>
  <c r="ED32" i="16" s="1"/>
  <c r="EE32" i="16" s="1"/>
  <c r="EF32" i="16" s="1"/>
  <c r="EG32" i="16" s="1"/>
  <c r="EH32" i="16" s="1"/>
  <c r="EI32" i="16" s="1"/>
  <c r="EJ32" i="16" s="1"/>
  <c r="EK32" i="16" s="1"/>
  <c r="EL32" i="16" s="1"/>
  <c r="EM32" i="16" s="1"/>
  <c r="EN32" i="16" s="1"/>
  <c r="EO32" i="16" s="1"/>
  <c r="EP32" i="16" s="1"/>
  <c r="EQ32" i="16" s="1"/>
  <c r="ER32" i="16" s="1"/>
  <c r="ES32" i="16" s="1"/>
  <c r="ET32" i="16" s="1"/>
  <c r="EU32" i="16" s="1"/>
  <c r="EV32" i="16" s="1"/>
  <c r="EW32" i="16" s="1"/>
  <c r="EX32" i="16" s="1"/>
  <c r="EY32" i="16" s="1"/>
  <c r="EZ32" i="16" s="1"/>
  <c r="FA32" i="16" s="1"/>
  <c r="FB32" i="16" s="1"/>
  <c r="FC32" i="16" s="1"/>
  <c r="FD32" i="16" s="1"/>
  <c r="DL120" i="16"/>
  <c r="DM120" i="16" s="1"/>
  <c r="DN120" i="16" s="1"/>
  <c r="DO120" i="16" s="1"/>
  <c r="DP120" i="16" s="1"/>
  <c r="DQ120" i="16" s="1"/>
  <c r="DR120" i="16" s="1"/>
  <c r="DS120" i="16" s="1"/>
  <c r="DT120" i="16" s="1"/>
  <c r="DU120" i="16" s="1"/>
  <c r="DV120" i="16" s="1"/>
  <c r="DW120" i="16" s="1"/>
  <c r="DX120" i="16" s="1"/>
  <c r="DY120" i="16" s="1"/>
  <c r="DZ120" i="16" s="1"/>
  <c r="EA120" i="16" s="1"/>
  <c r="EB120" i="16" s="1"/>
  <c r="EC120" i="16" s="1"/>
  <c r="ED120" i="16" s="1"/>
  <c r="EE120" i="16" s="1"/>
  <c r="EF120" i="16" s="1"/>
  <c r="EG120" i="16" s="1"/>
  <c r="EH120" i="16" s="1"/>
  <c r="EI120" i="16" s="1"/>
  <c r="EJ120" i="16" s="1"/>
  <c r="EK120" i="16" s="1"/>
  <c r="EL120" i="16" s="1"/>
  <c r="EM120" i="16" s="1"/>
  <c r="EN120" i="16" s="1"/>
  <c r="EO120" i="16" s="1"/>
  <c r="EP120" i="16" s="1"/>
  <c r="EQ120" i="16" s="1"/>
  <c r="ER120" i="16" s="1"/>
  <c r="ES120" i="16" s="1"/>
  <c r="ET120" i="16" s="1"/>
  <c r="EU120" i="16" s="1"/>
  <c r="EV120" i="16" s="1"/>
  <c r="EW120" i="16" s="1"/>
  <c r="EX120" i="16" s="1"/>
  <c r="EY120" i="16" s="1"/>
  <c r="EZ120" i="16" s="1"/>
  <c r="FA120" i="16" s="1"/>
  <c r="FB120" i="16" s="1"/>
  <c r="FC120" i="16" s="1"/>
  <c r="FD120" i="16" s="1"/>
  <c r="DL96" i="16"/>
  <c r="DM96" i="16" s="1"/>
  <c r="DN96" i="16" s="1"/>
  <c r="DO96" i="16" s="1"/>
  <c r="DP96" i="16" s="1"/>
  <c r="DQ96" i="16" s="1"/>
  <c r="DR96" i="16" s="1"/>
  <c r="DS96" i="16" s="1"/>
  <c r="DT96" i="16" s="1"/>
  <c r="DU96" i="16" s="1"/>
  <c r="DV96" i="16" s="1"/>
  <c r="DW96" i="16" s="1"/>
  <c r="DX96" i="16" s="1"/>
  <c r="DY96" i="16" s="1"/>
  <c r="DZ96" i="16" s="1"/>
  <c r="EA96" i="16" s="1"/>
  <c r="EB96" i="16" s="1"/>
  <c r="EC96" i="16" s="1"/>
  <c r="ED96" i="16" s="1"/>
  <c r="EE96" i="16" s="1"/>
  <c r="EF96" i="16" s="1"/>
  <c r="EG96" i="16" s="1"/>
  <c r="EH96" i="16" s="1"/>
  <c r="EI96" i="16" s="1"/>
  <c r="EJ96" i="16" s="1"/>
  <c r="EK96" i="16" s="1"/>
  <c r="EL96" i="16" s="1"/>
  <c r="EM96" i="16" s="1"/>
  <c r="EN96" i="16" s="1"/>
  <c r="EO96" i="16" s="1"/>
  <c r="EP96" i="16" s="1"/>
  <c r="EQ96" i="16" s="1"/>
  <c r="ER96" i="16" s="1"/>
  <c r="ES96" i="16" s="1"/>
  <c r="ET96" i="16" s="1"/>
  <c r="EU96" i="16" s="1"/>
  <c r="EV96" i="16" s="1"/>
  <c r="EW96" i="16" s="1"/>
  <c r="EX96" i="16" s="1"/>
  <c r="EY96" i="16" s="1"/>
  <c r="EZ96" i="16" s="1"/>
  <c r="FA96" i="16" s="1"/>
  <c r="FB96" i="16" s="1"/>
  <c r="FC96" i="16" s="1"/>
  <c r="FD96" i="16" s="1"/>
  <c r="DL112" i="16"/>
  <c r="DM112" i="16" s="1"/>
  <c r="DN112" i="16" s="1"/>
  <c r="DO112" i="16" s="1"/>
  <c r="DP112" i="16" s="1"/>
  <c r="DQ112" i="16" s="1"/>
  <c r="DR112" i="16" s="1"/>
  <c r="DS112" i="16" s="1"/>
  <c r="DT112" i="16" s="1"/>
  <c r="DU112" i="16" s="1"/>
  <c r="DV112" i="16" s="1"/>
  <c r="DW112" i="16" s="1"/>
  <c r="DX112" i="16" s="1"/>
  <c r="DY112" i="16" s="1"/>
  <c r="DZ112" i="16" s="1"/>
  <c r="EA112" i="16" s="1"/>
  <c r="EB112" i="16" s="1"/>
  <c r="EC112" i="16" s="1"/>
  <c r="ED112" i="16" s="1"/>
  <c r="EE112" i="16" s="1"/>
  <c r="EF112" i="16" s="1"/>
  <c r="EG112" i="16" s="1"/>
  <c r="EH112" i="16" s="1"/>
  <c r="EI112" i="16" s="1"/>
  <c r="EJ112" i="16" s="1"/>
  <c r="EK112" i="16" s="1"/>
  <c r="EL112" i="16" s="1"/>
  <c r="EM112" i="16" s="1"/>
  <c r="EN112" i="16" s="1"/>
  <c r="EO112" i="16" s="1"/>
  <c r="EP112" i="16" s="1"/>
  <c r="EQ112" i="16" s="1"/>
  <c r="ER112" i="16" s="1"/>
  <c r="ES112" i="16" s="1"/>
  <c r="ET112" i="16" s="1"/>
  <c r="EU112" i="16" s="1"/>
  <c r="EV112" i="16" s="1"/>
  <c r="EW112" i="16" s="1"/>
  <c r="EX112" i="16" s="1"/>
  <c r="EY112" i="16" s="1"/>
  <c r="EZ112" i="16" s="1"/>
  <c r="FA112" i="16" s="1"/>
  <c r="FB112" i="16" s="1"/>
  <c r="FC112" i="16" s="1"/>
  <c r="FD112" i="16" s="1"/>
  <c r="DL104" i="16"/>
  <c r="DM104" i="16" s="1"/>
  <c r="DN104" i="16" s="1"/>
  <c r="DO104" i="16" s="1"/>
  <c r="DP104" i="16" s="1"/>
  <c r="DQ104" i="16" s="1"/>
  <c r="DR104" i="16" s="1"/>
  <c r="DS104" i="16" s="1"/>
  <c r="DT104" i="16" s="1"/>
  <c r="DU104" i="16" s="1"/>
  <c r="DV104" i="16" s="1"/>
  <c r="DW104" i="16" s="1"/>
  <c r="DX104" i="16" s="1"/>
  <c r="DY104" i="16" s="1"/>
  <c r="DZ104" i="16" s="1"/>
  <c r="EA104" i="16" s="1"/>
  <c r="EB104" i="16" s="1"/>
  <c r="EC104" i="16" s="1"/>
  <c r="ED104" i="16" s="1"/>
  <c r="EE104" i="16" s="1"/>
  <c r="EF104" i="16" s="1"/>
  <c r="EG104" i="16" s="1"/>
  <c r="EH104" i="16" s="1"/>
  <c r="EI104" i="16" s="1"/>
  <c r="EJ104" i="16" s="1"/>
  <c r="EK104" i="16" s="1"/>
  <c r="EL104" i="16" s="1"/>
  <c r="EM104" i="16" s="1"/>
  <c r="EN104" i="16" s="1"/>
  <c r="EO104" i="16" s="1"/>
  <c r="EP104" i="16" s="1"/>
  <c r="EQ104" i="16" s="1"/>
  <c r="ER104" i="16" s="1"/>
  <c r="ES104" i="16" s="1"/>
  <c r="ET104" i="16" s="1"/>
  <c r="EU104" i="16" s="1"/>
  <c r="EV104" i="16" s="1"/>
  <c r="EW104" i="16" s="1"/>
  <c r="EX104" i="16" s="1"/>
  <c r="EY104" i="16" s="1"/>
  <c r="EZ104" i="16" s="1"/>
  <c r="FA104" i="16" s="1"/>
  <c r="FB104" i="16" s="1"/>
  <c r="FC104" i="16" s="1"/>
  <c r="FD104" i="16" s="1"/>
  <c r="DI70" i="16"/>
  <c r="DJ70" i="16" s="1"/>
  <c r="DK70" i="16" s="1"/>
  <c r="DL70" i="16" s="1"/>
  <c r="DM70" i="16" s="1"/>
  <c r="DN70" i="16" s="1"/>
  <c r="DO70" i="16" s="1"/>
  <c r="DP70" i="16" s="1"/>
  <c r="DQ70" i="16" s="1"/>
  <c r="DR70" i="16" s="1"/>
  <c r="DS70" i="16" s="1"/>
  <c r="DT70" i="16" s="1"/>
  <c r="DU70" i="16" s="1"/>
  <c r="DV70" i="16" s="1"/>
  <c r="DW70" i="16" s="1"/>
  <c r="DX70" i="16" s="1"/>
  <c r="DY70" i="16" s="1"/>
  <c r="DZ70" i="16" s="1"/>
  <c r="EA70" i="16" s="1"/>
  <c r="EB70" i="16" s="1"/>
  <c r="EC70" i="16" s="1"/>
  <c r="ED70" i="16" s="1"/>
  <c r="EE70" i="16" s="1"/>
  <c r="EF70" i="16" s="1"/>
  <c r="EG70" i="16" s="1"/>
  <c r="EH70" i="16" s="1"/>
  <c r="EI70" i="16" s="1"/>
  <c r="EJ70" i="16" s="1"/>
  <c r="EK70" i="16" s="1"/>
  <c r="EL70" i="16" s="1"/>
  <c r="EM70" i="16" s="1"/>
  <c r="EN70" i="16" s="1"/>
  <c r="EO70" i="16" s="1"/>
  <c r="EP70" i="16" s="1"/>
  <c r="EQ70" i="16" s="1"/>
  <c r="ER70" i="16" s="1"/>
  <c r="ES70" i="16" s="1"/>
  <c r="ET70" i="16" s="1"/>
  <c r="EU70" i="16" s="1"/>
  <c r="EV70" i="16" s="1"/>
  <c r="EW70" i="16" s="1"/>
  <c r="EX70" i="16" s="1"/>
  <c r="EY70" i="16" s="1"/>
  <c r="EZ70" i="16" s="1"/>
  <c r="FA70" i="16" s="1"/>
  <c r="FB70" i="16" s="1"/>
  <c r="FC70" i="16" s="1"/>
  <c r="FD70" i="16" s="1"/>
  <c r="DI45" i="16"/>
  <c r="DJ45" i="16" s="1"/>
  <c r="DK45" i="16" s="1"/>
  <c r="DL45" i="16" s="1"/>
  <c r="DM45" i="16" s="1"/>
  <c r="DN45" i="16" s="1"/>
  <c r="DO45" i="16" s="1"/>
  <c r="DP45" i="16" s="1"/>
  <c r="DQ45" i="16" s="1"/>
  <c r="DR45" i="16" s="1"/>
  <c r="DS45" i="16" s="1"/>
  <c r="DT45" i="16" s="1"/>
  <c r="DU45" i="16" s="1"/>
  <c r="DV45" i="16" s="1"/>
  <c r="DW45" i="16" s="1"/>
  <c r="DX45" i="16" s="1"/>
  <c r="DY45" i="16" s="1"/>
  <c r="DZ45" i="16" s="1"/>
  <c r="EA45" i="16" s="1"/>
  <c r="EB45" i="16" s="1"/>
  <c r="EC45" i="16" s="1"/>
  <c r="ED45" i="16" s="1"/>
  <c r="EE45" i="16" s="1"/>
  <c r="EF45" i="16" s="1"/>
  <c r="EG45" i="16" s="1"/>
  <c r="EH45" i="16" s="1"/>
  <c r="EI45" i="16" s="1"/>
  <c r="EJ45" i="16" s="1"/>
  <c r="EK45" i="16" s="1"/>
  <c r="EL45" i="16" s="1"/>
  <c r="EM45" i="16" s="1"/>
  <c r="EN45" i="16" s="1"/>
  <c r="EO45" i="16" s="1"/>
  <c r="EP45" i="16" s="1"/>
  <c r="EQ45" i="16" s="1"/>
  <c r="ER45" i="16" s="1"/>
  <c r="ES45" i="16" s="1"/>
  <c r="ET45" i="16" s="1"/>
  <c r="EU45" i="16" s="1"/>
  <c r="EV45" i="16" s="1"/>
  <c r="EW45" i="16" s="1"/>
  <c r="EX45" i="16" s="1"/>
  <c r="EY45" i="16" s="1"/>
  <c r="EZ45" i="16" s="1"/>
  <c r="FA45" i="16" s="1"/>
  <c r="FB45" i="16" s="1"/>
  <c r="FC45" i="16" s="1"/>
  <c r="FD45" i="16" s="1"/>
  <c r="F10" i="21"/>
  <c r="H15" i="16" l="1"/>
  <c r="C4" i="5" s="1"/>
  <c r="C6" i="5" s="1"/>
  <c r="BE39" i="16"/>
  <c r="BE40" i="16"/>
  <c r="BE41" i="16"/>
  <c r="BE42" i="16"/>
  <c r="BE43" i="16"/>
  <c r="BE44" i="16"/>
  <c r="BE45" i="16"/>
  <c r="BE46" i="16"/>
  <c r="BE47" i="16"/>
  <c r="BE48" i="16"/>
  <c r="BE49" i="16"/>
  <c r="BE50" i="16"/>
  <c r="BE51" i="16"/>
  <c r="BE52" i="16"/>
  <c r="BE53" i="16"/>
  <c r="BE54" i="16"/>
  <c r="BE55" i="16"/>
  <c r="BE56" i="16"/>
  <c r="BE57" i="16"/>
  <c r="BE58" i="16"/>
  <c r="BE59" i="16"/>
  <c r="BE60" i="16"/>
  <c r="BE61" i="16"/>
  <c r="BE62" i="16"/>
  <c r="BE63" i="16"/>
  <c r="BE64" i="16"/>
  <c r="BE65" i="16"/>
  <c r="BE66" i="16"/>
  <c r="BE67" i="16"/>
  <c r="BE68" i="16"/>
  <c r="BE69" i="16"/>
  <c r="BE70" i="16"/>
  <c r="BE71" i="16"/>
  <c r="BE72" i="16"/>
  <c r="BE73" i="16"/>
  <c r="BE74" i="16"/>
  <c r="BE75" i="16"/>
  <c r="BE76" i="16"/>
  <c r="BE77" i="16"/>
  <c r="BE78" i="16"/>
  <c r="BE79" i="16"/>
  <c r="BE80" i="16"/>
  <c r="BE81" i="16"/>
  <c r="BE82" i="16"/>
  <c r="BE83" i="16"/>
  <c r="BE84" i="16"/>
  <c r="BE85" i="16"/>
  <c r="BE86" i="16"/>
  <c r="BE87" i="16"/>
  <c r="BE88" i="16"/>
  <c r="BE89" i="16"/>
  <c r="BE90" i="16"/>
  <c r="BE91" i="16"/>
  <c r="BE92" i="16"/>
  <c r="BE93" i="16"/>
  <c r="BE94" i="16"/>
  <c r="BE95" i="16"/>
  <c r="BE96" i="16"/>
  <c r="BE97" i="16"/>
  <c r="BE98" i="16"/>
  <c r="BE99" i="16"/>
  <c r="BE100" i="16"/>
  <c r="BE101" i="16"/>
  <c r="BE102" i="16"/>
  <c r="BE103" i="16"/>
  <c r="BE104" i="16"/>
  <c r="BE105" i="16"/>
  <c r="BE106" i="16"/>
  <c r="BE107" i="16"/>
  <c r="BE108" i="16"/>
  <c r="BE109" i="16"/>
  <c r="BE110" i="16"/>
  <c r="BE111" i="16"/>
  <c r="BE112" i="16"/>
  <c r="BE113" i="16"/>
  <c r="BE114" i="16"/>
  <c r="BE115" i="16"/>
  <c r="BE116" i="16"/>
  <c r="BE117" i="16"/>
  <c r="BE118" i="16"/>
  <c r="BE119" i="16"/>
  <c r="BE120" i="16"/>
  <c r="BE24" i="16"/>
  <c r="BE25" i="16"/>
  <c r="BE26" i="16"/>
  <c r="BE27" i="16"/>
  <c r="BE28" i="16"/>
  <c r="BE29" i="16"/>
  <c r="BE30" i="16"/>
  <c r="BE31" i="16"/>
  <c r="BE32" i="16"/>
  <c r="BE33" i="16"/>
  <c r="BE34" i="16"/>
  <c r="BE35" i="16"/>
  <c r="BE36" i="16"/>
  <c r="BE37" i="16"/>
  <c r="BE38" i="16"/>
  <c r="BH21" i="16"/>
  <c r="DH21" i="16" s="1"/>
  <c r="G39" i="16"/>
  <c r="BG39" i="16" s="1"/>
  <c r="DG39" i="16" s="1"/>
  <c r="G40" i="16"/>
  <c r="BG40" i="16" s="1"/>
  <c r="DG40" i="16" s="1"/>
  <c r="G41" i="16"/>
  <c r="BG41" i="16" s="1"/>
  <c r="DG41" i="16" s="1"/>
  <c r="G42" i="16"/>
  <c r="BG42" i="16" s="1"/>
  <c r="DG42" i="16" s="1"/>
  <c r="G43" i="16"/>
  <c r="BG43" i="16" s="1"/>
  <c r="DG43" i="16" s="1"/>
  <c r="G44" i="16"/>
  <c r="BG44" i="16" s="1"/>
  <c r="DG44" i="16" s="1"/>
  <c r="G45" i="16"/>
  <c r="G46" i="16"/>
  <c r="BG46" i="16" s="1"/>
  <c r="DG46" i="16" s="1"/>
  <c r="G47" i="16"/>
  <c r="BG47" i="16" s="1"/>
  <c r="DG47" i="16" s="1"/>
  <c r="G48" i="16"/>
  <c r="G49" i="16"/>
  <c r="BG49" i="16" s="1"/>
  <c r="DG49" i="16" s="1"/>
  <c r="G50" i="16"/>
  <c r="BG50" i="16" s="1"/>
  <c r="DG50" i="16" s="1"/>
  <c r="G51" i="16"/>
  <c r="BG51" i="16" s="1"/>
  <c r="DG51" i="16" s="1"/>
  <c r="G52" i="16"/>
  <c r="BG52" i="16" s="1"/>
  <c r="DG52" i="16" s="1"/>
  <c r="G53" i="16"/>
  <c r="BG53" i="16" s="1"/>
  <c r="DG53" i="16" s="1"/>
  <c r="G54" i="16"/>
  <c r="BG54" i="16" s="1"/>
  <c r="DG54" i="16" s="1"/>
  <c r="G55" i="16"/>
  <c r="BG55" i="16" s="1"/>
  <c r="DG55" i="16" s="1"/>
  <c r="G56" i="16"/>
  <c r="BG56" i="16" s="1"/>
  <c r="DG56" i="16" s="1"/>
  <c r="G57" i="16"/>
  <c r="BG57" i="16" s="1"/>
  <c r="DG57" i="16" s="1"/>
  <c r="G58" i="16"/>
  <c r="BG58" i="16" s="1"/>
  <c r="DG58" i="16" s="1"/>
  <c r="G59" i="16"/>
  <c r="G60" i="16"/>
  <c r="G61" i="16"/>
  <c r="BG61" i="16" s="1"/>
  <c r="DG61" i="16" s="1"/>
  <c r="G62" i="16"/>
  <c r="BG62" i="16" s="1"/>
  <c r="DG62" i="16" s="1"/>
  <c r="G63" i="16"/>
  <c r="BG63" i="16" s="1"/>
  <c r="DG63" i="16" s="1"/>
  <c r="G64" i="16"/>
  <c r="BG64" i="16" s="1"/>
  <c r="DG64" i="16" s="1"/>
  <c r="G65" i="16"/>
  <c r="BG65" i="16" s="1"/>
  <c r="DG65" i="16" s="1"/>
  <c r="G66" i="16"/>
  <c r="G67" i="16"/>
  <c r="G68" i="16"/>
  <c r="BG68" i="16" s="1"/>
  <c r="DG68" i="16" s="1"/>
  <c r="G69" i="16"/>
  <c r="BG69" i="16" s="1"/>
  <c r="DG69" i="16" s="1"/>
  <c r="G70" i="16"/>
  <c r="G71" i="16"/>
  <c r="BG71" i="16" s="1"/>
  <c r="DG71" i="16" s="1"/>
  <c r="G72" i="16"/>
  <c r="BG72" i="16" s="1"/>
  <c r="DG72" i="16" s="1"/>
  <c r="G73" i="16"/>
  <c r="BG73" i="16" s="1"/>
  <c r="DG73" i="16" s="1"/>
  <c r="G74" i="16"/>
  <c r="BG74" i="16" s="1"/>
  <c r="DG74" i="16" s="1"/>
  <c r="G75" i="16"/>
  <c r="BG75" i="16" s="1"/>
  <c r="DG75" i="16" s="1"/>
  <c r="G76" i="16"/>
  <c r="BG76" i="16" s="1"/>
  <c r="DG76" i="16" s="1"/>
  <c r="G77" i="16"/>
  <c r="BG77" i="16" s="1"/>
  <c r="DG77" i="16" s="1"/>
  <c r="G78" i="16"/>
  <c r="BG78" i="16" s="1"/>
  <c r="DG78" i="16" s="1"/>
  <c r="G79" i="16"/>
  <c r="BG79" i="16" s="1"/>
  <c r="DG79" i="16" s="1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BG120" i="16"/>
  <c r="DG120" i="16" s="1"/>
  <c r="BG119" i="16"/>
  <c r="DG119" i="16" s="1"/>
  <c r="BG118" i="16"/>
  <c r="DG118" i="16" s="1"/>
  <c r="BG117" i="16"/>
  <c r="DG117" i="16" s="1"/>
  <c r="BG116" i="16"/>
  <c r="DG116" i="16" s="1"/>
  <c r="BG115" i="16"/>
  <c r="DG115" i="16" s="1"/>
  <c r="BG114" i="16"/>
  <c r="DG114" i="16" s="1"/>
  <c r="BG113" i="16"/>
  <c r="DG113" i="16" s="1"/>
  <c r="BG112" i="16"/>
  <c r="DG112" i="16" s="1"/>
  <c r="BG111" i="16"/>
  <c r="DG111" i="16" s="1"/>
  <c r="BG110" i="16"/>
  <c r="DG110" i="16" s="1"/>
  <c r="BG109" i="16"/>
  <c r="DG109" i="16" s="1"/>
  <c r="BG108" i="16"/>
  <c r="DG108" i="16" s="1"/>
  <c r="BG107" i="16"/>
  <c r="DG107" i="16" s="1"/>
  <c r="BG106" i="16"/>
  <c r="DG106" i="16" s="1"/>
  <c r="BG105" i="16"/>
  <c r="DG105" i="16" s="1"/>
  <c r="BG104" i="16"/>
  <c r="DG104" i="16" s="1"/>
  <c r="BG103" i="16"/>
  <c r="DG103" i="16" s="1"/>
  <c r="BG102" i="16"/>
  <c r="DG102" i="16" s="1"/>
  <c r="BG101" i="16"/>
  <c r="DG101" i="16" s="1"/>
  <c r="BG100" i="16"/>
  <c r="DG100" i="16" s="1"/>
  <c r="BG99" i="16"/>
  <c r="DG99" i="16" s="1"/>
  <c r="BG98" i="16"/>
  <c r="DG98" i="16" s="1"/>
  <c r="BG97" i="16"/>
  <c r="DG97" i="16" s="1"/>
  <c r="BG96" i="16"/>
  <c r="DG96" i="16" s="1"/>
  <c r="BG95" i="16"/>
  <c r="DG95" i="16" s="1"/>
  <c r="BG94" i="16"/>
  <c r="DG94" i="16" s="1"/>
  <c r="BG93" i="16"/>
  <c r="DG93" i="16" s="1"/>
  <c r="BG92" i="16"/>
  <c r="DG92" i="16" s="1"/>
  <c r="BG91" i="16"/>
  <c r="DG91" i="16" s="1"/>
  <c r="BG90" i="16"/>
  <c r="DG90" i="16" s="1"/>
  <c r="BG89" i="16"/>
  <c r="DG89" i="16" s="1"/>
  <c r="BG88" i="16"/>
  <c r="DG88" i="16" s="1"/>
  <c r="BG87" i="16"/>
  <c r="DG87" i="16" s="1"/>
  <c r="BG86" i="16"/>
  <c r="DG86" i="16" s="1"/>
  <c r="BG85" i="16"/>
  <c r="DG85" i="16" s="1"/>
  <c r="BG84" i="16"/>
  <c r="DG84" i="16" s="1"/>
  <c r="BG83" i="16"/>
  <c r="DG83" i="16" s="1"/>
  <c r="BG82" i="16"/>
  <c r="DG82" i="16" s="1"/>
  <c r="BG81" i="16"/>
  <c r="DG81" i="16" s="1"/>
  <c r="BG80" i="16"/>
  <c r="DG80" i="16" s="1"/>
  <c r="BG70" i="16"/>
  <c r="DG70" i="16" s="1"/>
  <c r="BG67" i="16"/>
  <c r="DG67" i="16" s="1"/>
  <c r="BG66" i="16"/>
  <c r="DG66" i="16" s="1"/>
  <c r="BG60" i="16"/>
  <c r="DG60" i="16" s="1"/>
  <c r="BG59" i="16"/>
  <c r="DG59" i="16" s="1"/>
  <c r="BG48" i="16"/>
  <c r="DG48" i="16" s="1"/>
  <c r="BG45" i="16"/>
  <c r="DG45" i="16" s="1"/>
  <c r="BG32" i="16"/>
  <c r="DG32" i="16" s="1"/>
  <c r="BG30" i="16"/>
  <c r="DG30" i="16" s="1"/>
  <c r="G22" i="16"/>
  <c r="BG22" i="16" s="1"/>
  <c r="DG22" i="16" s="1"/>
  <c r="G23" i="16"/>
  <c r="BG23" i="16" s="1"/>
  <c r="DG23" i="16" s="1"/>
  <c r="G24" i="16"/>
  <c r="BG24" i="16" s="1"/>
  <c r="DG24" i="16" s="1"/>
  <c r="G25" i="16"/>
  <c r="BG25" i="16" s="1"/>
  <c r="DG25" i="16" s="1"/>
  <c r="G26" i="16"/>
  <c r="BG26" i="16" s="1"/>
  <c r="DG26" i="16" s="1"/>
  <c r="G27" i="16"/>
  <c r="BG27" i="16" s="1"/>
  <c r="DG27" i="16" s="1"/>
  <c r="G28" i="16"/>
  <c r="BG28" i="16" s="1"/>
  <c r="DG28" i="16" s="1"/>
  <c r="G29" i="16"/>
  <c r="BG29" i="16" s="1"/>
  <c r="DG29" i="16" s="1"/>
  <c r="G30" i="16"/>
  <c r="G31" i="16"/>
  <c r="BG31" i="16" s="1"/>
  <c r="DG31" i="16" s="1"/>
  <c r="G32" i="16"/>
  <c r="G33" i="16"/>
  <c r="BG33" i="16" s="1"/>
  <c r="DG33" i="16" s="1"/>
  <c r="G34" i="16"/>
  <c r="BG34" i="16" s="1"/>
  <c r="DG34" i="16" s="1"/>
  <c r="G35" i="16"/>
  <c r="BG35" i="16" s="1"/>
  <c r="DG35" i="16" s="1"/>
  <c r="G36" i="16"/>
  <c r="BG36" i="16" s="1"/>
  <c r="DG36" i="16" s="1"/>
  <c r="G37" i="16"/>
  <c r="BG37" i="16" s="1"/>
  <c r="DG37" i="16" s="1"/>
  <c r="G38" i="16"/>
  <c r="BG38" i="16" s="1"/>
  <c r="DG38" i="16" s="1"/>
  <c r="BG21" i="16"/>
  <c r="DG21" i="16" s="1"/>
  <c r="DG20" i="16"/>
  <c r="BG20" i="16"/>
  <c r="F11" i="21"/>
  <c r="BM33" i="16" l="1"/>
  <c r="CC33" i="16"/>
  <c r="CS33" i="16"/>
  <c r="BO33" i="16"/>
  <c r="CE33" i="16"/>
  <c r="CU33" i="16"/>
  <c r="BS33" i="16"/>
  <c r="CI33" i="16"/>
  <c r="CY33" i="16"/>
  <c r="BU33" i="16"/>
  <c r="CK33" i="16"/>
  <c r="DA33" i="16"/>
  <c r="BV33" i="16"/>
  <c r="CL33" i="16"/>
  <c r="DB33" i="16"/>
  <c r="BW33" i="16"/>
  <c r="CM33" i="16"/>
  <c r="DC33" i="16"/>
  <c r="BH33" i="16"/>
  <c r="DH33" i="16" s="1"/>
  <c r="BX33" i="16"/>
  <c r="CN33" i="16"/>
  <c r="DD33" i="16"/>
  <c r="BJ33" i="16"/>
  <c r="BZ33" i="16"/>
  <c r="CP33" i="16"/>
  <c r="BL33" i="16"/>
  <c r="CB33" i="16"/>
  <c r="CR33" i="16"/>
  <c r="BR33" i="16"/>
  <c r="BT33" i="16"/>
  <c r="BY33" i="16"/>
  <c r="CA33" i="16"/>
  <c r="CD33" i="16"/>
  <c r="CF33" i="16"/>
  <c r="CG33" i="16"/>
  <c r="CH33" i="16"/>
  <c r="CJ33" i="16"/>
  <c r="CO33" i="16"/>
  <c r="CT33" i="16"/>
  <c r="CV33" i="16"/>
  <c r="CW33" i="16"/>
  <c r="CX33" i="16"/>
  <c r="CZ33" i="16"/>
  <c r="BK33" i="16"/>
  <c r="BN33" i="16"/>
  <c r="BI33" i="16"/>
  <c r="BP33" i="16"/>
  <c r="CQ33" i="16"/>
  <c r="BQ33" i="16"/>
  <c r="BV68" i="16"/>
  <c r="CL68" i="16"/>
  <c r="DB68" i="16"/>
  <c r="BW68" i="16"/>
  <c r="CM68" i="16"/>
  <c r="BH68" i="16"/>
  <c r="DH68" i="16" s="1"/>
  <c r="BX68" i="16"/>
  <c r="CN68" i="16"/>
  <c r="DD68" i="16"/>
  <c r="BJ68" i="16"/>
  <c r="BZ68" i="16"/>
  <c r="CP68" i="16"/>
  <c r="BK68" i="16"/>
  <c r="CA68" i="16"/>
  <c r="CQ68" i="16"/>
  <c r="BO68" i="16"/>
  <c r="CJ68" i="16"/>
  <c r="BP68" i="16"/>
  <c r="CK68" i="16"/>
  <c r="BQ68" i="16"/>
  <c r="CO68" i="16"/>
  <c r="BR68" i="16"/>
  <c r="CR68" i="16"/>
  <c r="BS68" i="16"/>
  <c r="CS68" i="16"/>
  <c r="BT68" i="16"/>
  <c r="CT68" i="16"/>
  <c r="BU68" i="16"/>
  <c r="CU68" i="16"/>
  <c r="BY68" i="16"/>
  <c r="CV68" i="16"/>
  <c r="CB68" i="16"/>
  <c r="CW68" i="16"/>
  <c r="CE68" i="16"/>
  <c r="CC68" i="16"/>
  <c r="CX68" i="16"/>
  <c r="CZ68" i="16"/>
  <c r="CD68" i="16"/>
  <c r="CY68" i="16"/>
  <c r="BL68" i="16"/>
  <c r="CG68" i="16"/>
  <c r="DC68" i="16"/>
  <c r="BM68" i="16"/>
  <c r="CH68" i="16"/>
  <c r="CF68" i="16"/>
  <c r="CI68" i="16"/>
  <c r="BI68" i="16"/>
  <c r="DA68" i="16"/>
  <c r="BN68" i="16"/>
  <c r="BK52" i="16"/>
  <c r="BM52" i="16"/>
  <c r="CC52" i="16"/>
  <c r="CS52" i="16"/>
  <c r="BT52" i="16"/>
  <c r="CJ52" i="16"/>
  <c r="CZ52" i="16"/>
  <c r="BU52" i="16"/>
  <c r="CK52" i="16"/>
  <c r="DA52" i="16"/>
  <c r="BH52" i="16"/>
  <c r="DH52" i="16" s="1"/>
  <c r="BX52" i="16"/>
  <c r="CN52" i="16"/>
  <c r="DD52" i="16"/>
  <c r="BL52" i="16"/>
  <c r="CG52" i="16"/>
  <c r="DC52" i="16"/>
  <c r="BN52" i="16"/>
  <c r="CH52" i="16"/>
  <c r="BO52" i="16"/>
  <c r="CI52" i="16"/>
  <c r="BQ52" i="16"/>
  <c r="CM52" i="16"/>
  <c r="BR52" i="16"/>
  <c r="CO52" i="16"/>
  <c r="BV52" i="16"/>
  <c r="CQ52" i="16"/>
  <c r="BY52" i="16"/>
  <c r="CT52" i="16"/>
  <c r="CA52" i="16"/>
  <c r="CB52" i="16"/>
  <c r="CD52" i="16"/>
  <c r="CE52" i="16"/>
  <c r="CF52" i="16"/>
  <c r="CL52" i="16"/>
  <c r="CX52" i="16"/>
  <c r="CP52" i="16"/>
  <c r="BJ52" i="16"/>
  <c r="CR52" i="16"/>
  <c r="CU52" i="16"/>
  <c r="CV52" i="16"/>
  <c r="BI52" i="16"/>
  <c r="CW52" i="16"/>
  <c r="BS52" i="16"/>
  <c r="DB52" i="16"/>
  <c r="BW52" i="16"/>
  <c r="CY52" i="16"/>
  <c r="BP52" i="16"/>
  <c r="BZ52" i="16"/>
  <c r="BW67" i="16"/>
  <c r="CM67" i="16"/>
  <c r="DC67" i="16"/>
  <c r="BH67" i="16"/>
  <c r="DH67" i="16" s="1"/>
  <c r="BX67" i="16"/>
  <c r="CN67" i="16"/>
  <c r="DD67" i="16"/>
  <c r="BI67" i="16"/>
  <c r="BY67" i="16"/>
  <c r="CO67" i="16"/>
  <c r="BK67" i="16"/>
  <c r="CA67" i="16"/>
  <c r="CQ67" i="16"/>
  <c r="BL67" i="16"/>
  <c r="CB67" i="16"/>
  <c r="CR67" i="16"/>
  <c r="BN67" i="16"/>
  <c r="CD67" i="16"/>
  <c r="BP67" i="16"/>
  <c r="CL67" i="16"/>
  <c r="BQ67" i="16"/>
  <c r="CP67" i="16"/>
  <c r="CG67" i="16"/>
  <c r="BR67" i="16"/>
  <c r="CS67" i="16"/>
  <c r="BS67" i="16"/>
  <c r="CT67" i="16"/>
  <c r="BT67" i="16"/>
  <c r="CU67" i="16"/>
  <c r="BU67" i="16"/>
  <c r="CV67" i="16"/>
  <c r="DB67" i="16"/>
  <c r="BV67" i="16"/>
  <c r="CW67" i="16"/>
  <c r="BZ67" i="16"/>
  <c r="CX67" i="16"/>
  <c r="CC67" i="16"/>
  <c r="CY67" i="16"/>
  <c r="CE67" i="16"/>
  <c r="CZ67" i="16"/>
  <c r="CF67" i="16"/>
  <c r="DA67" i="16"/>
  <c r="BJ67" i="16"/>
  <c r="CI67" i="16"/>
  <c r="BM67" i="16"/>
  <c r="CJ67" i="16"/>
  <c r="CK67" i="16"/>
  <c r="CH67" i="16"/>
  <c r="BO67" i="16"/>
  <c r="BL51" i="16"/>
  <c r="CB51" i="16"/>
  <c r="CR51" i="16"/>
  <c r="BN51" i="16"/>
  <c r="CD51" i="16"/>
  <c r="CT51" i="16"/>
  <c r="BU51" i="16"/>
  <c r="CK51" i="16"/>
  <c r="DA51" i="16"/>
  <c r="BV51" i="16"/>
  <c r="CL51" i="16"/>
  <c r="DB51" i="16"/>
  <c r="BI51" i="16"/>
  <c r="BY51" i="16"/>
  <c r="CO51" i="16"/>
  <c r="BO51" i="16"/>
  <c r="CJ51" i="16"/>
  <c r="BP51" i="16"/>
  <c r="CM51" i="16"/>
  <c r="BQ51" i="16"/>
  <c r="CN51" i="16"/>
  <c r="BS51" i="16"/>
  <c r="CQ51" i="16"/>
  <c r="BT51" i="16"/>
  <c r="CS51" i="16"/>
  <c r="BX51" i="16"/>
  <c r="CV51" i="16"/>
  <c r="CA51" i="16"/>
  <c r="CX51" i="16"/>
  <c r="CG51" i="16"/>
  <c r="CH51" i="16"/>
  <c r="CI51" i="16"/>
  <c r="CP51" i="16"/>
  <c r="CU51" i="16"/>
  <c r="CW51" i="16"/>
  <c r="BH51" i="16"/>
  <c r="DH51" i="16" s="1"/>
  <c r="CY51" i="16"/>
  <c r="BJ51" i="16"/>
  <c r="CZ51" i="16"/>
  <c r="BK51" i="16"/>
  <c r="DC51" i="16"/>
  <c r="BW51" i="16"/>
  <c r="BM51" i="16"/>
  <c r="DD51" i="16"/>
  <c r="BR51" i="16"/>
  <c r="CC51" i="16"/>
  <c r="CE51" i="16"/>
  <c r="BZ51" i="16"/>
  <c r="CF51" i="16"/>
  <c r="BO31" i="16"/>
  <c r="CE31" i="16"/>
  <c r="CU31" i="16"/>
  <c r="BQ31" i="16"/>
  <c r="CG31" i="16"/>
  <c r="CW31" i="16"/>
  <c r="BU31" i="16"/>
  <c r="CK31" i="16"/>
  <c r="DA31" i="16"/>
  <c r="BW31" i="16"/>
  <c r="CM31" i="16"/>
  <c r="DC31" i="16"/>
  <c r="BH31" i="16"/>
  <c r="DH31" i="16" s="1"/>
  <c r="BX31" i="16"/>
  <c r="CN31" i="16"/>
  <c r="DD31" i="16"/>
  <c r="BI31" i="16"/>
  <c r="BY31" i="16"/>
  <c r="CO31" i="16"/>
  <c r="BJ31" i="16"/>
  <c r="BZ31" i="16"/>
  <c r="CP31" i="16"/>
  <c r="BL31" i="16"/>
  <c r="CB31" i="16"/>
  <c r="CR31" i="16"/>
  <c r="BN31" i="16"/>
  <c r="CD31" i="16"/>
  <c r="CT31" i="16"/>
  <c r="CI31" i="16"/>
  <c r="CJ31" i="16"/>
  <c r="CL31" i="16"/>
  <c r="CQ31" i="16"/>
  <c r="CS31" i="16"/>
  <c r="BK31" i="16"/>
  <c r="CV31" i="16"/>
  <c r="BM31" i="16"/>
  <c r="CX31" i="16"/>
  <c r="BP31" i="16"/>
  <c r="CY31" i="16"/>
  <c r="BR31" i="16"/>
  <c r="CZ31" i="16"/>
  <c r="BS31" i="16"/>
  <c r="DB31" i="16"/>
  <c r="BT31" i="16"/>
  <c r="BV31" i="16"/>
  <c r="CA31" i="16"/>
  <c r="CC31" i="16"/>
  <c r="CF31" i="16"/>
  <c r="CH31" i="16"/>
  <c r="BH66" i="16"/>
  <c r="DH66" i="16" s="1"/>
  <c r="BX66" i="16"/>
  <c r="CN66" i="16"/>
  <c r="DD66" i="16"/>
  <c r="BI66" i="16"/>
  <c r="BY66" i="16"/>
  <c r="CO66" i="16"/>
  <c r="BJ66" i="16"/>
  <c r="BZ66" i="16"/>
  <c r="CP66" i="16"/>
  <c r="BL66" i="16"/>
  <c r="CB66" i="16"/>
  <c r="CR66" i="16"/>
  <c r="BM66" i="16"/>
  <c r="CC66" i="16"/>
  <c r="CS66" i="16"/>
  <c r="BO66" i="16"/>
  <c r="CE66" i="16"/>
  <c r="CU66" i="16"/>
  <c r="BN66" i="16"/>
  <c r="CK66" i="16"/>
  <c r="BP66" i="16"/>
  <c r="CL66" i="16"/>
  <c r="BQ66" i="16"/>
  <c r="CM66" i="16"/>
  <c r="BR66" i="16"/>
  <c r="CQ66" i="16"/>
  <c r="BS66" i="16"/>
  <c r="CT66" i="16"/>
  <c r="BT66" i="16"/>
  <c r="CV66" i="16"/>
  <c r="BU66" i="16"/>
  <c r="CW66" i="16"/>
  <c r="CF66" i="16"/>
  <c r="BV66" i="16"/>
  <c r="CX66" i="16"/>
  <c r="DB66" i="16"/>
  <c r="BW66" i="16"/>
  <c r="CY66" i="16"/>
  <c r="CA66" i="16"/>
  <c r="CZ66" i="16"/>
  <c r="CD66" i="16"/>
  <c r="DA66" i="16"/>
  <c r="CH66" i="16"/>
  <c r="CI66" i="16"/>
  <c r="BK66" i="16"/>
  <c r="CG66" i="16"/>
  <c r="CJ66" i="16"/>
  <c r="DC66" i="16"/>
  <c r="BM50" i="16"/>
  <c r="CC50" i="16"/>
  <c r="CS50" i="16"/>
  <c r="BO50" i="16"/>
  <c r="CE50" i="16"/>
  <c r="CU50" i="16"/>
  <c r="BV50" i="16"/>
  <c r="CL50" i="16"/>
  <c r="DB50" i="16"/>
  <c r="BW50" i="16"/>
  <c r="CM50" i="16"/>
  <c r="DC50" i="16"/>
  <c r="BJ50" i="16"/>
  <c r="BZ50" i="16"/>
  <c r="CP50" i="16"/>
  <c r="BL50" i="16"/>
  <c r="BQ50" i="16"/>
  <c r="CN50" i="16"/>
  <c r="BR50" i="16"/>
  <c r="CO50" i="16"/>
  <c r="BS50" i="16"/>
  <c r="CQ50" i="16"/>
  <c r="BU50" i="16"/>
  <c r="CT50" i="16"/>
  <c r="BX50" i="16"/>
  <c r="CV50" i="16"/>
  <c r="CA50" i="16"/>
  <c r="CX50" i="16"/>
  <c r="CD50" i="16"/>
  <c r="CZ50" i="16"/>
  <c r="CK50" i="16"/>
  <c r="CR50" i="16"/>
  <c r="CW50" i="16"/>
  <c r="CF50" i="16"/>
  <c r="BH50" i="16"/>
  <c r="DH50" i="16" s="1"/>
  <c r="CY50" i="16"/>
  <c r="BI50" i="16"/>
  <c r="DA50" i="16"/>
  <c r="BK50" i="16"/>
  <c r="DD50" i="16"/>
  <c r="BN50" i="16"/>
  <c r="BP50" i="16"/>
  <c r="BT50" i="16"/>
  <c r="BY50" i="16"/>
  <c r="CB50" i="16"/>
  <c r="CH50" i="16"/>
  <c r="CI50" i="16"/>
  <c r="CG50" i="16"/>
  <c r="CJ50" i="16"/>
  <c r="BI65" i="16"/>
  <c r="BY65" i="16"/>
  <c r="CO65" i="16"/>
  <c r="BJ65" i="16"/>
  <c r="BZ65" i="16"/>
  <c r="CP65" i="16"/>
  <c r="BK65" i="16"/>
  <c r="CA65" i="16"/>
  <c r="CQ65" i="16"/>
  <c r="BM65" i="16"/>
  <c r="CC65" i="16"/>
  <c r="CS65" i="16"/>
  <c r="BN65" i="16"/>
  <c r="CD65" i="16"/>
  <c r="CT65" i="16"/>
  <c r="BP65" i="16"/>
  <c r="CF65" i="16"/>
  <c r="CV65" i="16"/>
  <c r="BH65" i="16"/>
  <c r="DH65" i="16" s="1"/>
  <c r="CJ65" i="16"/>
  <c r="BL65" i="16"/>
  <c r="CK65" i="16"/>
  <c r="BO65" i="16"/>
  <c r="CL65" i="16"/>
  <c r="BQ65" i="16"/>
  <c r="CM65" i="16"/>
  <c r="BR65" i="16"/>
  <c r="CN65" i="16"/>
  <c r="DA65" i="16"/>
  <c r="BS65" i="16"/>
  <c r="CR65" i="16"/>
  <c r="BT65" i="16"/>
  <c r="CU65" i="16"/>
  <c r="BU65" i="16"/>
  <c r="CW65" i="16"/>
  <c r="BV65" i="16"/>
  <c r="CX65" i="16"/>
  <c r="BW65" i="16"/>
  <c r="CY65" i="16"/>
  <c r="CB65" i="16"/>
  <c r="BX65" i="16"/>
  <c r="CZ65" i="16"/>
  <c r="CG65" i="16"/>
  <c r="DC65" i="16"/>
  <c r="CH65" i="16"/>
  <c r="DD65" i="16"/>
  <c r="CE65" i="16"/>
  <c r="CI65" i="16"/>
  <c r="DB65" i="16"/>
  <c r="BN49" i="16"/>
  <c r="CD49" i="16"/>
  <c r="CT49" i="16"/>
  <c r="BP49" i="16"/>
  <c r="CF49" i="16"/>
  <c r="CV49" i="16"/>
  <c r="BT49" i="16"/>
  <c r="CJ49" i="16"/>
  <c r="CZ49" i="16"/>
  <c r="BW49" i="16"/>
  <c r="CM49" i="16"/>
  <c r="DC49" i="16"/>
  <c r="BH49" i="16"/>
  <c r="DH49" i="16" s="1"/>
  <c r="BX49" i="16"/>
  <c r="CN49" i="16"/>
  <c r="DD49" i="16"/>
  <c r="BK49" i="16"/>
  <c r="CA49" i="16"/>
  <c r="CQ49" i="16"/>
  <c r="BM49" i="16"/>
  <c r="CC49" i="16"/>
  <c r="CS49" i="16"/>
  <c r="BI49" i="16"/>
  <c r="CK49" i="16"/>
  <c r="BJ49" i="16"/>
  <c r="CL49" i="16"/>
  <c r="BL49" i="16"/>
  <c r="CO49" i="16"/>
  <c r="BQ49" i="16"/>
  <c r="CR49" i="16"/>
  <c r="BR49" i="16"/>
  <c r="CU49" i="16"/>
  <c r="BU49" i="16"/>
  <c r="CX49" i="16"/>
  <c r="BY49" i="16"/>
  <c r="DA49" i="16"/>
  <c r="CW49" i="16"/>
  <c r="CY49" i="16"/>
  <c r="DB49" i="16"/>
  <c r="BO49" i="16"/>
  <c r="BS49" i="16"/>
  <c r="BV49" i="16"/>
  <c r="BZ49" i="16"/>
  <c r="CB49" i="16"/>
  <c r="CE49" i="16"/>
  <c r="CH49" i="16"/>
  <c r="CI49" i="16"/>
  <c r="CG49" i="16"/>
  <c r="CP49" i="16"/>
  <c r="BJ64" i="16"/>
  <c r="BZ64" i="16"/>
  <c r="CP64" i="16"/>
  <c r="BK64" i="16"/>
  <c r="CA64" i="16"/>
  <c r="CQ64" i="16"/>
  <c r="BL64" i="16"/>
  <c r="CB64" i="16"/>
  <c r="CR64" i="16"/>
  <c r="BN64" i="16"/>
  <c r="CD64" i="16"/>
  <c r="CT64" i="16"/>
  <c r="BO64" i="16"/>
  <c r="CE64" i="16"/>
  <c r="CU64" i="16"/>
  <c r="BQ64" i="16"/>
  <c r="CG64" i="16"/>
  <c r="CW64" i="16"/>
  <c r="CI64" i="16"/>
  <c r="BH64" i="16"/>
  <c r="DH64" i="16" s="1"/>
  <c r="CJ64" i="16"/>
  <c r="BI64" i="16"/>
  <c r="CK64" i="16"/>
  <c r="BX64" i="16"/>
  <c r="BM64" i="16"/>
  <c r="CL64" i="16"/>
  <c r="BP64" i="16"/>
  <c r="CM64" i="16"/>
  <c r="BR64" i="16"/>
  <c r="CN64" i="16"/>
  <c r="BS64" i="16"/>
  <c r="CO64" i="16"/>
  <c r="BT64" i="16"/>
  <c r="CS64" i="16"/>
  <c r="BU64" i="16"/>
  <c r="CV64" i="16"/>
  <c r="CZ64" i="16"/>
  <c r="BV64" i="16"/>
  <c r="CX64" i="16"/>
  <c r="BW64" i="16"/>
  <c r="CY64" i="16"/>
  <c r="CC64" i="16"/>
  <c r="DB64" i="16"/>
  <c r="CF64" i="16"/>
  <c r="DC64" i="16"/>
  <c r="BY64" i="16"/>
  <c r="CH64" i="16"/>
  <c r="DA64" i="16"/>
  <c r="DD64" i="16"/>
  <c r="BL79" i="16"/>
  <c r="CB79" i="16"/>
  <c r="CR79" i="16"/>
  <c r="BM79" i="16"/>
  <c r="CC79" i="16"/>
  <c r="CS79" i="16"/>
  <c r="BN79" i="16"/>
  <c r="CD79" i="16"/>
  <c r="CT79" i="16"/>
  <c r="DC79" i="16"/>
  <c r="BO79" i="16"/>
  <c r="CE79" i="16"/>
  <c r="CU79" i="16"/>
  <c r="BP79" i="16"/>
  <c r="CF79" i="16"/>
  <c r="CV79" i="16"/>
  <c r="BQ79" i="16"/>
  <c r="CG79" i="16"/>
  <c r="CW79" i="16"/>
  <c r="BR79" i="16"/>
  <c r="CH79" i="16"/>
  <c r="CX79" i="16"/>
  <c r="BS79" i="16"/>
  <c r="CI79" i="16"/>
  <c r="CY79" i="16"/>
  <c r="BT79" i="16"/>
  <c r="CJ79" i="16"/>
  <c r="CZ79" i="16"/>
  <c r="BW79" i="16"/>
  <c r="BU79" i="16"/>
  <c r="CK79" i="16"/>
  <c r="DA79" i="16"/>
  <c r="CM79" i="16"/>
  <c r="BV79" i="16"/>
  <c r="CL79" i="16"/>
  <c r="DB79" i="16"/>
  <c r="BI79" i="16"/>
  <c r="BY79" i="16"/>
  <c r="CO79" i="16"/>
  <c r="BJ79" i="16"/>
  <c r="BZ79" i="16"/>
  <c r="CP79" i="16"/>
  <c r="DD79" i="16"/>
  <c r="BH79" i="16"/>
  <c r="DH79" i="16" s="1"/>
  <c r="BK79" i="16"/>
  <c r="BX79" i="16"/>
  <c r="CA79" i="16"/>
  <c r="CN79" i="16"/>
  <c r="CQ79" i="16"/>
  <c r="BK63" i="16"/>
  <c r="CA63" i="16"/>
  <c r="CQ63" i="16"/>
  <c r="BL63" i="16"/>
  <c r="CB63" i="16"/>
  <c r="CR63" i="16"/>
  <c r="BM63" i="16"/>
  <c r="CC63" i="16"/>
  <c r="CS63" i="16"/>
  <c r="BO63" i="16"/>
  <c r="CE63" i="16"/>
  <c r="CU63" i="16"/>
  <c r="BP63" i="16"/>
  <c r="CF63" i="16"/>
  <c r="CV63" i="16"/>
  <c r="BR63" i="16"/>
  <c r="CH63" i="16"/>
  <c r="CX63" i="16"/>
  <c r="CG63" i="16"/>
  <c r="DD63" i="16"/>
  <c r="CI63" i="16"/>
  <c r="BH63" i="16"/>
  <c r="DH63" i="16" s="1"/>
  <c r="CJ63" i="16"/>
  <c r="BI63" i="16"/>
  <c r="CK63" i="16"/>
  <c r="BJ63" i="16"/>
  <c r="CL63" i="16"/>
  <c r="BN63" i="16"/>
  <c r="CM63" i="16"/>
  <c r="CY63" i="16"/>
  <c r="BQ63" i="16"/>
  <c r="CN63" i="16"/>
  <c r="BS63" i="16"/>
  <c r="CO63" i="16"/>
  <c r="BW63" i="16"/>
  <c r="BT63" i="16"/>
  <c r="CP63" i="16"/>
  <c r="BU63" i="16"/>
  <c r="CT63" i="16"/>
  <c r="BV63" i="16"/>
  <c r="CW63" i="16"/>
  <c r="BY63" i="16"/>
  <c r="DA63" i="16"/>
  <c r="BZ63" i="16"/>
  <c r="DB63" i="16"/>
  <c r="CD63" i="16"/>
  <c r="BX63" i="16"/>
  <c r="DC63" i="16"/>
  <c r="CZ63" i="16"/>
  <c r="BP47" i="16"/>
  <c r="CF47" i="16"/>
  <c r="CV47" i="16"/>
  <c r="BR47" i="16"/>
  <c r="CH47" i="16"/>
  <c r="CX47" i="16"/>
  <c r="BV47" i="16"/>
  <c r="CL47" i="16"/>
  <c r="DB47" i="16"/>
  <c r="BH47" i="16"/>
  <c r="DH47" i="16" s="1"/>
  <c r="BX47" i="16"/>
  <c r="BI47" i="16"/>
  <c r="BY47" i="16"/>
  <c r="CO47" i="16"/>
  <c r="BJ47" i="16"/>
  <c r="BZ47" i="16"/>
  <c r="CP47" i="16"/>
  <c r="BM47" i="16"/>
  <c r="CC47" i="16"/>
  <c r="CS47" i="16"/>
  <c r="BO47" i="16"/>
  <c r="CE47" i="16"/>
  <c r="CU47" i="16"/>
  <c r="CG47" i="16"/>
  <c r="CI47" i="16"/>
  <c r="CJ47" i="16"/>
  <c r="CM47" i="16"/>
  <c r="BK47" i="16"/>
  <c r="CN47" i="16"/>
  <c r="BL47" i="16"/>
  <c r="CQ47" i="16"/>
  <c r="BN47" i="16"/>
  <c r="CR47" i="16"/>
  <c r="BQ47" i="16"/>
  <c r="CT47" i="16"/>
  <c r="BS47" i="16"/>
  <c r="CW47" i="16"/>
  <c r="CY47" i="16"/>
  <c r="CZ47" i="16"/>
  <c r="BW47" i="16"/>
  <c r="DA47" i="16"/>
  <c r="DC47" i="16"/>
  <c r="DD47" i="16"/>
  <c r="BT47" i="16"/>
  <c r="BU47" i="16"/>
  <c r="CB47" i="16"/>
  <c r="CD47" i="16"/>
  <c r="CA47" i="16"/>
  <c r="CK47" i="16"/>
  <c r="BR27" i="16"/>
  <c r="CH27" i="16"/>
  <c r="CX27" i="16"/>
  <c r="BT27" i="16"/>
  <c r="CJ27" i="16"/>
  <c r="CZ27" i="16"/>
  <c r="BH27" i="16"/>
  <c r="DH27" i="16" s="1"/>
  <c r="BX27" i="16"/>
  <c r="CN27" i="16"/>
  <c r="DD27" i="16"/>
  <c r="BJ27" i="16"/>
  <c r="BZ27" i="16"/>
  <c r="CP27" i="16"/>
  <c r="BK27" i="16"/>
  <c r="CA27" i="16"/>
  <c r="CQ27" i="16"/>
  <c r="BL27" i="16"/>
  <c r="CB27" i="16"/>
  <c r="CR27" i="16"/>
  <c r="BM27" i="16"/>
  <c r="CC27" i="16"/>
  <c r="CS27" i="16"/>
  <c r="BO27" i="16"/>
  <c r="CE27" i="16"/>
  <c r="CU27" i="16"/>
  <c r="BQ27" i="16"/>
  <c r="CG27" i="16"/>
  <c r="CW27" i="16"/>
  <c r="BP27" i="16"/>
  <c r="DA27" i="16"/>
  <c r="BS27" i="16"/>
  <c r="DB27" i="16"/>
  <c r="BU27" i="16"/>
  <c r="DC27" i="16"/>
  <c r="BV27" i="16"/>
  <c r="BW27" i="16"/>
  <c r="BY27" i="16"/>
  <c r="CD27" i="16"/>
  <c r="CF27" i="16"/>
  <c r="CI27" i="16"/>
  <c r="CK27" i="16"/>
  <c r="CY27" i="16"/>
  <c r="CL27" i="16"/>
  <c r="BI27" i="16"/>
  <c r="BN27" i="16"/>
  <c r="CM27" i="16"/>
  <c r="CO27" i="16"/>
  <c r="CV27" i="16"/>
  <c r="CT27" i="16"/>
  <c r="BM78" i="16"/>
  <c r="CC78" i="16"/>
  <c r="CS78" i="16"/>
  <c r="BN78" i="16"/>
  <c r="CD78" i="16"/>
  <c r="CT78" i="16"/>
  <c r="BH78" i="16"/>
  <c r="DH78" i="16" s="1"/>
  <c r="BO78" i="16"/>
  <c r="CE78" i="16"/>
  <c r="CU78" i="16"/>
  <c r="BP78" i="16"/>
  <c r="CF78" i="16"/>
  <c r="CV78" i="16"/>
  <c r="BQ78" i="16"/>
  <c r="CG78" i="16"/>
  <c r="CW78" i="16"/>
  <c r="CN78" i="16"/>
  <c r="BR78" i="16"/>
  <c r="CH78" i="16"/>
  <c r="CX78" i="16"/>
  <c r="BS78" i="16"/>
  <c r="CI78" i="16"/>
  <c r="CY78" i="16"/>
  <c r="DD78" i="16"/>
  <c r="BT78" i="16"/>
  <c r="CJ78" i="16"/>
  <c r="CZ78" i="16"/>
  <c r="BU78" i="16"/>
  <c r="CK78" i="16"/>
  <c r="DA78" i="16"/>
  <c r="BV78" i="16"/>
  <c r="CL78" i="16"/>
  <c r="DB78" i="16"/>
  <c r="BX78" i="16"/>
  <c r="BW78" i="16"/>
  <c r="CM78" i="16"/>
  <c r="DC78" i="16"/>
  <c r="BJ78" i="16"/>
  <c r="BZ78" i="16"/>
  <c r="CP78" i="16"/>
  <c r="BK78" i="16"/>
  <c r="CA78" i="16"/>
  <c r="CQ78" i="16"/>
  <c r="BI78" i="16"/>
  <c r="BL78" i="16"/>
  <c r="BY78" i="16"/>
  <c r="CB78" i="16"/>
  <c r="CO78" i="16"/>
  <c r="CR78" i="16"/>
  <c r="BL62" i="16"/>
  <c r="CB62" i="16"/>
  <c r="CR62" i="16"/>
  <c r="BM62" i="16"/>
  <c r="CC62" i="16"/>
  <c r="CS62" i="16"/>
  <c r="BN62" i="16"/>
  <c r="CD62" i="16"/>
  <c r="CT62" i="16"/>
  <c r="BP62" i="16"/>
  <c r="CF62" i="16"/>
  <c r="CV62" i="16"/>
  <c r="BQ62" i="16"/>
  <c r="CG62" i="16"/>
  <c r="CW62" i="16"/>
  <c r="BS62" i="16"/>
  <c r="CI62" i="16"/>
  <c r="CY62" i="16"/>
  <c r="CA62" i="16"/>
  <c r="DC62" i="16"/>
  <c r="CE62" i="16"/>
  <c r="DD62" i="16"/>
  <c r="CU62" i="16"/>
  <c r="CH62" i="16"/>
  <c r="BH62" i="16"/>
  <c r="DH62" i="16" s="1"/>
  <c r="CJ62" i="16"/>
  <c r="BI62" i="16"/>
  <c r="CK62" i="16"/>
  <c r="BV62" i="16"/>
  <c r="BJ62" i="16"/>
  <c r="CL62" i="16"/>
  <c r="BK62" i="16"/>
  <c r="CM62" i="16"/>
  <c r="BO62" i="16"/>
  <c r="CN62" i="16"/>
  <c r="BR62" i="16"/>
  <c r="CO62" i="16"/>
  <c r="BT62" i="16"/>
  <c r="CP62" i="16"/>
  <c r="BU62" i="16"/>
  <c r="CQ62" i="16"/>
  <c r="BX62" i="16"/>
  <c r="CZ62" i="16"/>
  <c r="BY62" i="16"/>
  <c r="DA62" i="16"/>
  <c r="CX62" i="16"/>
  <c r="BW62" i="16"/>
  <c r="BZ62" i="16"/>
  <c r="DB62" i="16"/>
  <c r="BQ46" i="16"/>
  <c r="CG46" i="16"/>
  <c r="CW46" i="16"/>
  <c r="BS46" i="16"/>
  <c r="CI46" i="16"/>
  <c r="CY46" i="16"/>
  <c r="BW46" i="16"/>
  <c r="CM46" i="16"/>
  <c r="DC46" i="16"/>
  <c r="BI46" i="16"/>
  <c r="BY46" i="16"/>
  <c r="CO46" i="16"/>
  <c r="BJ46" i="16"/>
  <c r="BZ46" i="16"/>
  <c r="CP46" i="16"/>
  <c r="BK46" i="16"/>
  <c r="CA46" i="16"/>
  <c r="CQ46" i="16"/>
  <c r="BN46" i="16"/>
  <c r="CD46" i="16"/>
  <c r="CT46" i="16"/>
  <c r="BP46" i="16"/>
  <c r="CF46" i="16"/>
  <c r="CV46" i="16"/>
  <c r="BR46" i="16"/>
  <c r="CX46" i="16"/>
  <c r="BT46" i="16"/>
  <c r="CZ46" i="16"/>
  <c r="BU46" i="16"/>
  <c r="DA46" i="16"/>
  <c r="BX46" i="16"/>
  <c r="DD46" i="16"/>
  <c r="CB46" i="16"/>
  <c r="CC46" i="16"/>
  <c r="CE46" i="16"/>
  <c r="CH46" i="16"/>
  <c r="CJ46" i="16"/>
  <c r="BO46" i="16"/>
  <c r="BV46" i="16"/>
  <c r="CK46" i="16"/>
  <c r="CL46" i="16"/>
  <c r="CN46" i="16"/>
  <c r="CR46" i="16"/>
  <c r="CS46" i="16"/>
  <c r="CU46" i="16"/>
  <c r="DB46" i="16"/>
  <c r="BH46" i="16"/>
  <c r="DH46" i="16" s="1"/>
  <c r="DI46" i="16" s="1"/>
  <c r="BL46" i="16"/>
  <c r="BM46" i="16"/>
  <c r="BS26" i="16"/>
  <c r="CI26" i="16"/>
  <c r="CY26" i="16"/>
  <c r="BU26" i="16"/>
  <c r="CK26" i="16"/>
  <c r="DA26" i="16"/>
  <c r="BI26" i="16"/>
  <c r="BY26" i="16"/>
  <c r="CO26" i="16"/>
  <c r="BK26" i="16"/>
  <c r="CA26" i="16"/>
  <c r="CQ26" i="16"/>
  <c r="BL26" i="16"/>
  <c r="CB26" i="16"/>
  <c r="CR26" i="16"/>
  <c r="BM26" i="16"/>
  <c r="CC26" i="16"/>
  <c r="CS26" i="16"/>
  <c r="BN26" i="16"/>
  <c r="CD26" i="16"/>
  <c r="CT26" i="16"/>
  <c r="BP26" i="16"/>
  <c r="CF26" i="16"/>
  <c r="CV26" i="16"/>
  <c r="BR26" i="16"/>
  <c r="CH26" i="16"/>
  <c r="CX26" i="16"/>
  <c r="BZ26" i="16"/>
  <c r="CE26" i="16"/>
  <c r="CG26" i="16"/>
  <c r="CJ26" i="16"/>
  <c r="CL26" i="16"/>
  <c r="CM26" i="16"/>
  <c r="CN26" i="16"/>
  <c r="CP26" i="16"/>
  <c r="BH26" i="16"/>
  <c r="DH26" i="16" s="1"/>
  <c r="CU26" i="16"/>
  <c r="BJ26" i="16"/>
  <c r="CW26" i="16"/>
  <c r="BQ26" i="16"/>
  <c r="BT26" i="16"/>
  <c r="BV26" i="16"/>
  <c r="BW26" i="16"/>
  <c r="BX26" i="16"/>
  <c r="CZ26" i="16"/>
  <c r="DB26" i="16"/>
  <c r="DC26" i="16"/>
  <c r="DD26" i="16"/>
  <c r="BO26" i="16"/>
  <c r="BN77" i="16"/>
  <c r="CD77" i="16"/>
  <c r="CT77" i="16"/>
  <c r="BO77" i="16"/>
  <c r="CE77" i="16"/>
  <c r="CU77" i="16"/>
  <c r="BP77" i="16"/>
  <c r="CF77" i="16"/>
  <c r="CV77" i="16"/>
  <c r="BI77" i="16"/>
  <c r="BQ77" i="16"/>
  <c r="CG77" i="16"/>
  <c r="CW77" i="16"/>
  <c r="BR77" i="16"/>
  <c r="CH77" i="16"/>
  <c r="CX77" i="16"/>
  <c r="BY77" i="16"/>
  <c r="BS77" i="16"/>
  <c r="CI77" i="16"/>
  <c r="CY77" i="16"/>
  <c r="BT77" i="16"/>
  <c r="CJ77" i="16"/>
  <c r="CZ77" i="16"/>
  <c r="BU77" i="16"/>
  <c r="CK77" i="16"/>
  <c r="DA77" i="16"/>
  <c r="BV77" i="16"/>
  <c r="CL77" i="16"/>
  <c r="DB77" i="16"/>
  <c r="BW77" i="16"/>
  <c r="CM77" i="16"/>
  <c r="DC77" i="16"/>
  <c r="CO77" i="16"/>
  <c r="BH77" i="16"/>
  <c r="DH77" i="16" s="1"/>
  <c r="BX77" i="16"/>
  <c r="CN77" i="16"/>
  <c r="DD77" i="16"/>
  <c r="BK77" i="16"/>
  <c r="CA77" i="16"/>
  <c r="CQ77" i="16"/>
  <c r="BL77" i="16"/>
  <c r="CB77" i="16"/>
  <c r="CR77" i="16"/>
  <c r="BM77" i="16"/>
  <c r="CC77" i="16"/>
  <c r="CP77" i="16"/>
  <c r="BZ77" i="16"/>
  <c r="CS77" i="16"/>
  <c r="BJ77" i="16"/>
  <c r="BM61" i="16"/>
  <c r="CC61" i="16"/>
  <c r="CS61" i="16"/>
  <c r="BN61" i="16"/>
  <c r="CD61" i="16"/>
  <c r="CT61" i="16"/>
  <c r="BO61" i="16"/>
  <c r="CE61" i="16"/>
  <c r="CU61" i="16"/>
  <c r="BQ61" i="16"/>
  <c r="CG61" i="16"/>
  <c r="CW61" i="16"/>
  <c r="BR61" i="16"/>
  <c r="CH61" i="16"/>
  <c r="CX61" i="16"/>
  <c r="BT61" i="16"/>
  <c r="CJ61" i="16"/>
  <c r="CZ61" i="16"/>
  <c r="BZ61" i="16"/>
  <c r="DB61" i="16"/>
  <c r="CA61" i="16"/>
  <c r="DC61" i="16"/>
  <c r="CB61" i="16"/>
  <c r="DD61" i="16"/>
  <c r="CF61" i="16"/>
  <c r="BH61" i="16"/>
  <c r="DH61" i="16" s="1"/>
  <c r="CI61" i="16"/>
  <c r="BI61" i="16"/>
  <c r="CK61" i="16"/>
  <c r="BJ61" i="16"/>
  <c r="CL61" i="16"/>
  <c r="BU61" i="16"/>
  <c r="BK61" i="16"/>
  <c r="CM61" i="16"/>
  <c r="BL61" i="16"/>
  <c r="CN61" i="16"/>
  <c r="CQ61" i="16"/>
  <c r="BP61" i="16"/>
  <c r="CO61" i="16"/>
  <c r="BS61" i="16"/>
  <c r="CP61" i="16"/>
  <c r="BW61" i="16"/>
  <c r="CV61" i="16"/>
  <c r="BX61" i="16"/>
  <c r="CY61" i="16"/>
  <c r="BV61" i="16"/>
  <c r="BY61" i="16"/>
  <c r="CR61" i="16"/>
  <c r="DA61" i="16"/>
  <c r="BT25" i="16"/>
  <c r="CJ25" i="16"/>
  <c r="CZ25" i="16"/>
  <c r="BV25" i="16"/>
  <c r="CL25" i="16"/>
  <c r="DB25" i="16"/>
  <c r="BJ25" i="16"/>
  <c r="BZ25" i="16"/>
  <c r="CP25" i="16"/>
  <c r="BL25" i="16"/>
  <c r="CB25" i="16"/>
  <c r="CR25" i="16"/>
  <c r="BM25" i="16"/>
  <c r="CC25" i="16"/>
  <c r="CS25" i="16"/>
  <c r="BN25" i="16"/>
  <c r="CD25" i="16"/>
  <c r="CT25" i="16"/>
  <c r="BO25" i="16"/>
  <c r="CE25" i="16"/>
  <c r="CU25" i="16"/>
  <c r="BQ25" i="16"/>
  <c r="CG25" i="16"/>
  <c r="CW25" i="16"/>
  <c r="BS25" i="16"/>
  <c r="CI25" i="16"/>
  <c r="CY25" i="16"/>
  <c r="CN25" i="16"/>
  <c r="CO25" i="16"/>
  <c r="BH25" i="16"/>
  <c r="DH25" i="16" s="1"/>
  <c r="CQ25" i="16"/>
  <c r="BI25" i="16"/>
  <c r="CV25" i="16"/>
  <c r="BK25" i="16"/>
  <c r="CX25" i="16"/>
  <c r="BP25" i="16"/>
  <c r="DA25" i="16"/>
  <c r="BR25" i="16"/>
  <c r="DC25" i="16"/>
  <c r="BU25" i="16"/>
  <c r="DD25" i="16"/>
  <c r="BW25" i="16"/>
  <c r="BX25" i="16"/>
  <c r="CF25" i="16"/>
  <c r="BY25" i="16"/>
  <c r="CH25" i="16"/>
  <c r="CA25" i="16"/>
  <c r="CK25" i="16"/>
  <c r="CM25" i="16"/>
  <c r="BO76" i="16"/>
  <c r="CE76" i="16"/>
  <c r="CU76" i="16"/>
  <c r="BP76" i="16"/>
  <c r="CF76" i="16"/>
  <c r="CV76" i="16"/>
  <c r="BQ76" i="16"/>
  <c r="CG76" i="16"/>
  <c r="CW76" i="16"/>
  <c r="BR76" i="16"/>
  <c r="CH76" i="16"/>
  <c r="CX76" i="16"/>
  <c r="BS76" i="16"/>
  <c r="CI76" i="16"/>
  <c r="CY76" i="16"/>
  <c r="BT76" i="16"/>
  <c r="CJ76" i="16"/>
  <c r="CZ76" i="16"/>
  <c r="CP76" i="16"/>
  <c r="BU76" i="16"/>
  <c r="CK76" i="16"/>
  <c r="DA76" i="16"/>
  <c r="BV76" i="16"/>
  <c r="CL76" i="16"/>
  <c r="DB76" i="16"/>
  <c r="BJ76" i="16"/>
  <c r="BW76" i="16"/>
  <c r="CM76" i="16"/>
  <c r="DC76" i="16"/>
  <c r="BH76" i="16"/>
  <c r="DH76" i="16" s="1"/>
  <c r="BX76" i="16"/>
  <c r="CN76" i="16"/>
  <c r="DD76" i="16"/>
  <c r="BZ76" i="16"/>
  <c r="BI76" i="16"/>
  <c r="BY76" i="16"/>
  <c r="CO76" i="16"/>
  <c r="BL76" i="16"/>
  <c r="CB76" i="16"/>
  <c r="CR76" i="16"/>
  <c r="BM76" i="16"/>
  <c r="CC76" i="16"/>
  <c r="CS76" i="16"/>
  <c r="BK76" i="16"/>
  <c r="BN76" i="16"/>
  <c r="CA76" i="16"/>
  <c r="CD76" i="16"/>
  <c r="CT76" i="16"/>
  <c r="CQ76" i="16"/>
  <c r="BS44" i="16"/>
  <c r="CI44" i="16"/>
  <c r="CY44" i="16"/>
  <c r="BU44" i="16"/>
  <c r="CK44" i="16"/>
  <c r="DA44" i="16"/>
  <c r="BI44" i="16"/>
  <c r="BY44" i="16"/>
  <c r="CO44" i="16"/>
  <c r="BK44" i="16"/>
  <c r="CA44" i="16"/>
  <c r="CQ44" i="16"/>
  <c r="BL44" i="16"/>
  <c r="CB44" i="16"/>
  <c r="CR44" i="16"/>
  <c r="BM44" i="16"/>
  <c r="CC44" i="16"/>
  <c r="CS44" i="16"/>
  <c r="BP44" i="16"/>
  <c r="CF44" i="16"/>
  <c r="CV44" i="16"/>
  <c r="BR44" i="16"/>
  <c r="CH44" i="16"/>
  <c r="CX44" i="16"/>
  <c r="CL44" i="16"/>
  <c r="CM44" i="16"/>
  <c r="BH44" i="16"/>
  <c r="DH44" i="16" s="1"/>
  <c r="CN44" i="16"/>
  <c r="BN44" i="16"/>
  <c r="CT44" i="16"/>
  <c r="BO44" i="16"/>
  <c r="CU44" i="16"/>
  <c r="BQ44" i="16"/>
  <c r="CW44" i="16"/>
  <c r="BT44" i="16"/>
  <c r="CZ44" i="16"/>
  <c r="BV44" i="16"/>
  <c r="DB44" i="16"/>
  <c r="BW44" i="16"/>
  <c r="DC44" i="16"/>
  <c r="BJ44" i="16"/>
  <c r="BX44" i="16"/>
  <c r="BZ44" i="16"/>
  <c r="CD44" i="16"/>
  <c r="DD44" i="16"/>
  <c r="CE44" i="16"/>
  <c r="CG44" i="16"/>
  <c r="CJ44" i="16"/>
  <c r="CP44" i="16"/>
  <c r="BU24" i="16"/>
  <c r="CK24" i="16"/>
  <c r="DA24" i="16"/>
  <c r="BW24" i="16"/>
  <c r="CM24" i="16"/>
  <c r="DC24" i="16"/>
  <c r="BK24" i="16"/>
  <c r="CA24" i="16"/>
  <c r="CQ24" i="16"/>
  <c r="BM24" i="16"/>
  <c r="CC24" i="16"/>
  <c r="CS24" i="16"/>
  <c r="BN24" i="16"/>
  <c r="CD24" i="16"/>
  <c r="CT24" i="16"/>
  <c r="BO24" i="16"/>
  <c r="CE24" i="16"/>
  <c r="CU24" i="16"/>
  <c r="BP24" i="16"/>
  <c r="CF24" i="16"/>
  <c r="CV24" i="16"/>
  <c r="BR24" i="16"/>
  <c r="CH24" i="16"/>
  <c r="CX24" i="16"/>
  <c r="BT24" i="16"/>
  <c r="CJ24" i="16"/>
  <c r="CZ24" i="16"/>
  <c r="BQ24" i="16"/>
  <c r="DB24" i="16"/>
  <c r="BS24" i="16"/>
  <c r="DD24" i="16"/>
  <c r="BV24" i="16"/>
  <c r="BX24" i="16"/>
  <c r="BY24" i="16"/>
  <c r="BZ24" i="16"/>
  <c r="CB24" i="16"/>
  <c r="CG24" i="16"/>
  <c r="CI24" i="16"/>
  <c r="CL24" i="16"/>
  <c r="BI24" i="16"/>
  <c r="BJ24" i="16"/>
  <c r="BL24" i="16"/>
  <c r="CN24" i="16"/>
  <c r="CO24" i="16"/>
  <c r="CP24" i="16"/>
  <c r="CR24" i="16"/>
  <c r="CW24" i="16"/>
  <c r="CY24" i="16"/>
  <c r="BH24" i="16"/>
  <c r="DH24" i="16" s="1"/>
  <c r="BP75" i="16"/>
  <c r="CF75" i="16"/>
  <c r="CV75" i="16"/>
  <c r="BQ75" i="16"/>
  <c r="CG75" i="16"/>
  <c r="CW75" i="16"/>
  <c r="BR75" i="16"/>
  <c r="CH75" i="16"/>
  <c r="CX75" i="16"/>
  <c r="BS75" i="16"/>
  <c r="CI75" i="16"/>
  <c r="CY75" i="16"/>
  <c r="BT75" i="16"/>
  <c r="CJ75" i="16"/>
  <c r="CZ75" i="16"/>
  <c r="CQ75" i="16"/>
  <c r="BU75" i="16"/>
  <c r="CK75" i="16"/>
  <c r="DA75" i="16"/>
  <c r="BV75" i="16"/>
  <c r="CL75" i="16"/>
  <c r="DB75" i="16"/>
  <c r="BK75" i="16"/>
  <c r="BW75" i="16"/>
  <c r="CM75" i="16"/>
  <c r="DC75" i="16"/>
  <c r="BH75" i="16"/>
  <c r="DH75" i="16" s="1"/>
  <c r="BX75" i="16"/>
  <c r="CN75" i="16"/>
  <c r="DD75" i="16"/>
  <c r="CA75" i="16"/>
  <c r="BI75" i="16"/>
  <c r="BY75" i="16"/>
  <c r="CO75" i="16"/>
  <c r="BJ75" i="16"/>
  <c r="BZ75" i="16"/>
  <c r="CP75" i="16"/>
  <c r="BM75" i="16"/>
  <c r="CC75" i="16"/>
  <c r="CS75" i="16"/>
  <c r="BN75" i="16"/>
  <c r="CD75" i="16"/>
  <c r="CT75" i="16"/>
  <c r="CB75" i="16"/>
  <c r="CE75" i="16"/>
  <c r="CR75" i="16"/>
  <c r="BL75" i="16"/>
  <c r="CU75" i="16"/>
  <c r="BO75" i="16"/>
  <c r="BO59" i="16"/>
  <c r="CE59" i="16"/>
  <c r="CU59" i="16"/>
  <c r="BP59" i="16"/>
  <c r="CF59" i="16"/>
  <c r="CV59" i="16"/>
  <c r="BQ59" i="16"/>
  <c r="CG59" i="16"/>
  <c r="CW59" i="16"/>
  <c r="BS59" i="16"/>
  <c r="CI59" i="16"/>
  <c r="CY59" i="16"/>
  <c r="BT59" i="16"/>
  <c r="CJ59" i="16"/>
  <c r="CZ59" i="16"/>
  <c r="BV59" i="16"/>
  <c r="CL59" i="16"/>
  <c r="DB59" i="16"/>
  <c r="BH59" i="16"/>
  <c r="DH59" i="16" s="1"/>
  <c r="BX59" i="16"/>
  <c r="CN59" i="16"/>
  <c r="DD59" i="16"/>
  <c r="BW59" i="16"/>
  <c r="CX59" i="16"/>
  <c r="BY59" i="16"/>
  <c r="DA59" i="16"/>
  <c r="BZ59" i="16"/>
  <c r="DC59" i="16"/>
  <c r="BL59" i="16"/>
  <c r="CA59" i="16"/>
  <c r="CB59" i="16"/>
  <c r="CC59" i="16"/>
  <c r="CD59" i="16"/>
  <c r="CH59" i="16"/>
  <c r="BI59" i="16"/>
  <c r="CK59" i="16"/>
  <c r="BJ59" i="16"/>
  <c r="CM59" i="16"/>
  <c r="CP59" i="16"/>
  <c r="BK59" i="16"/>
  <c r="CO59" i="16"/>
  <c r="BN59" i="16"/>
  <c r="CR59" i="16"/>
  <c r="BR59" i="16"/>
  <c r="CS59" i="16"/>
  <c r="BU59" i="16"/>
  <c r="CQ59" i="16"/>
  <c r="CT59" i="16"/>
  <c r="BM59" i="16"/>
  <c r="BT43" i="16"/>
  <c r="CJ43" i="16"/>
  <c r="CZ43" i="16"/>
  <c r="BV43" i="16"/>
  <c r="CL43" i="16"/>
  <c r="DB43" i="16"/>
  <c r="BJ43" i="16"/>
  <c r="BZ43" i="16"/>
  <c r="CP43" i="16"/>
  <c r="BL43" i="16"/>
  <c r="CB43" i="16"/>
  <c r="CR43" i="16"/>
  <c r="BM43" i="16"/>
  <c r="CC43" i="16"/>
  <c r="CS43" i="16"/>
  <c r="BN43" i="16"/>
  <c r="CD43" i="16"/>
  <c r="CT43" i="16"/>
  <c r="BO43" i="16"/>
  <c r="CE43" i="16"/>
  <c r="CU43" i="16"/>
  <c r="BQ43" i="16"/>
  <c r="CG43" i="16"/>
  <c r="CW43" i="16"/>
  <c r="BS43" i="16"/>
  <c r="CI43" i="16"/>
  <c r="CY43" i="16"/>
  <c r="BR43" i="16"/>
  <c r="DC43" i="16"/>
  <c r="BU43" i="16"/>
  <c r="DD43" i="16"/>
  <c r="BW43" i="16"/>
  <c r="BY43" i="16"/>
  <c r="CA43" i="16"/>
  <c r="CF43" i="16"/>
  <c r="CH43" i="16"/>
  <c r="CK43" i="16"/>
  <c r="CM43" i="16"/>
  <c r="CV43" i="16"/>
  <c r="CX43" i="16"/>
  <c r="DA43" i="16"/>
  <c r="BP43" i="16"/>
  <c r="BH43" i="16"/>
  <c r="DH43" i="16" s="1"/>
  <c r="BI43" i="16"/>
  <c r="BK43" i="16"/>
  <c r="CN43" i="16"/>
  <c r="CO43" i="16"/>
  <c r="BX43" i="16"/>
  <c r="CQ43" i="16"/>
  <c r="BV23" i="16"/>
  <c r="CL23" i="16"/>
  <c r="DB23" i="16"/>
  <c r="BH23" i="16"/>
  <c r="DH23" i="16" s="1"/>
  <c r="BX23" i="16"/>
  <c r="CN23" i="16"/>
  <c r="DD23" i="16"/>
  <c r="BL23" i="16"/>
  <c r="CB23" i="16"/>
  <c r="CR23" i="16"/>
  <c r="BN23" i="16"/>
  <c r="CD23" i="16"/>
  <c r="CT23" i="16"/>
  <c r="BO23" i="16"/>
  <c r="CE23" i="16"/>
  <c r="CU23" i="16"/>
  <c r="BP23" i="16"/>
  <c r="CF23" i="16"/>
  <c r="CV23" i="16"/>
  <c r="BQ23" i="16"/>
  <c r="CG23" i="16"/>
  <c r="CW23" i="16"/>
  <c r="BS23" i="16"/>
  <c r="CI23" i="16"/>
  <c r="CY23" i="16"/>
  <c r="BU23" i="16"/>
  <c r="CK23" i="16"/>
  <c r="DA23" i="16"/>
  <c r="CA23" i="16"/>
  <c r="CC23" i="16"/>
  <c r="CH23" i="16"/>
  <c r="CJ23" i="16"/>
  <c r="CM23" i="16"/>
  <c r="CO23" i="16"/>
  <c r="CP23" i="16"/>
  <c r="BI23" i="16"/>
  <c r="CQ23" i="16"/>
  <c r="BJ23" i="16"/>
  <c r="CS23" i="16"/>
  <c r="BK23" i="16"/>
  <c r="CX23" i="16"/>
  <c r="BY23" i="16"/>
  <c r="BM23" i="16"/>
  <c r="BR23" i="16"/>
  <c r="BZ23" i="16"/>
  <c r="BT23" i="16"/>
  <c r="BW23" i="16"/>
  <c r="CZ23" i="16"/>
  <c r="DC23" i="16"/>
  <c r="BQ74" i="16"/>
  <c r="CG74" i="16"/>
  <c r="CW74" i="16"/>
  <c r="BR74" i="16"/>
  <c r="CH74" i="16"/>
  <c r="CX74" i="16"/>
  <c r="CB74" i="16"/>
  <c r="BS74" i="16"/>
  <c r="CI74" i="16"/>
  <c r="CY74" i="16"/>
  <c r="BT74" i="16"/>
  <c r="CJ74" i="16"/>
  <c r="CZ74" i="16"/>
  <c r="BU74" i="16"/>
  <c r="CK74" i="16"/>
  <c r="DA74" i="16"/>
  <c r="BL74" i="16"/>
  <c r="BV74" i="16"/>
  <c r="CL74" i="16"/>
  <c r="DB74" i="16"/>
  <c r="BW74" i="16"/>
  <c r="CM74" i="16"/>
  <c r="DC74" i="16"/>
  <c r="BH74" i="16"/>
  <c r="DH74" i="16" s="1"/>
  <c r="BX74" i="16"/>
  <c r="CN74" i="16"/>
  <c r="DD74" i="16"/>
  <c r="BI74" i="16"/>
  <c r="BY74" i="16"/>
  <c r="CO74" i="16"/>
  <c r="BJ74" i="16"/>
  <c r="BZ74" i="16"/>
  <c r="CP74" i="16"/>
  <c r="CR74" i="16"/>
  <c r="BK74" i="16"/>
  <c r="CA74" i="16"/>
  <c r="CQ74" i="16"/>
  <c r="BN74" i="16"/>
  <c r="CD74" i="16"/>
  <c r="CT74" i="16"/>
  <c r="BO74" i="16"/>
  <c r="CE74" i="16"/>
  <c r="CU74" i="16"/>
  <c r="CF74" i="16"/>
  <c r="BP74" i="16"/>
  <c r="CS74" i="16"/>
  <c r="BM74" i="16"/>
  <c r="CC74" i="16"/>
  <c r="CV74" i="16"/>
  <c r="BP58" i="16"/>
  <c r="CF58" i="16"/>
  <c r="CV58" i="16"/>
  <c r="BQ58" i="16"/>
  <c r="CG58" i="16"/>
  <c r="CW58" i="16"/>
  <c r="BR58" i="16"/>
  <c r="CH58" i="16"/>
  <c r="CX58" i="16"/>
  <c r="BT58" i="16"/>
  <c r="CJ58" i="16"/>
  <c r="CZ58" i="16"/>
  <c r="BU58" i="16"/>
  <c r="CK58" i="16"/>
  <c r="DA58" i="16"/>
  <c r="BW58" i="16"/>
  <c r="CM58" i="16"/>
  <c r="DC58" i="16"/>
  <c r="BI58" i="16"/>
  <c r="BY58" i="16"/>
  <c r="CO58" i="16"/>
  <c r="BM58" i="16"/>
  <c r="CQ58" i="16"/>
  <c r="BN58" i="16"/>
  <c r="CR58" i="16"/>
  <c r="BO58" i="16"/>
  <c r="CS58" i="16"/>
  <c r="BS58" i="16"/>
  <c r="CT58" i="16"/>
  <c r="BV58" i="16"/>
  <c r="CU58" i="16"/>
  <c r="BX58" i="16"/>
  <c r="CY58" i="16"/>
  <c r="BZ58" i="16"/>
  <c r="DB58" i="16"/>
  <c r="CA58" i="16"/>
  <c r="DD58" i="16"/>
  <c r="CB58" i="16"/>
  <c r="CE58" i="16"/>
  <c r="CC58" i="16"/>
  <c r="CD58" i="16"/>
  <c r="BJ58" i="16"/>
  <c r="CL58" i="16"/>
  <c r="BK58" i="16"/>
  <c r="CN58" i="16"/>
  <c r="CI58" i="16"/>
  <c r="CP58" i="16"/>
  <c r="BH58" i="16"/>
  <c r="DH58" i="16" s="1"/>
  <c r="BL58" i="16"/>
  <c r="BU42" i="16"/>
  <c r="CK42" i="16"/>
  <c r="DA42" i="16"/>
  <c r="BW42" i="16"/>
  <c r="CM42" i="16"/>
  <c r="DC42" i="16"/>
  <c r="BK42" i="16"/>
  <c r="CA42" i="16"/>
  <c r="CQ42" i="16"/>
  <c r="BM42" i="16"/>
  <c r="CC42" i="16"/>
  <c r="CS42" i="16"/>
  <c r="BN42" i="16"/>
  <c r="CD42" i="16"/>
  <c r="CT42" i="16"/>
  <c r="BO42" i="16"/>
  <c r="CE42" i="16"/>
  <c r="CU42" i="16"/>
  <c r="BP42" i="16"/>
  <c r="CF42" i="16"/>
  <c r="CV42" i="16"/>
  <c r="BR42" i="16"/>
  <c r="CH42" i="16"/>
  <c r="CX42" i="16"/>
  <c r="BT42" i="16"/>
  <c r="CJ42" i="16"/>
  <c r="CZ42" i="16"/>
  <c r="CB42" i="16"/>
  <c r="CG42" i="16"/>
  <c r="CI42" i="16"/>
  <c r="CN42" i="16"/>
  <c r="CO42" i="16"/>
  <c r="BH42" i="16"/>
  <c r="DH42" i="16" s="1"/>
  <c r="DI42" i="16" s="1"/>
  <c r="CP42" i="16"/>
  <c r="BI42" i="16"/>
  <c r="CR42" i="16"/>
  <c r="BJ42" i="16"/>
  <c r="CW42" i="16"/>
  <c r="BL42" i="16"/>
  <c r="CY42" i="16"/>
  <c r="BS42" i="16"/>
  <c r="BV42" i="16"/>
  <c r="BX42" i="16"/>
  <c r="BY42" i="16"/>
  <c r="BZ42" i="16"/>
  <c r="CL42" i="16"/>
  <c r="DB42" i="16"/>
  <c r="DD42" i="16"/>
  <c r="BQ42" i="16"/>
  <c r="BI38" i="16"/>
  <c r="BY38" i="16"/>
  <c r="CO38" i="16"/>
  <c r="BK38" i="16"/>
  <c r="CA38" i="16"/>
  <c r="CQ38" i="16"/>
  <c r="BO38" i="16"/>
  <c r="CE38" i="16"/>
  <c r="CU38" i="16"/>
  <c r="BQ38" i="16"/>
  <c r="CG38" i="16"/>
  <c r="CW38" i="16"/>
  <c r="BR38" i="16"/>
  <c r="CH38" i="16"/>
  <c r="CX38" i="16"/>
  <c r="BS38" i="16"/>
  <c r="CI38" i="16"/>
  <c r="CY38" i="16"/>
  <c r="BT38" i="16"/>
  <c r="CJ38" i="16"/>
  <c r="CZ38" i="16"/>
  <c r="BV38" i="16"/>
  <c r="CL38" i="16"/>
  <c r="DB38" i="16"/>
  <c r="BH38" i="16"/>
  <c r="DH38" i="16" s="1"/>
  <c r="BX38" i="16"/>
  <c r="CN38" i="16"/>
  <c r="DD38" i="16"/>
  <c r="CR38" i="16"/>
  <c r="BJ38" i="16"/>
  <c r="CS38" i="16"/>
  <c r="BL38" i="16"/>
  <c r="CT38" i="16"/>
  <c r="BM38" i="16"/>
  <c r="CV38" i="16"/>
  <c r="BN38" i="16"/>
  <c r="DA38" i="16"/>
  <c r="BP38" i="16"/>
  <c r="DC38" i="16"/>
  <c r="BU38" i="16"/>
  <c r="BW38" i="16"/>
  <c r="BZ38" i="16"/>
  <c r="CB38" i="16"/>
  <c r="CK38" i="16"/>
  <c r="CM38" i="16"/>
  <c r="CP38" i="16"/>
  <c r="CC38" i="16"/>
  <c r="CF38" i="16"/>
  <c r="CD38" i="16"/>
  <c r="BR73" i="16"/>
  <c r="CH73" i="16"/>
  <c r="CX73" i="16"/>
  <c r="BS73" i="16"/>
  <c r="CI73" i="16"/>
  <c r="CY73" i="16"/>
  <c r="BT73" i="16"/>
  <c r="CJ73" i="16"/>
  <c r="CZ73" i="16"/>
  <c r="CS73" i="16"/>
  <c r="BU73" i="16"/>
  <c r="CK73" i="16"/>
  <c r="DA73" i="16"/>
  <c r="BV73" i="16"/>
  <c r="CL73" i="16"/>
  <c r="DB73" i="16"/>
  <c r="BM73" i="16"/>
  <c r="BW73" i="16"/>
  <c r="CM73" i="16"/>
  <c r="DC73" i="16"/>
  <c r="BH73" i="16"/>
  <c r="DH73" i="16" s="1"/>
  <c r="BX73" i="16"/>
  <c r="CN73" i="16"/>
  <c r="DD73" i="16"/>
  <c r="BI73" i="16"/>
  <c r="BY73" i="16"/>
  <c r="CO73" i="16"/>
  <c r="BJ73" i="16"/>
  <c r="BZ73" i="16"/>
  <c r="CP73" i="16"/>
  <c r="BK73" i="16"/>
  <c r="CA73" i="16"/>
  <c r="CQ73" i="16"/>
  <c r="CC73" i="16"/>
  <c r="BL73" i="16"/>
  <c r="CB73" i="16"/>
  <c r="CR73" i="16"/>
  <c r="BO73" i="16"/>
  <c r="CE73" i="16"/>
  <c r="CU73" i="16"/>
  <c r="BP73" i="16"/>
  <c r="CF73" i="16"/>
  <c r="CV73" i="16"/>
  <c r="BN73" i="16"/>
  <c r="BQ73" i="16"/>
  <c r="CD73" i="16"/>
  <c r="CG73" i="16"/>
  <c r="CT73" i="16"/>
  <c r="CW73" i="16"/>
  <c r="BH57" i="16"/>
  <c r="DH57" i="16" s="1"/>
  <c r="BO57" i="16"/>
  <c r="BP57" i="16"/>
  <c r="BQ57" i="16"/>
  <c r="CG57" i="16"/>
  <c r="CW57" i="16"/>
  <c r="BR57" i="16"/>
  <c r="CH57" i="16"/>
  <c r="CX57" i="16"/>
  <c r="BS57" i="16"/>
  <c r="CI57" i="16"/>
  <c r="CY57" i="16"/>
  <c r="BU57" i="16"/>
  <c r="CK57" i="16"/>
  <c r="DA57" i="16"/>
  <c r="BV57" i="16"/>
  <c r="CL57" i="16"/>
  <c r="DB57" i="16"/>
  <c r="BX57" i="16"/>
  <c r="CN57" i="16"/>
  <c r="DD57" i="16"/>
  <c r="BZ57" i="16"/>
  <c r="CP57" i="16"/>
  <c r="CF57" i="16"/>
  <c r="CJ57" i="16"/>
  <c r="CA57" i="16"/>
  <c r="BI57" i="16"/>
  <c r="CM57" i="16"/>
  <c r="BJ57" i="16"/>
  <c r="CO57" i="16"/>
  <c r="BK57" i="16"/>
  <c r="CQ57" i="16"/>
  <c r="BL57" i="16"/>
  <c r="CR57" i="16"/>
  <c r="BM57" i="16"/>
  <c r="CS57" i="16"/>
  <c r="DC57" i="16"/>
  <c r="BN57" i="16"/>
  <c r="CT57" i="16"/>
  <c r="BT57" i="16"/>
  <c r="CU57" i="16"/>
  <c r="BW57" i="16"/>
  <c r="CV57" i="16"/>
  <c r="BY57" i="16"/>
  <c r="CZ57" i="16"/>
  <c r="CC57" i="16"/>
  <c r="CD57" i="16"/>
  <c r="CB57" i="16"/>
  <c r="CE57" i="16"/>
  <c r="BV41" i="16"/>
  <c r="CL41" i="16"/>
  <c r="DB41" i="16"/>
  <c r="BH41" i="16"/>
  <c r="DH41" i="16" s="1"/>
  <c r="BX41" i="16"/>
  <c r="CN41" i="16"/>
  <c r="DD41" i="16"/>
  <c r="BL41" i="16"/>
  <c r="CB41" i="16"/>
  <c r="CR41" i="16"/>
  <c r="BN41" i="16"/>
  <c r="CD41" i="16"/>
  <c r="CT41" i="16"/>
  <c r="BO41" i="16"/>
  <c r="CE41" i="16"/>
  <c r="CU41" i="16"/>
  <c r="BP41" i="16"/>
  <c r="CF41" i="16"/>
  <c r="CV41" i="16"/>
  <c r="BQ41" i="16"/>
  <c r="CG41" i="16"/>
  <c r="CW41" i="16"/>
  <c r="BS41" i="16"/>
  <c r="CI41" i="16"/>
  <c r="CY41" i="16"/>
  <c r="BU41" i="16"/>
  <c r="CK41" i="16"/>
  <c r="DA41" i="16"/>
  <c r="CP41" i="16"/>
  <c r="BI41" i="16"/>
  <c r="CQ41" i="16"/>
  <c r="BJ41" i="16"/>
  <c r="CS41" i="16"/>
  <c r="BM41" i="16"/>
  <c r="CZ41" i="16"/>
  <c r="BR41" i="16"/>
  <c r="DC41" i="16"/>
  <c r="BT41" i="16"/>
  <c r="BW41" i="16"/>
  <c r="BY41" i="16"/>
  <c r="BZ41" i="16"/>
  <c r="BK41" i="16"/>
  <c r="CA41" i="16"/>
  <c r="CJ41" i="16"/>
  <c r="CC41" i="16"/>
  <c r="CH41" i="16"/>
  <c r="CO41" i="16"/>
  <c r="CX41" i="16"/>
  <c r="CM41" i="16"/>
  <c r="BJ37" i="16"/>
  <c r="BZ37" i="16"/>
  <c r="CP37" i="16"/>
  <c r="BL37" i="16"/>
  <c r="CB37" i="16"/>
  <c r="CR37" i="16"/>
  <c r="BP37" i="16"/>
  <c r="CF37" i="16"/>
  <c r="CV37" i="16"/>
  <c r="BR37" i="16"/>
  <c r="CH37" i="16"/>
  <c r="CX37" i="16"/>
  <c r="BS37" i="16"/>
  <c r="CI37" i="16"/>
  <c r="CY37" i="16"/>
  <c r="BT37" i="16"/>
  <c r="CJ37" i="16"/>
  <c r="CZ37" i="16"/>
  <c r="BU37" i="16"/>
  <c r="CK37" i="16"/>
  <c r="DA37" i="16"/>
  <c r="BW37" i="16"/>
  <c r="CM37" i="16"/>
  <c r="DC37" i="16"/>
  <c r="BI37" i="16"/>
  <c r="BY37" i="16"/>
  <c r="CO37" i="16"/>
  <c r="BQ37" i="16"/>
  <c r="DD37" i="16"/>
  <c r="BV37" i="16"/>
  <c r="BX37" i="16"/>
  <c r="CA37" i="16"/>
  <c r="CC37" i="16"/>
  <c r="CD37" i="16"/>
  <c r="CE37" i="16"/>
  <c r="CG37" i="16"/>
  <c r="CL37" i="16"/>
  <c r="CN37" i="16"/>
  <c r="BH37" i="16"/>
  <c r="DH37" i="16" s="1"/>
  <c r="BK37" i="16"/>
  <c r="BM37" i="16"/>
  <c r="BN37" i="16"/>
  <c r="BO37" i="16"/>
  <c r="CW37" i="16"/>
  <c r="CQ37" i="16"/>
  <c r="CS37" i="16"/>
  <c r="CT37" i="16"/>
  <c r="CU37" i="16"/>
  <c r="DB37" i="16"/>
  <c r="BR72" i="16"/>
  <c r="BT72" i="16"/>
  <c r="CJ72" i="16"/>
  <c r="BW72" i="16"/>
  <c r="BO72" i="16"/>
  <c r="CH72" i="16"/>
  <c r="CY72" i="16"/>
  <c r="BP72" i="16"/>
  <c r="CI72" i="16"/>
  <c r="CZ72" i="16"/>
  <c r="BQ72" i="16"/>
  <c r="CK72" i="16"/>
  <c r="DA72" i="16"/>
  <c r="BS72" i="16"/>
  <c r="CL72" i="16"/>
  <c r="DB72" i="16"/>
  <c r="BU72" i="16"/>
  <c r="CM72" i="16"/>
  <c r="DC72" i="16"/>
  <c r="BJ72" i="16"/>
  <c r="BV72" i="16"/>
  <c r="CN72" i="16"/>
  <c r="DD72" i="16"/>
  <c r="CT72" i="16"/>
  <c r="BX72" i="16"/>
  <c r="CO72" i="16"/>
  <c r="BY72" i="16"/>
  <c r="CP72" i="16"/>
  <c r="BZ72" i="16"/>
  <c r="CQ72" i="16"/>
  <c r="CC72" i="16"/>
  <c r="BH72" i="16"/>
  <c r="DH72" i="16" s="1"/>
  <c r="CA72" i="16"/>
  <c r="CR72" i="16"/>
  <c r="BI72" i="16"/>
  <c r="CB72" i="16"/>
  <c r="CS72" i="16"/>
  <c r="BL72" i="16"/>
  <c r="CE72" i="16"/>
  <c r="CV72" i="16"/>
  <c r="BM72" i="16"/>
  <c r="CF72" i="16"/>
  <c r="CW72" i="16"/>
  <c r="CU72" i="16"/>
  <c r="CX72" i="16"/>
  <c r="BK72" i="16"/>
  <c r="BN72" i="16"/>
  <c r="CG72" i="16"/>
  <c r="CD72" i="16"/>
  <c r="BI56" i="16"/>
  <c r="BY56" i="16"/>
  <c r="CO56" i="16"/>
  <c r="BP56" i="16"/>
  <c r="CF56" i="16"/>
  <c r="CV56" i="16"/>
  <c r="BQ56" i="16"/>
  <c r="CG56" i="16"/>
  <c r="CW56" i="16"/>
  <c r="BZ56" i="16"/>
  <c r="CS56" i="16"/>
  <c r="CA56" i="16"/>
  <c r="CT56" i="16"/>
  <c r="BH56" i="16"/>
  <c r="DH56" i="16" s="1"/>
  <c r="CB56" i="16"/>
  <c r="CU56" i="16"/>
  <c r="BK56" i="16"/>
  <c r="CD56" i="16"/>
  <c r="CY56" i="16"/>
  <c r="BL56" i="16"/>
  <c r="CE56" i="16"/>
  <c r="CZ56" i="16"/>
  <c r="BN56" i="16"/>
  <c r="CI56" i="16"/>
  <c r="DB56" i="16"/>
  <c r="BR56" i="16"/>
  <c r="CK56" i="16"/>
  <c r="DD56" i="16"/>
  <c r="BS56" i="16"/>
  <c r="DA56" i="16"/>
  <c r="BT56" i="16"/>
  <c r="DC56" i="16"/>
  <c r="BU56" i="16"/>
  <c r="BV56" i="16"/>
  <c r="BW56" i="16"/>
  <c r="BX56" i="16"/>
  <c r="CC56" i="16"/>
  <c r="CH56" i="16"/>
  <c r="CN56" i="16"/>
  <c r="CJ56" i="16"/>
  <c r="CL56" i="16"/>
  <c r="CM56" i="16"/>
  <c r="BJ56" i="16"/>
  <c r="CQ56" i="16"/>
  <c r="BM56" i="16"/>
  <c r="CR56" i="16"/>
  <c r="BO56" i="16"/>
  <c r="CP56" i="16"/>
  <c r="CX56" i="16"/>
  <c r="BW40" i="16"/>
  <c r="CM40" i="16"/>
  <c r="DC40" i="16"/>
  <c r="BI40" i="16"/>
  <c r="BY40" i="16"/>
  <c r="CO40" i="16"/>
  <c r="BM40" i="16"/>
  <c r="CC40" i="16"/>
  <c r="CS40" i="16"/>
  <c r="BO40" i="16"/>
  <c r="CE40" i="16"/>
  <c r="CU40" i="16"/>
  <c r="BP40" i="16"/>
  <c r="CF40" i="16"/>
  <c r="CV40" i="16"/>
  <c r="BQ40" i="16"/>
  <c r="CG40" i="16"/>
  <c r="CW40" i="16"/>
  <c r="BR40" i="16"/>
  <c r="CH40" i="16"/>
  <c r="CX40" i="16"/>
  <c r="BT40" i="16"/>
  <c r="CJ40" i="16"/>
  <c r="CZ40" i="16"/>
  <c r="BV40" i="16"/>
  <c r="CL40" i="16"/>
  <c r="DB40" i="16"/>
  <c r="BS40" i="16"/>
  <c r="DD40" i="16"/>
  <c r="BU40" i="16"/>
  <c r="BX40" i="16"/>
  <c r="CA40" i="16"/>
  <c r="CB40" i="16"/>
  <c r="CD40" i="16"/>
  <c r="CI40" i="16"/>
  <c r="CK40" i="16"/>
  <c r="CN40" i="16"/>
  <c r="BZ40" i="16"/>
  <c r="CP40" i="16"/>
  <c r="CQ40" i="16"/>
  <c r="CR40" i="16"/>
  <c r="CT40" i="16"/>
  <c r="CY40" i="16"/>
  <c r="DA40" i="16"/>
  <c r="BH40" i="16"/>
  <c r="DH40" i="16" s="1"/>
  <c r="BK40" i="16"/>
  <c r="BN40" i="16"/>
  <c r="BL40" i="16"/>
  <c r="BJ40" i="16"/>
  <c r="BK36" i="16"/>
  <c r="CA36" i="16"/>
  <c r="CQ36" i="16"/>
  <c r="BM36" i="16"/>
  <c r="CC36" i="16"/>
  <c r="CS36" i="16"/>
  <c r="BQ36" i="16"/>
  <c r="CG36" i="16"/>
  <c r="CW36" i="16"/>
  <c r="BS36" i="16"/>
  <c r="CI36" i="16"/>
  <c r="CY36" i="16"/>
  <c r="BT36" i="16"/>
  <c r="CJ36" i="16"/>
  <c r="CZ36" i="16"/>
  <c r="BU36" i="16"/>
  <c r="CK36" i="16"/>
  <c r="DA36" i="16"/>
  <c r="BV36" i="16"/>
  <c r="CL36" i="16"/>
  <c r="DB36" i="16"/>
  <c r="BH36" i="16"/>
  <c r="DH36" i="16" s="1"/>
  <c r="BX36" i="16"/>
  <c r="CN36" i="16"/>
  <c r="DD36" i="16"/>
  <c r="BJ36" i="16"/>
  <c r="BZ36" i="16"/>
  <c r="CP36" i="16"/>
  <c r="CE36" i="16"/>
  <c r="CF36" i="16"/>
  <c r="CH36" i="16"/>
  <c r="CM36" i="16"/>
  <c r="CO36" i="16"/>
  <c r="CR36" i="16"/>
  <c r="BI36" i="16"/>
  <c r="CT36" i="16"/>
  <c r="BL36" i="16"/>
  <c r="CU36" i="16"/>
  <c r="BN36" i="16"/>
  <c r="CV36" i="16"/>
  <c r="BO36" i="16"/>
  <c r="CX36" i="16"/>
  <c r="CD36" i="16"/>
  <c r="DC36" i="16"/>
  <c r="BP36" i="16"/>
  <c r="BR36" i="16"/>
  <c r="BW36" i="16"/>
  <c r="CB36" i="16"/>
  <c r="BY36" i="16"/>
  <c r="BS71" i="16"/>
  <c r="CI71" i="16"/>
  <c r="CY71" i="16"/>
  <c r="BU71" i="16"/>
  <c r="CK71" i="16"/>
  <c r="DA71" i="16"/>
  <c r="BW71" i="16"/>
  <c r="CM71" i="16"/>
  <c r="BH71" i="16"/>
  <c r="DH71" i="16" s="1"/>
  <c r="BX71" i="16"/>
  <c r="CN71" i="16"/>
  <c r="DD71" i="16"/>
  <c r="BY71" i="16"/>
  <c r="CS71" i="16"/>
  <c r="BZ71" i="16"/>
  <c r="CT71" i="16"/>
  <c r="BP71" i="16"/>
  <c r="CA71" i="16"/>
  <c r="CU71" i="16"/>
  <c r="CB71" i="16"/>
  <c r="CV71" i="16"/>
  <c r="BI71" i="16"/>
  <c r="CC71" i="16"/>
  <c r="CW71" i="16"/>
  <c r="BJ71" i="16"/>
  <c r="CD71" i="16"/>
  <c r="CX71" i="16"/>
  <c r="BK71" i="16"/>
  <c r="CE71" i="16"/>
  <c r="CZ71" i="16"/>
  <c r="BL71" i="16"/>
  <c r="CF71" i="16"/>
  <c r="DB71" i="16"/>
  <c r="BM71" i="16"/>
  <c r="CG71" i="16"/>
  <c r="DC71" i="16"/>
  <c r="BN71" i="16"/>
  <c r="CH71" i="16"/>
  <c r="CL71" i="16"/>
  <c r="BO71" i="16"/>
  <c r="CJ71" i="16"/>
  <c r="BR71" i="16"/>
  <c r="CP71" i="16"/>
  <c r="BT71" i="16"/>
  <c r="CQ71" i="16"/>
  <c r="BV71" i="16"/>
  <c r="CR71" i="16"/>
  <c r="BQ71" i="16"/>
  <c r="CO71" i="16"/>
  <c r="BJ55" i="16"/>
  <c r="BZ55" i="16"/>
  <c r="CP55" i="16"/>
  <c r="BQ55" i="16"/>
  <c r="CG55" i="16"/>
  <c r="CW55" i="16"/>
  <c r="BR55" i="16"/>
  <c r="CH55" i="16"/>
  <c r="CX55" i="16"/>
  <c r="BU55" i="16"/>
  <c r="BN55" i="16"/>
  <c r="CJ55" i="16"/>
  <c r="DC55" i="16"/>
  <c r="BO55" i="16"/>
  <c r="CK55" i="16"/>
  <c r="DD55" i="16"/>
  <c r="BP55" i="16"/>
  <c r="CL55" i="16"/>
  <c r="BT55" i="16"/>
  <c r="CN55" i="16"/>
  <c r="BV55" i="16"/>
  <c r="CO55" i="16"/>
  <c r="BX55" i="16"/>
  <c r="CR55" i="16"/>
  <c r="CA55" i="16"/>
  <c r="CT55" i="16"/>
  <c r="CD55" i="16"/>
  <c r="CE55" i="16"/>
  <c r="CF55" i="16"/>
  <c r="CI55" i="16"/>
  <c r="CM55" i="16"/>
  <c r="DA55" i="16"/>
  <c r="CQ55" i="16"/>
  <c r="BH55" i="16"/>
  <c r="DH55" i="16" s="1"/>
  <c r="CS55" i="16"/>
  <c r="BS55" i="16"/>
  <c r="BI55" i="16"/>
  <c r="CU55" i="16"/>
  <c r="BK55" i="16"/>
  <c r="CV55" i="16"/>
  <c r="BL55" i="16"/>
  <c r="CY55" i="16"/>
  <c r="BM55" i="16"/>
  <c r="CZ55" i="16"/>
  <c r="BY55" i="16"/>
  <c r="CB55" i="16"/>
  <c r="BW55" i="16"/>
  <c r="CC55" i="16"/>
  <c r="DB55" i="16"/>
  <c r="BH39" i="16"/>
  <c r="DH39" i="16" s="1"/>
  <c r="BX39" i="16"/>
  <c r="CN39" i="16"/>
  <c r="DD39" i="16"/>
  <c r="BJ39" i="16"/>
  <c r="BZ39" i="16"/>
  <c r="CP39" i="16"/>
  <c r="BN39" i="16"/>
  <c r="CD39" i="16"/>
  <c r="CT39" i="16"/>
  <c r="BP39" i="16"/>
  <c r="CF39" i="16"/>
  <c r="CV39" i="16"/>
  <c r="BQ39" i="16"/>
  <c r="CG39" i="16"/>
  <c r="CW39" i="16"/>
  <c r="BR39" i="16"/>
  <c r="CH39" i="16"/>
  <c r="CX39" i="16"/>
  <c r="BS39" i="16"/>
  <c r="CI39" i="16"/>
  <c r="CY39" i="16"/>
  <c r="BU39" i="16"/>
  <c r="CK39" i="16"/>
  <c r="DA39" i="16"/>
  <c r="BW39" i="16"/>
  <c r="CM39" i="16"/>
  <c r="DC39" i="16"/>
  <c r="CC39" i="16"/>
  <c r="CE39" i="16"/>
  <c r="CJ39" i="16"/>
  <c r="CO39" i="16"/>
  <c r="CQ39" i="16"/>
  <c r="BI39" i="16"/>
  <c r="CR39" i="16"/>
  <c r="BK39" i="16"/>
  <c r="CS39" i="16"/>
  <c r="BL39" i="16"/>
  <c r="CU39" i="16"/>
  <c r="BM39" i="16"/>
  <c r="CZ39" i="16"/>
  <c r="BO39" i="16"/>
  <c r="BT39" i="16"/>
  <c r="BV39" i="16"/>
  <c r="BY39" i="16"/>
  <c r="CA39" i="16"/>
  <c r="CB39" i="16"/>
  <c r="CL39" i="16"/>
  <c r="DB39" i="16"/>
  <c r="BK54" i="16"/>
  <c r="CA54" i="16"/>
  <c r="CQ54" i="16"/>
  <c r="BR54" i="16"/>
  <c r="CH54" i="16"/>
  <c r="CX54" i="16"/>
  <c r="BS54" i="16"/>
  <c r="CI54" i="16"/>
  <c r="CY54" i="16"/>
  <c r="BV54" i="16"/>
  <c r="CL54" i="16"/>
  <c r="DB54" i="16"/>
  <c r="BU54" i="16"/>
  <c r="CP54" i="16"/>
  <c r="BW54" i="16"/>
  <c r="CR54" i="16"/>
  <c r="BX54" i="16"/>
  <c r="CS54" i="16"/>
  <c r="BZ54" i="16"/>
  <c r="CU54" i="16"/>
  <c r="CB54" i="16"/>
  <c r="CV54" i="16"/>
  <c r="BI54" i="16"/>
  <c r="CD54" i="16"/>
  <c r="CZ54" i="16"/>
  <c r="BL54" i="16"/>
  <c r="CF54" i="16"/>
  <c r="DC54" i="16"/>
  <c r="CN54" i="16"/>
  <c r="BH54" i="16"/>
  <c r="DH54" i="16" s="1"/>
  <c r="CO54" i="16"/>
  <c r="BJ54" i="16"/>
  <c r="CT54" i="16"/>
  <c r="BM54" i="16"/>
  <c r="CW54" i="16"/>
  <c r="BN54" i="16"/>
  <c r="DA54" i="16"/>
  <c r="BO54" i="16"/>
  <c r="DD54" i="16"/>
  <c r="BP54" i="16"/>
  <c r="BQ54" i="16"/>
  <c r="BT54" i="16"/>
  <c r="CE54" i="16"/>
  <c r="BY54" i="16"/>
  <c r="CC54" i="16"/>
  <c r="CJ54" i="16"/>
  <c r="CK54" i="16"/>
  <c r="CG54" i="16"/>
  <c r="CM54" i="16"/>
  <c r="BL34" i="16"/>
  <c r="CB34" i="16"/>
  <c r="CR34" i="16"/>
  <c r="BN34" i="16"/>
  <c r="CD34" i="16"/>
  <c r="CT34" i="16"/>
  <c r="BR34" i="16"/>
  <c r="CH34" i="16"/>
  <c r="CX34" i="16"/>
  <c r="BT34" i="16"/>
  <c r="CJ34" i="16"/>
  <c r="CZ34" i="16"/>
  <c r="BU34" i="16"/>
  <c r="CK34" i="16"/>
  <c r="DA34" i="16"/>
  <c r="BV34" i="16"/>
  <c r="CL34" i="16"/>
  <c r="DB34" i="16"/>
  <c r="BW34" i="16"/>
  <c r="CM34" i="16"/>
  <c r="DC34" i="16"/>
  <c r="BI34" i="16"/>
  <c r="BY34" i="16"/>
  <c r="CO34" i="16"/>
  <c r="BK34" i="16"/>
  <c r="CA34" i="16"/>
  <c r="CQ34" i="16"/>
  <c r="BH34" i="16"/>
  <c r="DH34" i="16" s="1"/>
  <c r="CS34" i="16"/>
  <c r="BJ34" i="16"/>
  <c r="CU34" i="16"/>
  <c r="BM34" i="16"/>
  <c r="CV34" i="16"/>
  <c r="BO34" i="16"/>
  <c r="CW34" i="16"/>
  <c r="BP34" i="16"/>
  <c r="CY34" i="16"/>
  <c r="BQ34" i="16"/>
  <c r="DD34" i="16"/>
  <c r="BS34" i="16"/>
  <c r="BX34" i="16"/>
  <c r="BZ34" i="16"/>
  <c r="CC34" i="16"/>
  <c r="CE34" i="16"/>
  <c r="CF34" i="16"/>
  <c r="CG34" i="16"/>
  <c r="CI34" i="16"/>
  <c r="CN34" i="16"/>
  <c r="CP34" i="16"/>
  <c r="BU69" i="16"/>
  <c r="CK69" i="16"/>
  <c r="DA69" i="16"/>
  <c r="BW69" i="16"/>
  <c r="CM69" i="16"/>
  <c r="DC69" i="16"/>
  <c r="BI69" i="16"/>
  <c r="BY69" i="16"/>
  <c r="CO69" i="16"/>
  <c r="BJ69" i="16"/>
  <c r="BZ69" i="16"/>
  <c r="CP69" i="16"/>
  <c r="BL69" i="16"/>
  <c r="CF69" i="16"/>
  <c r="CZ69" i="16"/>
  <c r="BM69" i="16"/>
  <c r="CG69" i="16"/>
  <c r="DB69" i="16"/>
  <c r="BN69" i="16"/>
  <c r="CH69" i="16"/>
  <c r="DD69" i="16"/>
  <c r="CU69" i="16"/>
  <c r="BO69" i="16"/>
  <c r="CI69" i="16"/>
  <c r="BP69" i="16"/>
  <c r="CJ69" i="16"/>
  <c r="CA69" i="16"/>
  <c r="BQ69" i="16"/>
  <c r="CL69" i="16"/>
  <c r="BR69" i="16"/>
  <c r="CN69" i="16"/>
  <c r="BS69" i="16"/>
  <c r="CQ69" i="16"/>
  <c r="BT69" i="16"/>
  <c r="CR69" i="16"/>
  <c r="BV69" i="16"/>
  <c r="CS69" i="16"/>
  <c r="BX69" i="16"/>
  <c r="CT69" i="16"/>
  <c r="CC69" i="16"/>
  <c r="CW69" i="16"/>
  <c r="BH69" i="16"/>
  <c r="DH69" i="16" s="1"/>
  <c r="CD69" i="16"/>
  <c r="CX69" i="16"/>
  <c r="BK69" i="16"/>
  <c r="CB69" i="16"/>
  <c r="CE69" i="16"/>
  <c r="CV69" i="16"/>
  <c r="CY69" i="16"/>
  <c r="BL53" i="16"/>
  <c r="CB53" i="16"/>
  <c r="CR53" i="16"/>
  <c r="BS53" i="16"/>
  <c r="CI53" i="16"/>
  <c r="CY53" i="16"/>
  <c r="BT53" i="16"/>
  <c r="CJ53" i="16"/>
  <c r="CZ53" i="16"/>
  <c r="BW53" i="16"/>
  <c r="CM53" i="16"/>
  <c r="DC53" i="16"/>
  <c r="CA53" i="16"/>
  <c r="CV53" i="16"/>
  <c r="BH53" i="16"/>
  <c r="DH53" i="16" s="1"/>
  <c r="CC53" i="16"/>
  <c r="CW53" i="16"/>
  <c r="BI53" i="16"/>
  <c r="CD53" i="16"/>
  <c r="CX53" i="16"/>
  <c r="BK53" i="16"/>
  <c r="CF53" i="16"/>
  <c r="DB53" i="16"/>
  <c r="BM53" i="16"/>
  <c r="CG53" i="16"/>
  <c r="DD53" i="16"/>
  <c r="BO53" i="16"/>
  <c r="CK53" i="16"/>
  <c r="BQ53" i="16"/>
  <c r="CN53" i="16"/>
  <c r="BP53" i="16"/>
  <c r="DA53" i="16"/>
  <c r="BR53" i="16"/>
  <c r="BU53" i="16"/>
  <c r="BV53" i="16"/>
  <c r="BX53" i="16"/>
  <c r="BY53" i="16"/>
  <c r="BZ53" i="16"/>
  <c r="CE53" i="16"/>
  <c r="CH53" i="16"/>
  <c r="CL53" i="16"/>
  <c r="CP53" i="16"/>
  <c r="CO53" i="16"/>
  <c r="CS53" i="16"/>
  <c r="BJ53" i="16"/>
  <c r="CT53" i="16"/>
  <c r="CU53" i="16"/>
  <c r="BN53" i="16"/>
  <c r="CQ53" i="16"/>
  <c r="BN28" i="16"/>
  <c r="BV28" i="16"/>
  <c r="CD28" i="16"/>
  <c r="CL28" i="16"/>
  <c r="CT28" i="16"/>
  <c r="DB28" i="16"/>
  <c r="BO28" i="16"/>
  <c r="BW28" i="16"/>
  <c r="CE28" i="16"/>
  <c r="CM28" i="16"/>
  <c r="CU28" i="16"/>
  <c r="DC28" i="16"/>
  <c r="DD28" i="16"/>
  <c r="BH28" i="16"/>
  <c r="DH28" i="16" s="1"/>
  <c r="BP28" i="16"/>
  <c r="BX28" i="16"/>
  <c r="CF28" i="16"/>
  <c r="CN28" i="16"/>
  <c r="CV28" i="16"/>
  <c r="BI28" i="16"/>
  <c r="BQ28" i="16"/>
  <c r="BY28" i="16"/>
  <c r="CG28" i="16"/>
  <c r="CO28" i="16"/>
  <c r="CW28" i="16"/>
  <c r="BJ28" i="16"/>
  <c r="BR28" i="16"/>
  <c r="BZ28" i="16"/>
  <c r="CH28" i="16"/>
  <c r="CP28" i="16"/>
  <c r="CX28" i="16"/>
  <c r="BK28" i="16"/>
  <c r="BS28" i="16"/>
  <c r="CA28" i="16"/>
  <c r="CI28" i="16"/>
  <c r="CQ28" i="16"/>
  <c r="CY28" i="16"/>
  <c r="BU28" i="16"/>
  <c r="CK28" i="16"/>
  <c r="DA28" i="16"/>
  <c r="BL28" i="16"/>
  <c r="BT28" i="16"/>
  <c r="CB28" i="16"/>
  <c r="CJ28" i="16"/>
  <c r="CR28" i="16"/>
  <c r="CZ28" i="16"/>
  <c r="BM28" i="16"/>
  <c r="CC28" i="16"/>
  <c r="CS28" i="16"/>
  <c r="BK35" i="16"/>
  <c r="BS35" i="16"/>
  <c r="CA35" i="16"/>
  <c r="CI35" i="16"/>
  <c r="CQ35" i="16"/>
  <c r="CY35" i="16"/>
  <c r="BL35" i="16"/>
  <c r="BT35" i="16"/>
  <c r="CB35" i="16"/>
  <c r="CJ35" i="16"/>
  <c r="CR35" i="16"/>
  <c r="CZ35" i="16"/>
  <c r="BM35" i="16"/>
  <c r="BU35" i="16"/>
  <c r="CC35" i="16"/>
  <c r="CK35" i="16"/>
  <c r="CS35" i="16"/>
  <c r="DA35" i="16"/>
  <c r="BN35" i="16"/>
  <c r="BV35" i="16"/>
  <c r="CD35" i="16"/>
  <c r="CL35" i="16"/>
  <c r="CT35" i="16"/>
  <c r="DB35" i="16"/>
  <c r="BO35" i="16"/>
  <c r="BW35" i="16"/>
  <c r="CE35" i="16"/>
  <c r="CM35" i="16"/>
  <c r="CU35" i="16"/>
  <c r="DC35" i="16"/>
  <c r="BH35" i="16"/>
  <c r="DH35" i="16" s="1"/>
  <c r="BP35" i="16"/>
  <c r="BX35" i="16"/>
  <c r="CF35" i="16"/>
  <c r="CN35" i="16"/>
  <c r="CV35" i="16"/>
  <c r="DD35" i="16"/>
  <c r="BI35" i="16"/>
  <c r="BQ35" i="16"/>
  <c r="BY35" i="16"/>
  <c r="CG35" i="16"/>
  <c r="CO35" i="16"/>
  <c r="CW35" i="16"/>
  <c r="BJ35" i="16"/>
  <c r="BR35" i="16"/>
  <c r="BZ35" i="16"/>
  <c r="CH35" i="16"/>
  <c r="CP35" i="16"/>
  <c r="CX35" i="16"/>
  <c r="DI21" i="16"/>
  <c r="DE82" i="16"/>
  <c r="DE86" i="16"/>
  <c r="DE90" i="16"/>
  <c r="DE94" i="16"/>
  <c r="DE98" i="16"/>
  <c r="DE102" i="16"/>
  <c r="DE106" i="16"/>
  <c r="DE110" i="16"/>
  <c r="DE114" i="16"/>
  <c r="DE118" i="16"/>
  <c r="DE32" i="16"/>
  <c r="DE22" i="16"/>
  <c r="DE30" i="16"/>
  <c r="DE117" i="16"/>
  <c r="DE70" i="16"/>
  <c r="DE83" i="16"/>
  <c r="DE87" i="16"/>
  <c r="DE91" i="16"/>
  <c r="DE95" i="16"/>
  <c r="DE99" i="16"/>
  <c r="DE103" i="16"/>
  <c r="DE107" i="16"/>
  <c r="DE111" i="16"/>
  <c r="DE115" i="16"/>
  <c r="DE119" i="16"/>
  <c r="DE80" i="16"/>
  <c r="DE84" i="16"/>
  <c r="DE88" i="16"/>
  <c r="DE92" i="16"/>
  <c r="DE96" i="16"/>
  <c r="DE100" i="16"/>
  <c r="DE104" i="16"/>
  <c r="DE108" i="16"/>
  <c r="DE112" i="16"/>
  <c r="DE116" i="16"/>
  <c r="DE120" i="16"/>
  <c r="DE48" i="16"/>
  <c r="DE45" i="16"/>
  <c r="DE81" i="16"/>
  <c r="DE85" i="16"/>
  <c r="DE89" i="16"/>
  <c r="DE93" i="16"/>
  <c r="DE97" i="16"/>
  <c r="DE101" i="16"/>
  <c r="DE105" i="16"/>
  <c r="DE109" i="16"/>
  <c r="DE113" i="16"/>
  <c r="F12" i="21"/>
  <c r="DJ42" i="16" l="1"/>
  <c r="DK42" i="16" s="1"/>
  <c r="DL42" i="16" s="1"/>
  <c r="DM42" i="16" s="1"/>
  <c r="DN42" i="16" s="1"/>
  <c r="DO42" i="16" s="1"/>
  <c r="DP42" i="16" s="1"/>
  <c r="DQ42" i="16" s="1"/>
  <c r="DR42" i="16" s="1"/>
  <c r="DS42" i="16" s="1"/>
  <c r="DT42" i="16" s="1"/>
  <c r="DU42" i="16" s="1"/>
  <c r="DV42" i="16" s="1"/>
  <c r="DW42" i="16" s="1"/>
  <c r="DX42" i="16" s="1"/>
  <c r="DY42" i="16" s="1"/>
  <c r="DZ42" i="16" s="1"/>
  <c r="EA42" i="16" s="1"/>
  <c r="EB42" i="16" s="1"/>
  <c r="EC42" i="16" s="1"/>
  <c r="ED42" i="16" s="1"/>
  <c r="EE42" i="16" s="1"/>
  <c r="EF42" i="16" s="1"/>
  <c r="EG42" i="16" s="1"/>
  <c r="EH42" i="16" s="1"/>
  <c r="EI42" i="16" s="1"/>
  <c r="EJ42" i="16" s="1"/>
  <c r="EK42" i="16" s="1"/>
  <c r="EL42" i="16" s="1"/>
  <c r="EM42" i="16" s="1"/>
  <c r="EN42" i="16" s="1"/>
  <c r="EO42" i="16" s="1"/>
  <c r="EP42" i="16" s="1"/>
  <c r="EQ42" i="16" s="1"/>
  <c r="ER42" i="16" s="1"/>
  <c r="ES42" i="16" s="1"/>
  <c r="ET42" i="16" s="1"/>
  <c r="EU42" i="16" s="1"/>
  <c r="EV42" i="16" s="1"/>
  <c r="EW42" i="16" s="1"/>
  <c r="EX42" i="16" s="1"/>
  <c r="EY42" i="16" s="1"/>
  <c r="EZ42" i="16" s="1"/>
  <c r="FA42" i="16" s="1"/>
  <c r="FB42" i="16" s="1"/>
  <c r="FC42" i="16" s="1"/>
  <c r="FD42" i="16" s="1"/>
  <c r="DI53" i="16"/>
  <c r="DI36" i="16"/>
  <c r="DJ36" i="16" s="1"/>
  <c r="DI58" i="16"/>
  <c r="DI52" i="16"/>
  <c r="DJ52" i="16" s="1"/>
  <c r="DK52" i="16" s="1"/>
  <c r="DL52" i="16" s="1"/>
  <c r="DM52" i="16" s="1"/>
  <c r="DN52" i="16" s="1"/>
  <c r="DO52" i="16" s="1"/>
  <c r="DP52" i="16" s="1"/>
  <c r="DQ52" i="16" s="1"/>
  <c r="DR52" i="16" s="1"/>
  <c r="DS52" i="16" s="1"/>
  <c r="DT52" i="16" s="1"/>
  <c r="DU52" i="16" s="1"/>
  <c r="DV52" i="16" s="1"/>
  <c r="DW52" i="16" s="1"/>
  <c r="DX52" i="16" s="1"/>
  <c r="DY52" i="16" s="1"/>
  <c r="DZ52" i="16" s="1"/>
  <c r="EA52" i="16" s="1"/>
  <c r="EB52" i="16" s="1"/>
  <c r="EC52" i="16" s="1"/>
  <c r="ED52" i="16" s="1"/>
  <c r="EE52" i="16" s="1"/>
  <c r="EF52" i="16" s="1"/>
  <c r="EG52" i="16" s="1"/>
  <c r="EH52" i="16" s="1"/>
  <c r="EI52" i="16" s="1"/>
  <c r="EJ52" i="16" s="1"/>
  <c r="EK52" i="16" s="1"/>
  <c r="EL52" i="16" s="1"/>
  <c r="EM52" i="16" s="1"/>
  <c r="EN52" i="16" s="1"/>
  <c r="EO52" i="16" s="1"/>
  <c r="EP52" i="16" s="1"/>
  <c r="EQ52" i="16" s="1"/>
  <c r="ER52" i="16" s="1"/>
  <c r="ES52" i="16" s="1"/>
  <c r="ET52" i="16" s="1"/>
  <c r="EU52" i="16" s="1"/>
  <c r="EV52" i="16" s="1"/>
  <c r="EW52" i="16" s="1"/>
  <c r="EX52" i="16" s="1"/>
  <c r="EY52" i="16" s="1"/>
  <c r="EZ52" i="16" s="1"/>
  <c r="FA52" i="16" s="1"/>
  <c r="FB52" i="16" s="1"/>
  <c r="FC52" i="16" s="1"/>
  <c r="FD52" i="16" s="1"/>
  <c r="DI38" i="16"/>
  <c r="DJ38" i="16" s="1"/>
  <c r="DK38" i="16" s="1"/>
  <c r="DL38" i="16" s="1"/>
  <c r="DM38" i="16" s="1"/>
  <c r="DN38" i="16" s="1"/>
  <c r="DO38" i="16" s="1"/>
  <c r="DP38" i="16" s="1"/>
  <c r="DQ38" i="16" s="1"/>
  <c r="DR38" i="16" s="1"/>
  <c r="DS38" i="16" s="1"/>
  <c r="DT38" i="16" s="1"/>
  <c r="DU38" i="16" s="1"/>
  <c r="DV38" i="16" s="1"/>
  <c r="DW38" i="16" s="1"/>
  <c r="DX38" i="16" s="1"/>
  <c r="DY38" i="16" s="1"/>
  <c r="DZ38" i="16" s="1"/>
  <c r="EA38" i="16" s="1"/>
  <c r="EB38" i="16" s="1"/>
  <c r="EC38" i="16" s="1"/>
  <c r="ED38" i="16" s="1"/>
  <c r="EE38" i="16" s="1"/>
  <c r="EF38" i="16" s="1"/>
  <c r="EG38" i="16" s="1"/>
  <c r="EH38" i="16" s="1"/>
  <c r="EI38" i="16" s="1"/>
  <c r="EJ38" i="16" s="1"/>
  <c r="EK38" i="16" s="1"/>
  <c r="EL38" i="16" s="1"/>
  <c r="EM38" i="16" s="1"/>
  <c r="EN38" i="16" s="1"/>
  <c r="EO38" i="16" s="1"/>
  <c r="EP38" i="16" s="1"/>
  <c r="EQ38" i="16" s="1"/>
  <c r="ER38" i="16" s="1"/>
  <c r="ES38" i="16" s="1"/>
  <c r="ET38" i="16" s="1"/>
  <c r="EU38" i="16" s="1"/>
  <c r="EV38" i="16" s="1"/>
  <c r="EW38" i="16" s="1"/>
  <c r="EX38" i="16" s="1"/>
  <c r="EY38" i="16" s="1"/>
  <c r="EZ38" i="16" s="1"/>
  <c r="FA38" i="16" s="1"/>
  <c r="FB38" i="16" s="1"/>
  <c r="FC38" i="16" s="1"/>
  <c r="FD38" i="16" s="1"/>
  <c r="DI65" i="16"/>
  <c r="DJ65" i="16" s="1"/>
  <c r="DK65" i="16" s="1"/>
  <c r="DL65" i="16" s="1"/>
  <c r="DM65" i="16" s="1"/>
  <c r="DN65" i="16" s="1"/>
  <c r="DO65" i="16" s="1"/>
  <c r="DP65" i="16" s="1"/>
  <c r="DQ65" i="16" s="1"/>
  <c r="DR65" i="16" s="1"/>
  <c r="DS65" i="16" s="1"/>
  <c r="DT65" i="16" s="1"/>
  <c r="DU65" i="16" s="1"/>
  <c r="DV65" i="16" s="1"/>
  <c r="DW65" i="16" s="1"/>
  <c r="DX65" i="16" s="1"/>
  <c r="DY65" i="16" s="1"/>
  <c r="DZ65" i="16" s="1"/>
  <c r="EA65" i="16" s="1"/>
  <c r="EB65" i="16" s="1"/>
  <c r="EC65" i="16" s="1"/>
  <c r="ED65" i="16" s="1"/>
  <c r="EE65" i="16" s="1"/>
  <c r="EF65" i="16" s="1"/>
  <c r="EG65" i="16" s="1"/>
  <c r="EH65" i="16" s="1"/>
  <c r="EI65" i="16" s="1"/>
  <c r="EJ65" i="16" s="1"/>
  <c r="EK65" i="16" s="1"/>
  <c r="EL65" i="16" s="1"/>
  <c r="EM65" i="16" s="1"/>
  <c r="EN65" i="16" s="1"/>
  <c r="EO65" i="16" s="1"/>
  <c r="EP65" i="16" s="1"/>
  <c r="EQ65" i="16" s="1"/>
  <c r="ER65" i="16" s="1"/>
  <c r="ES65" i="16" s="1"/>
  <c r="ET65" i="16" s="1"/>
  <c r="EU65" i="16" s="1"/>
  <c r="EV65" i="16" s="1"/>
  <c r="EW65" i="16" s="1"/>
  <c r="EX65" i="16" s="1"/>
  <c r="EY65" i="16" s="1"/>
  <c r="EZ65" i="16" s="1"/>
  <c r="FA65" i="16" s="1"/>
  <c r="FB65" i="16" s="1"/>
  <c r="FC65" i="16" s="1"/>
  <c r="FD65" i="16" s="1"/>
  <c r="DJ58" i="16"/>
  <c r="DK58" i="16" s="1"/>
  <c r="H18" i="16"/>
  <c r="H14" i="16" s="1"/>
  <c r="DE72" i="16"/>
  <c r="DE41" i="16"/>
  <c r="DE24" i="16"/>
  <c r="DJ46" i="16"/>
  <c r="DK46" i="16" s="1"/>
  <c r="DL46" i="16" s="1"/>
  <c r="DM46" i="16" s="1"/>
  <c r="DN46" i="16" s="1"/>
  <c r="DO46" i="16" s="1"/>
  <c r="DP46" i="16" s="1"/>
  <c r="DQ46" i="16" s="1"/>
  <c r="DR46" i="16" s="1"/>
  <c r="DS46" i="16" s="1"/>
  <c r="DT46" i="16" s="1"/>
  <c r="DU46" i="16" s="1"/>
  <c r="DV46" i="16" s="1"/>
  <c r="DW46" i="16" s="1"/>
  <c r="DX46" i="16" s="1"/>
  <c r="DY46" i="16" s="1"/>
  <c r="DZ46" i="16" s="1"/>
  <c r="EA46" i="16" s="1"/>
  <c r="EB46" i="16" s="1"/>
  <c r="EC46" i="16" s="1"/>
  <c r="ED46" i="16" s="1"/>
  <c r="EE46" i="16" s="1"/>
  <c r="EF46" i="16" s="1"/>
  <c r="EG46" i="16" s="1"/>
  <c r="EH46" i="16" s="1"/>
  <c r="EI46" i="16" s="1"/>
  <c r="EJ46" i="16" s="1"/>
  <c r="EK46" i="16" s="1"/>
  <c r="EL46" i="16" s="1"/>
  <c r="EM46" i="16" s="1"/>
  <c r="EN46" i="16" s="1"/>
  <c r="EO46" i="16" s="1"/>
  <c r="EP46" i="16" s="1"/>
  <c r="EQ46" i="16" s="1"/>
  <c r="ER46" i="16" s="1"/>
  <c r="ES46" i="16" s="1"/>
  <c r="ET46" i="16" s="1"/>
  <c r="EU46" i="16" s="1"/>
  <c r="EV46" i="16" s="1"/>
  <c r="EW46" i="16" s="1"/>
  <c r="EX46" i="16" s="1"/>
  <c r="EY46" i="16" s="1"/>
  <c r="EZ46" i="16" s="1"/>
  <c r="FA46" i="16" s="1"/>
  <c r="FB46" i="16" s="1"/>
  <c r="FC46" i="16" s="1"/>
  <c r="FD46" i="16" s="1"/>
  <c r="DE62" i="16"/>
  <c r="DE79" i="16"/>
  <c r="DE64" i="16"/>
  <c r="DE50" i="16"/>
  <c r="DE66" i="16"/>
  <c r="DI51" i="16"/>
  <c r="DJ51" i="16" s="1"/>
  <c r="DK51" i="16" s="1"/>
  <c r="DL51" i="16" s="1"/>
  <c r="DM51" i="16" s="1"/>
  <c r="DN51" i="16" s="1"/>
  <c r="DO51" i="16" s="1"/>
  <c r="DP51" i="16" s="1"/>
  <c r="DQ51" i="16" s="1"/>
  <c r="DR51" i="16" s="1"/>
  <c r="DS51" i="16" s="1"/>
  <c r="DT51" i="16" s="1"/>
  <c r="DU51" i="16" s="1"/>
  <c r="DV51" i="16" s="1"/>
  <c r="DW51" i="16" s="1"/>
  <c r="DX51" i="16" s="1"/>
  <c r="DY51" i="16" s="1"/>
  <c r="DZ51" i="16" s="1"/>
  <c r="EA51" i="16" s="1"/>
  <c r="EB51" i="16" s="1"/>
  <c r="EC51" i="16" s="1"/>
  <c r="ED51" i="16" s="1"/>
  <c r="EE51" i="16" s="1"/>
  <c r="EF51" i="16" s="1"/>
  <c r="EG51" i="16" s="1"/>
  <c r="EH51" i="16" s="1"/>
  <c r="EI51" i="16" s="1"/>
  <c r="EJ51" i="16" s="1"/>
  <c r="EK51" i="16" s="1"/>
  <c r="EL51" i="16" s="1"/>
  <c r="EM51" i="16" s="1"/>
  <c r="EN51" i="16" s="1"/>
  <c r="EO51" i="16" s="1"/>
  <c r="EP51" i="16" s="1"/>
  <c r="EQ51" i="16" s="1"/>
  <c r="ER51" i="16" s="1"/>
  <c r="ES51" i="16" s="1"/>
  <c r="ET51" i="16" s="1"/>
  <c r="EU51" i="16" s="1"/>
  <c r="EV51" i="16" s="1"/>
  <c r="EW51" i="16" s="1"/>
  <c r="EX51" i="16" s="1"/>
  <c r="EY51" i="16" s="1"/>
  <c r="EZ51" i="16" s="1"/>
  <c r="FA51" i="16" s="1"/>
  <c r="FB51" i="16" s="1"/>
  <c r="FC51" i="16" s="1"/>
  <c r="FD51" i="16" s="1"/>
  <c r="DE49" i="16"/>
  <c r="DE76" i="16"/>
  <c r="DE61" i="16"/>
  <c r="DE78" i="16"/>
  <c r="DE44" i="16"/>
  <c r="DE68" i="16"/>
  <c r="DE55" i="16"/>
  <c r="DE71" i="16"/>
  <c r="DE58" i="16"/>
  <c r="DE43" i="16"/>
  <c r="DE26" i="16"/>
  <c r="DE47" i="16"/>
  <c r="DE51" i="16"/>
  <c r="DJ53" i="16"/>
  <c r="DK53" i="16" s="1"/>
  <c r="DL53" i="16" s="1"/>
  <c r="DM53" i="16" s="1"/>
  <c r="DN53" i="16" s="1"/>
  <c r="DO53" i="16" s="1"/>
  <c r="DP53" i="16" s="1"/>
  <c r="DQ53" i="16" s="1"/>
  <c r="DR53" i="16" s="1"/>
  <c r="DS53" i="16" s="1"/>
  <c r="DT53" i="16" s="1"/>
  <c r="DU53" i="16" s="1"/>
  <c r="DV53" i="16" s="1"/>
  <c r="DW53" i="16" s="1"/>
  <c r="DX53" i="16" s="1"/>
  <c r="DY53" i="16" s="1"/>
  <c r="DZ53" i="16" s="1"/>
  <c r="EA53" i="16" s="1"/>
  <c r="EB53" i="16" s="1"/>
  <c r="EC53" i="16" s="1"/>
  <c r="ED53" i="16" s="1"/>
  <c r="EE53" i="16" s="1"/>
  <c r="EF53" i="16" s="1"/>
  <c r="EG53" i="16" s="1"/>
  <c r="EH53" i="16" s="1"/>
  <c r="EI53" i="16" s="1"/>
  <c r="EJ53" i="16" s="1"/>
  <c r="EK53" i="16" s="1"/>
  <c r="EL53" i="16" s="1"/>
  <c r="EM53" i="16" s="1"/>
  <c r="EN53" i="16" s="1"/>
  <c r="EO53" i="16" s="1"/>
  <c r="EP53" i="16" s="1"/>
  <c r="EQ53" i="16" s="1"/>
  <c r="ER53" i="16" s="1"/>
  <c r="ES53" i="16" s="1"/>
  <c r="ET53" i="16" s="1"/>
  <c r="EU53" i="16" s="1"/>
  <c r="EV53" i="16" s="1"/>
  <c r="EW53" i="16" s="1"/>
  <c r="EX53" i="16" s="1"/>
  <c r="EY53" i="16" s="1"/>
  <c r="EZ53" i="16" s="1"/>
  <c r="FA53" i="16" s="1"/>
  <c r="FB53" i="16" s="1"/>
  <c r="FC53" i="16" s="1"/>
  <c r="FD53" i="16" s="1"/>
  <c r="DE34" i="16"/>
  <c r="DE54" i="16"/>
  <c r="DE57" i="16"/>
  <c r="DI59" i="16"/>
  <c r="DJ59" i="16" s="1"/>
  <c r="DK59" i="16" s="1"/>
  <c r="DL59" i="16" s="1"/>
  <c r="DM59" i="16" s="1"/>
  <c r="DN59" i="16" s="1"/>
  <c r="DO59" i="16" s="1"/>
  <c r="DP59" i="16" s="1"/>
  <c r="DQ59" i="16" s="1"/>
  <c r="DR59" i="16" s="1"/>
  <c r="DS59" i="16" s="1"/>
  <c r="DT59" i="16" s="1"/>
  <c r="DU59" i="16" s="1"/>
  <c r="DV59" i="16" s="1"/>
  <c r="DW59" i="16" s="1"/>
  <c r="DX59" i="16" s="1"/>
  <c r="DY59" i="16" s="1"/>
  <c r="DZ59" i="16" s="1"/>
  <c r="EA59" i="16" s="1"/>
  <c r="EB59" i="16" s="1"/>
  <c r="EC59" i="16" s="1"/>
  <c r="ED59" i="16" s="1"/>
  <c r="EE59" i="16" s="1"/>
  <c r="EF59" i="16" s="1"/>
  <c r="EG59" i="16" s="1"/>
  <c r="EH59" i="16" s="1"/>
  <c r="EI59" i="16" s="1"/>
  <c r="EJ59" i="16" s="1"/>
  <c r="EK59" i="16" s="1"/>
  <c r="EL59" i="16" s="1"/>
  <c r="EM59" i="16" s="1"/>
  <c r="EN59" i="16" s="1"/>
  <c r="EO59" i="16" s="1"/>
  <c r="EP59" i="16" s="1"/>
  <c r="EQ59" i="16" s="1"/>
  <c r="ER59" i="16" s="1"/>
  <c r="ES59" i="16" s="1"/>
  <c r="ET59" i="16" s="1"/>
  <c r="EU59" i="16" s="1"/>
  <c r="EV59" i="16" s="1"/>
  <c r="EW59" i="16" s="1"/>
  <c r="EX59" i="16" s="1"/>
  <c r="EY59" i="16" s="1"/>
  <c r="EZ59" i="16" s="1"/>
  <c r="FA59" i="16" s="1"/>
  <c r="FB59" i="16" s="1"/>
  <c r="FC59" i="16" s="1"/>
  <c r="FD59" i="16" s="1"/>
  <c r="DE77" i="16"/>
  <c r="DE63" i="16"/>
  <c r="DE33" i="16"/>
  <c r="DE74" i="16"/>
  <c r="DE69" i="16"/>
  <c r="DE67" i="16"/>
  <c r="DI54" i="16"/>
  <c r="DJ54" i="16" s="1"/>
  <c r="DK54" i="16" s="1"/>
  <c r="DL54" i="16" s="1"/>
  <c r="DM54" i="16" s="1"/>
  <c r="DN54" i="16" s="1"/>
  <c r="DO54" i="16" s="1"/>
  <c r="DP54" i="16" s="1"/>
  <c r="DQ54" i="16" s="1"/>
  <c r="DR54" i="16" s="1"/>
  <c r="DS54" i="16" s="1"/>
  <c r="DT54" i="16" s="1"/>
  <c r="DU54" i="16" s="1"/>
  <c r="DV54" i="16" s="1"/>
  <c r="DW54" i="16" s="1"/>
  <c r="DX54" i="16" s="1"/>
  <c r="DY54" i="16" s="1"/>
  <c r="DZ54" i="16" s="1"/>
  <c r="EA54" i="16" s="1"/>
  <c r="EB54" i="16" s="1"/>
  <c r="EC54" i="16" s="1"/>
  <c r="ED54" i="16" s="1"/>
  <c r="EE54" i="16" s="1"/>
  <c r="EF54" i="16" s="1"/>
  <c r="EG54" i="16" s="1"/>
  <c r="EH54" i="16" s="1"/>
  <c r="EI54" i="16" s="1"/>
  <c r="EJ54" i="16" s="1"/>
  <c r="EK54" i="16" s="1"/>
  <c r="EL54" i="16" s="1"/>
  <c r="EM54" i="16" s="1"/>
  <c r="EN54" i="16" s="1"/>
  <c r="EO54" i="16" s="1"/>
  <c r="EP54" i="16" s="1"/>
  <c r="EQ54" i="16" s="1"/>
  <c r="ER54" i="16" s="1"/>
  <c r="ES54" i="16" s="1"/>
  <c r="ET54" i="16" s="1"/>
  <c r="EU54" i="16" s="1"/>
  <c r="EV54" i="16" s="1"/>
  <c r="EW54" i="16" s="1"/>
  <c r="EX54" i="16" s="1"/>
  <c r="EY54" i="16" s="1"/>
  <c r="EZ54" i="16" s="1"/>
  <c r="FA54" i="16" s="1"/>
  <c r="FB54" i="16" s="1"/>
  <c r="FC54" i="16" s="1"/>
  <c r="FD54" i="16" s="1"/>
  <c r="DI69" i="16"/>
  <c r="DJ69" i="16" s="1"/>
  <c r="DK69" i="16" s="1"/>
  <c r="DL69" i="16" s="1"/>
  <c r="DM69" i="16" s="1"/>
  <c r="DN69" i="16" s="1"/>
  <c r="DO69" i="16" s="1"/>
  <c r="DP69" i="16" s="1"/>
  <c r="DQ69" i="16" s="1"/>
  <c r="DR69" i="16" s="1"/>
  <c r="DS69" i="16" s="1"/>
  <c r="DT69" i="16" s="1"/>
  <c r="DU69" i="16" s="1"/>
  <c r="DV69" i="16" s="1"/>
  <c r="DW69" i="16" s="1"/>
  <c r="DX69" i="16" s="1"/>
  <c r="DY69" i="16" s="1"/>
  <c r="DZ69" i="16" s="1"/>
  <c r="EA69" i="16" s="1"/>
  <c r="EB69" i="16" s="1"/>
  <c r="EC69" i="16" s="1"/>
  <c r="ED69" i="16" s="1"/>
  <c r="EE69" i="16" s="1"/>
  <c r="EF69" i="16" s="1"/>
  <c r="EG69" i="16" s="1"/>
  <c r="EH69" i="16" s="1"/>
  <c r="EI69" i="16" s="1"/>
  <c r="EJ69" i="16" s="1"/>
  <c r="EK69" i="16" s="1"/>
  <c r="EL69" i="16" s="1"/>
  <c r="EM69" i="16" s="1"/>
  <c r="EN69" i="16" s="1"/>
  <c r="EO69" i="16" s="1"/>
  <c r="EP69" i="16" s="1"/>
  <c r="EQ69" i="16" s="1"/>
  <c r="ER69" i="16" s="1"/>
  <c r="ES69" i="16" s="1"/>
  <c r="ET69" i="16" s="1"/>
  <c r="EU69" i="16" s="1"/>
  <c r="EV69" i="16" s="1"/>
  <c r="EW69" i="16" s="1"/>
  <c r="EX69" i="16" s="1"/>
  <c r="EY69" i="16" s="1"/>
  <c r="EZ69" i="16" s="1"/>
  <c r="FA69" i="16" s="1"/>
  <c r="FB69" i="16" s="1"/>
  <c r="FC69" i="16" s="1"/>
  <c r="FD69" i="16" s="1"/>
  <c r="DE75" i="16"/>
  <c r="DE38" i="16"/>
  <c r="DI56" i="16"/>
  <c r="DJ56" i="16" s="1"/>
  <c r="DK56" i="16" s="1"/>
  <c r="DL56" i="16" s="1"/>
  <c r="DM56" i="16" s="1"/>
  <c r="DN56" i="16" s="1"/>
  <c r="DO56" i="16" s="1"/>
  <c r="DP56" i="16" s="1"/>
  <c r="DQ56" i="16" s="1"/>
  <c r="DR56" i="16" s="1"/>
  <c r="DS56" i="16" s="1"/>
  <c r="DT56" i="16" s="1"/>
  <c r="DU56" i="16" s="1"/>
  <c r="DV56" i="16" s="1"/>
  <c r="DW56" i="16" s="1"/>
  <c r="DX56" i="16" s="1"/>
  <c r="DY56" i="16" s="1"/>
  <c r="DZ56" i="16" s="1"/>
  <c r="EA56" i="16" s="1"/>
  <c r="EB56" i="16" s="1"/>
  <c r="EC56" i="16" s="1"/>
  <c r="ED56" i="16" s="1"/>
  <c r="EE56" i="16" s="1"/>
  <c r="EF56" i="16" s="1"/>
  <c r="EG56" i="16" s="1"/>
  <c r="EH56" i="16" s="1"/>
  <c r="EI56" i="16" s="1"/>
  <c r="EJ56" i="16" s="1"/>
  <c r="EK56" i="16" s="1"/>
  <c r="EL56" i="16" s="1"/>
  <c r="EM56" i="16" s="1"/>
  <c r="EN56" i="16" s="1"/>
  <c r="EO56" i="16" s="1"/>
  <c r="EP56" i="16" s="1"/>
  <c r="EQ56" i="16" s="1"/>
  <c r="ER56" i="16" s="1"/>
  <c r="ES56" i="16" s="1"/>
  <c r="ET56" i="16" s="1"/>
  <c r="EU56" i="16" s="1"/>
  <c r="EV56" i="16" s="1"/>
  <c r="EW56" i="16" s="1"/>
  <c r="EX56" i="16" s="1"/>
  <c r="EY56" i="16" s="1"/>
  <c r="EZ56" i="16" s="1"/>
  <c r="FA56" i="16" s="1"/>
  <c r="FB56" i="16" s="1"/>
  <c r="FC56" i="16" s="1"/>
  <c r="FD56" i="16" s="1"/>
  <c r="DE25" i="16"/>
  <c r="DE65" i="16"/>
  <c r="DE56" i="16"/>
  <c r="DE53" i="16"/>
  <c r="DE40" i="16"/>
  <c r="DI34" i="16"/>
  <c r="DJ34" i="16" s="1"/>
  <c r="DK34" i="16" s="1"/>
  <c r="DL34" i="16" s="1"/>
  <c r="DM34" i="16" s="1"/>
  <c r="DN34" i="16" s="1"/>
  <c r="DO34" i="16" s="1"/>
  <c r="DP34" i="16" s="1"/>
  <c r="DQ34" i="16" s="1"/>
  <c r="DR34" i="16" s="1"/>
  <c r="DS34" i="16" s="1"/>
  <c r="DT34" i="16" s="1"/>
  <c r="DU34" i="16" s="1"/>
  <c r="DV34" i="16" s="1"/>
  <c r="DW34" i="16" s="1"/>
  <c r="DX34" i="16" s="1"/>
  <c r="DY34" i="16" s="1"/>
  <c r="DZ34" i="16" s="1"/>
  <c r="EA34" i="16" s="1"/>
  <c r="EB34" i="16" s="1"/>
  <c r="EC34" i="16" s="1"/>
  <c r="ED34" i="16" s="1"/>
  <c r="EE34" i="16" s="1"/>
  <c r="EF34" i="16" s="1"/>
  <c r="EG34" i="16" s="1"/>
  <c r="EH34" i="16" s="1"/>
  <c r="EI34" i="16" s="1"/>
  <c r="EJ34" i="16" s="1"/>
  <c r="EK34" i="16" s="1"/>
  <c r="EL34" i="16" s="1"/>
  <c r="EM34" i="16" s="1"/>
  <c r="EN34" i="16" s="1"/>
  <c r="EO34" i="16" s="1"/>
  <c r="EP34" i="16" s="1"/>
  <c r="EQ34" i="16" s="1"/>
  <c r="ER34" i="16" s="1"/>
  <c r="ES34" i="16" s="1"/>
  <c r="ET34" i="16" s="1"/>
  <c r="EU34" i="16" s="1"/>
  <c r="EV34" i="16" s="1"/>
  <c r="EW34" i="16" s="1"/>
  <c r="EX34" i="16" s="1"/>
  <c r="EY34" i="16" s="1"/>
  <c r="EZ34" i="16" s="1"/>
  <c r="FA34" i="16" s="1"/>
  <c r="FB34" i="16" s="1"/>
  <c r="FC34" i="16" s="1"/>
  <c r="FD34" i="16" s="1"/>
  <c r="DI41" i="16"/>
  <c r="DJ41" i="16" s="1"/>
  <c r="DK41" i="16" s="1"/>
  <c r="DL41" i="16" s="1"/>
  <c r="DM41" i="16" s="1"/>
  <c r="DN41" i="16" s="1"/>
  <c r="DO41" i="16" s="1"/>
  <c r="DP41" i="16" s="1"/>
  <c r="DQ41" i="16" s="1"/>
  <c r="DR41" i="16" s="1"/>
  <c r="DS41" i="16" s="1"/>
  <c r="DT41" i="16" s="1"/>
  <c r="DU41" i="16" s="1"/>
  <c r="DV41" i="16" s="1"/>
  <c r="DW41" i="16" s="1"/>
  <c r="DX41" i="16" s="1"/>
  <c r="DY41" i="16" s="1"/>
  <c r="DZ41" i="16" s="1"/>
  <c r="EA41" i="16" s="1"/>
  <c r="EB41" i="16" s="1"/>
  <c r="EC41" i="16" s="1"/>
  <c r="ED41" i="16" s="1"/>
  <c r="EE41" i="16" s="1"/>
  <c r="EF41" i="16" s="1"/>
  <c r="EG41" i="16" s="1"/>
  <c r="EH41" i="16" s="1"/>
  <c r="EI41" i="16" s="1"/>
  <c r="EJ41" i="16" s="1"/>
  <c r="EK41" i="16" s="1"/>
  <c r="EL41" i="16" s="1"/>
  <c r="EM41" i="16" s="1"/>
  <c r="EN41" i="16" s="1"/>
  <c r="EO41" i="16" s="1"/>
  <c r="EP41" i="16" s="1"/>
  <c r="EQ41" i="16" s="1"/>
  <c r="ER41" i="16" s="1"/>
  <c r="ES41" i="16" s="1"/>
  <c r="ET41" i="16" s="1"/>
  <c r="EU41" i="16" s="1"/>
  <c r="EV41" i="16" s="1"/>
  <c r="EW41" i="16" s="1"/>
  <c r="EX41" i="16" s="1"/>
  <c r="EY41" i="16" s="1"/>
  <c r="EZ41" i="16" s="1"/>
  <c r="FA41" i="16" s="1"/>
  <c r="FB41" i="16" s="1"/>
  <c r="FC41" i="16" s="1"/>
  <c r="FD41" i="16" s="1"/>
  <c r="DE39" i="16"/>
  <c r="DE73" i="16"/>
  <c r="DK36" i="16"/>
  <c r="DL36" i="16" s="1"/>
  <c r="DM36" i="16" s="1"/>
  <c r="DN36" i="16" s="1"/>
  <c r="DO36" i="16" s="1"/>
  <c r="DP36" i="16" s="1"/>
  <c r="DQ36" i="16" s="1"/>
  <c r="DR36" i="16" s="1"/>
  <c r="DS36" i="16" s="1"/>
  <c r="DT36" i="16" s="1"/>
  <c r="DU36" i="16" s="1"/>
  <c r="DV36" i="16" s="1"/>
  <c r="DW36" i="16" s="1"/>
  <c r="DX36" i="16" s="1"/>
  <c r="DY36" i="16" s="1"/>
  <c r="DZ36" i="16" s="1"/>
  <c r="EA36" i="16" s="1"/>
  <c r="EB36" i="16" s="1"/>
  <c r="EC36" i="16" s="1"/>
  <c r="ED36" i="16" s="1"/>
  <c r="EE36" i="16" s="1"/>
  <c r="EF36" i="16" s="1"/>
  <c r="EG36" i="16" s="1"/>
  <c r="EH36" i="16" s="1"/>
  <c r="EI36" i="16" s="1"/>
  <c r="EJ36" i="16" s="1"/>
  <c r="EK36" i="16" s="1"/>
  <c r="EL36" i="16" s="1"/>
  <c r="EM36" i="16" s="1"/>
  <c r="EN36" i="16" s="1"/>
  <c r="EO36" i="16" s="1"/>
  <c r="EP36" i="16" s="1"/>
  <c r="EQ36" i="16" s="1"/>
  <c r="ER36" i="16" s="1"/>
  <c r="ES36" i="16" s="1"/>
  <c r="ET36" i="16" s="1"/>
  <c r="EU36" i="16" s="1"/>
  <c r="EV36" i="16" s="1"/>
  <c r="EW36" i="16" s="1"/>
  <c r="EX36" i="16" s="1"/>
  <c r="EY36" i="16" s="1"/>
  <c r="EZ36" i="16" s="1"/>
  <c r="FA36" i="16" s="1"/>
  <c r="FB36" i="16" s="1"/>
  <c r="FC36" i="16" s="1"/>
  <c r="FD36" i="16" s="1"/>
  <c r="DL58" i="16"/>
  <c r="DM58" i="16" s="1"/>
  <c r="DN58" i="16" s="1"/>
  <c r="DO58" i="16" s="1"/>
  <c r="DP58" i="16" s="1"/>
  <c r="DQ58" i="16" s="1"/>
  <c r="DR58" i="16" s="1"/>
  <c r="DS58" i="16" s="1"/>
  <c r="DT58" i="16" s="1"/>
  <c r="DU58" i="16" s="1"/>
  <c r="DV58" i="16" s="1"/>
  <c r="DW58" i="16" s="1"/>
  <c r="DX58" i="16" s="1"/>
  <c r="DY58" i="16" s="1"/>
  <c r="DZ58" i="16" s="1"/>
  <c r="EA58" i="16" s="1"/>
  <c r="EB58" i="16" s="1"/>
  <c r="EC58" i="16" s="1"/>
  <c r="ED58" i="16" s="1"/>
  <c r="EE58" i="16" s="1"/>
  <c r="EF58" i="16" s="1"/>
  <c r="EG58" i="16" s="1"/>
  <c r="EH58" i="16" s="1"/>
  <c r="EI58" i="16" s="1"/>
  <c r="EJ58" i="16" s="1"/>
  <c r="EK58" i="16" s="1"/>
  <c r="EL58" i="16" s="1"/>
  <c r="EM58" i="16" s="1"/>
  <c r="EN58" i="16" s="1"/>
  <c r="EO58" i="16" s="1"/>
  <c r="EP58" i="16" s="1"/>
  <c r="EQ58" i="16" s="1"/>
  <c r="ER58" i="16" s="1"/>
  <c r="ES58" i="16" s="1"/>
  <c r="ET58" i="16" s="1"/>
  <c r="EU58" i="16" s="1"/>
  <c r="EV58" i="16" s="1"/>
  <c r="EW58" i="16" s="1"/>
  <c r="EX58" i="16" s="1"/>
  <c r="EY58" i="16" s="1"/>
  <c r="EZ58" i="16" s="1"/>
  <c r="FA58" i="16" s="1"/>
  <c r="FB58" i="16" s="1"/>
  <c r="FC58" i="16" s="1"/>
  <c r="FD58" i="16" s="1"/>
  <c r="DI61" i="16"/>
  <c r="DJ61" i="16" s="1"/>
  <c r="DK61" i="16" s="1"/>
  <c r="DL61" i="16" s="1"/>
  <c r="DM61" i="16" s="1"/>
  <c r="DN61" i="16" s="1"/>
  <c r="DO61" i="16" s="1"/>
  <c r="DP61" i="16" s="1"/>
  <c r="DQ61" i="16" s="1"/>
  <c r="DR61" i="16" s="1"/>
  <c r="DS61" i="16" s="1"/>
  <c r="DT61" i="16" s="1"/>
  <c r="DU61" i="16" s="1"/>
  <c r="DV61" i="16" s="1"/>
  <c r="DW61" i="16" s="1"/>
  <c r="DX61" i="16" s="1"/>
  <c r="DY61" i="16" s="1"/>
  <c r="DZ61" i="16" s="1"/>
  <c r="EA61" i="16" s="1"/>
  <c r="EB61" i="16" s="1"/>
  <c r="EC61" i="16" s="1"/>
  <c r="ED61" i="16" s="1"/>
  <c r="EE61" i="16" s="1"/>
  <c r="EF61" i="16" s="1"/>
  <c r="EG61" i="16" s="1"/>
  <c r="EH61" i="16" s="1"/>
  <c r="EI61" i="16" s="1"/>
  <c r="EJ61" i="16" s="1"/>
  <c r="EK61" i="16" s="1"/>
  <c r="EL61" i="16" s="1"/>
  <c r="EM61" i="16" s="1"/>
  <c r="EN61" i="16" s="1"/>
  <c r="EO61" i="16" s="1"/>
  <c r="EP61" i="16" s="1"/>
  <c r="EQ61" i="16" s="1"/>
  <c r="ER61" i="16" s="1"/>
  <c r="ES61" i="16" s="1"/>
  <c r="ET61" i="16" s="1"/>
  <c r="EU61" i="16" s="1"/>
  <c r="EV61" i="16" s="1"/>
  <c r="EW61" i="16" s="1"/>
  <c r="EX61" i="16" s="1"/>
  <c r="EY61" i="16" s="1"/>
  <c r="EZ61" i="16" s="1"/>
  <c r="FA61" i="16" s="1"/>
  <c r="FB61" i="16" s="1"/>
  <c r="FC61" i="16" s="1"/>
  <c r="FD61" i="16" s="1"/>
  <c r="DI64" i="16"/>
  <c r="DJ64" i="16" s="1"/>
  <c r="DK64" i="16" s="1"/>
  <c r="DL64" i="16" s="1"/>
  <c r="DM64" i="16" s="1"/>
  <c r="DN64" i="16" s="1"/>
  <c r="DO64" i="16" s="1"/>
  <c r="DP64" i="16" s="1"/>
  <c r="DQ64" i="16" s="1"/>
  <c r="DR64" i="16" s="1"/>
  <c r="DS64" i="16" s="1"/>
  <c r="DT64" i="16" s="1"/>
  <c r="DU64" i="16" s="1"/>
  <c r="DV64" i="16" s="1"/>
  <c r="DW64" i="16" s="1"/>
  <c r="DX64" i="16" s="1"/>
  <c r="DY64" i="16" s="1"/>
  <c r="DZ64" i="16" s="1"/>
  <c r="EA64" i="16" s="1"/>
  <c r="EB64" i="16" s="1"/>
  <c r="EC64" i="16" s="1"/>
  <c r="ED64" i="16" s="1"/>
  <c r="EE64" i="16" s="1"/>
  <c r="EF64" i="16" s="1"/>
  <c r="EG64" i="16" s="1"/>
  <c r="EH64" i="16" s="1"/>
  <c r="EI64" i="16" s="1"/>
  <c r="EJ64" i="16" s="1"/>
  <c r="EK64" i="16" s="1"/>
  <c r="EL64" i="16" s="1"/>
  <c r="EM64" i="16" s="1"/>
  <c r="EN64" i="16" s="1"/>
  <c r="EO64" i="16" s="1"/>
  <c r="EP64" i="16" s="1"/>
  <c r="EQ64" i="16" s="1"/>
  <c r="ER64" i="16" s="1"/>
  <c r="ES64" i="16" s="1"/>
  <c r="ET64" i="16" s="1"/>
  <c r="EU64" i="16" s="1"/>
  <c r="EV64" i="16" s="1"/>
  <c r="EW64" i="16" s="1"/>
  <c r="EX64" i="16" s="1"/>
  <c r="EY64" i="16" s="1"/>
  <c r="EZ64" i="16" s="1"/>
  <c r="FA64" i="16" s="1"/>
  <c r="FB64" i="16" s="1"/>
  <c r="FC64" i="16" s="1"/>
  <c r="FD64" i="16" s="1"/>
  <c r="DI39" i="16"/>
  <c r="DJ39" i="16" s="1"/>
  <c r="DK39" i="16" s="1"/>
  <c r="DL39" i="16" s="1"/>
  <c r="DM39" i="16" s="1"/>
  <c r="DN39" i="16" s="1"/>
  <c r="DO39" i="16" s="1"/>
  <c r="DP39" i="16" s="1"/>
  <c r="DQ39" i="16" s="1"/>
  <c r="DR39" i="16" s="1"/>
  <c r="DS39" i="16" s="1"/>
  <c r="DT39" i="16" s="1"/>
  <c r="DU39" i="16" s="1"/>
  <c r="DV39" i="16" s="1"/>
  <c r="DW39" i="16" s="1"/>
  <c r="DX39" i="16" s="1"/>
  <c r="DY39" i="16" s="1"/>
  <c r="DZ39" i="16" s="1"/>
  <c r="EA39" i="16" s="1"/>
  <c r="EB39" i="16" s="1"/>
  <c r="EC39" i="16" s="1"/>
  <c r="ED39" i="16" s="1"/>
  <c r="EE39" i="16" s="1"/>
  <c r="EF39" i="16" s="1"/>
  <c r="EG39" i="16" s="1"/>
  <c r="EH39" i="16" s="1"/>
  <c r="EI39" i="16" s="1"/>
  <c r="EJ39" i="16" s="1"/>
  <c r="EK39" i="16" s="1"/>
  <c r="EL39" i="16" s="1"/>
  <c r="EM39" i="16" s="1"/>
  <c r="EN39" i="16" s="1"/>
  <c r="EO39" i="16" s="1"/>
  <c r="EP39" i="16" s="1"/>
  <c r="EQ39" i="16" s="1"/>
  <c r="ER39" i="16" s="1"/>
  <c r="ES39" i="16" s="1"/>
  <c r="ET39" i="16" s="1"/>
  <c r="EU39" i="16" s="1"/>
  <c r="EV39" i="16" s="1"/>
  <c r="EW39" i="16" s="1"/>
  <c r="EX39" i="16" s="1"/>
  <c r="EY39" i="16" s="1"/>
  <c r="EZ39" i="16" s="1"/>
  <c r="FA39" i="16" s="1"/>
  <c r="FB39" i="16" s="1"/>
  <c r="FC39" i="16" s="1"/>
  <c r="FD39" i="16" s="1"/>
  <c r="DI55" i="16"/>
  <c r="DJ55" i="16" s="1"/>
  <c r="DK55" i="16" s="1"/>
  <c r="DL55" i="16" s="1"/>
  <c r="DM55" i="16" s="1"/>
  <c r="DN55" i="16" s="1"/>
  <c r="DO55" i="16" s="1"/>
  <c r="DP55" i="16" s="1"/>
  <c r="DQ55" i="16" s="1"/>
  <c r="DR55" i="16" s="1"/>
  <c r="DS55" i="16" s="1"/>
  <c r="DT55" i="16" s="1"/>
  <c r="DU55" i="16" s="1"/>
  <c r="DV55" i="16" s="1"/>
  <c r="DW55" i="16" s="1"/>
  <c r="DX55" i="16" s="1"/>
  <c r="DY55" i="16" s="1"/>
  <c r="DZ55" i="16" s="1"/>
  <c r="EA55" i="16" s="1"/>
  <c r="EB55" i="16" s="1"/>
  <c r="EC55" i="16" s="1"/>
  <c r="ED55" i="16" s="1"/>
  <c r="EE55" i="16" s="1"/>
  <c r="EF55" i="16" s="1"/>
  <c r="EG55" i="16" s="1"/>
  <c r="EH55" i="16" s="1"/>
  <c r="EI55" i="16" s="1"/>
  <c r="EJ55" i="16" s="1"/>
  <c r="EK55" i="16" s="1"/>
  <c r="EL55" i="16" s="1"/>
  <c r="EM55" i="16" s="1"/>
  <c r="EN55" i="16" s="1"/>
  <c r="EO55" i="16" s="1"/>
  <c r="EP55" i="16" s="1"/>
  <c r="EQ55" i="16" s="1"/>
  <c r="ER55" i="16" s="1"/>
  <c r="ES55" i="16" s="1"/>
  <c r="ET55" i="16" s="1"/>
  <c r="EU55" i="16" s="1"/>
  <c r="EV55" i="16" s="1"/>
  <c r="EW55" i="16" s="1"/>
  <c r="EX55" i="16" s="1"/>
  <c r="EY55" i="16" s="1"/>
  <c r="EZ55" i="16" s="1"/>
  <c r="FA55" i="16" s="1"/>
  <c r="FB55" i="16" s="1"/>
  <c r="FC55" i="16" s="1"/>
  <c r="FD55" i="16" s="1"/>
  <c r="DE52" i="16"/>
  <c r="DI37" i="16"/>
  <c r="DJ37" i="16" s="1"/>
  <c r="DK37" i="16" s="1"/>
  <c r="DL37" i="16" s="1"/>
  <c r="DM37" i="16" s="1"/>
  <c r="DN37" i="16" s="1"/>
  <c r="DO37" i="16" s="1"/>
  <c r="DP37" i="16" s="1"/>
  <c r="DQ37" i="16" s="1"/>
  <c r="DR37" i="16" s="1"/>
  <c r="DS37" i="16" s="1"/>
  <c r="DT37" i="16" s="1"/>
  <c r="DU37" i="16" s="1"/>
  <c r="DV37" i="16" s="1"/>
  <c r="DW37" i="16" s="1"/>
  <c r="DX37" i="16" s="1"/>
  <c r="DY37" i="16" s="1"/>
  <c r="DZ37" i="16" s="1"/>
  <c r="EA37" i="16" s="1"/>
  <c r="EB37" i="16" s="1"/>
  <c r="EC37" i="16" s="1"/>
  <c r="ED37" i="16" s="1"/>
  <c r="EE37" i="16" s="1"/>
  <c r="EF37" i="16" s="1"/>
  <c r="EG37" i="16" s="1"/>
  <c r="EH37" i="16" s="1"/>
  <c r="EI37" i="16" s="1"/>
  <c r="EJ37" i="16" s="1"/>
  <c r="EK37" i="16" s="1"/>
  <c r="EL37" i="16" s="1"/>
  <c r="EM37" i="16" s="1"/>
  <c r="EN37" i="16" s="1"/>
  <c r="EO37" i="16" s="1"/>
  <c r="EP37" i="16" s="1"/>
  <c r="EQ37" i="16" s="1"/>
  <c r="ER37" i="16" s="1"/>
  <c r="ES37" i="16" s="1"/>
  <c r="ET37" i="16" s="1"/>
  <c r="EU37" i="16" s="1"/>
  <c r="EV37" i="16" s="1"/>
  <c r="EW37" i="16" s="1"/>
  <c r="EX37" i="16" s="1"/>
  <c r="EY37" i="16" s="1"/>
  <c r="EZ37" i="16" s="1"/>
  <c r="FA37" i="16" s="1"/>
  <c r="FB37" i="16" s="1"/>
  <c r="FC37" i="16" s="1"/>
  <c r="FD37" i="16" s="1"/>
  <c r="DI50" i="16"/>
  <c r="DJ50" i="16" s="1"/>
  <c r="DK50" i="16" s="1"/>
  <c r="DL50" i="16" s="1"/>
  <c r="DM50" i="16" s="1"/>
  <c r="DN50" i="16" s="1"/>
  <c r="DO50" i="16" s="1"/>
  <c r="DP50" i="16" s="1"/>
  <c r="DQ50" i="16" s="1"/>
  <c r="DR50" i="16" s="1"/>
  <c r="DS50" i="16" s="1"/>
  <c r="DT50" i="16" s="1"/>
  <c r="DU50" i="16" s="1"/>
  <c r="DV50" i="16" s="1"/>
  <c r="DW50" i="16" s="1"/>
  <c r="DX50" i="16" s="1"/>
  <c r="DY50" i="16" s="1"/>
  <c r="DZ50" i="16" s="1"/>
  <c r="EA50" i="16" s="1"/>
  <c r="EB50" i="16" s="1"/>
  <c r="EC50" i="16" s="1"/>
  <c r="ED50" i="16" s="1"/>
  <c r="EE50" i="16" s="1"/>
  <c r="EF50" i="16" s="1"/>
  <c r="EG50" i="16" s="1"/>
  <c r="EH50" i="16" s="1"/>
  <c r="EI50" i="16" s="1"/>
  <c r="EJ50" i="16" s="1"/>
  <c r="EK50" i="16" s="1"/>
  <c r="EL50" i="16" s="1"/>
  <c r="EM50" i="16" s="1"/>
  <c r="EN50" i="16" s="1"/>
  <c r="EO50" i="16" s="1"/>
  <c r="EP50" i="16" s="1"/>
  <c r="EQ50" i="16" s="1"/>
  <c r="ER50" i="16" s="1"/>
  <c r="ES50" i="16" s="1"/>
  <c r="ET50" i="16" s="1"/>
  <c r="EU50" i="16" s="1"/>
  <c r="EV50" i="16" s="1"/>
  <c r="EW50" i="16" s="1"/>
  <c r="EX50" i="16" s="1"/>
  <c r="EY50" i="16" s="1"/>
  <c r="EZ50" i="16" s="1"/>
  <c r="FA50" i="16" s="1"/>
  <c r="FB50" i="16" s="1"/>
  <c r="FC50" i="16" s="1"/>
  <c r="FD50" i="16" s="1"/>
  <c r="DI24" i="16"/>
  <c r="DJ24" i="16" s="1"/>
  <c r="DK24" i="16" s="1"/>
  <c r="DL24" i="16" s="1"/>
  <c r="DM24" i="16" s="1"/>
  <c r="DN24" i="16" s="1"/>
  <c r="DO24" i="16" s="1"/>
  <c r="DP24" i="16" s="1"/>
  <c r="DQ24" i="16" s="1"/>
  <c r="DR24" i="16" s="1"/>
  <c r="DS24" i="16" s="1"/>
  <c r="DT24" i="16" s="1"/>
  <c r="DU24" i="16" s="1"/>
  <c r="DV24" i="16" s="1"/>
  <c r="DW24" i="16" s="1"/>
  <c r="DX24" i="16" s="1"/>
  <c r="DY24" i="16" s="1"/>
  <c r="DZ24" i="16" s="1"/>
  <c r="EA24" i="16" s="1"/>
  <c r="EB24" i="16" s="1"/>
  <c r="EC24" i="16" s="1"/>
  <c r="ED24" i="16" s="1"/>
  <c r="EE24" i="16" s="1"/>
  <c r="EF24" i="16" s="1"/>
  <c r="EG24" i="16" s="1"/>
  <c r="EH24" i="16" s="1"/>
  <c r="EI24" i="16" s="1"/>
  <c r="EJ24" i="16" s="1"/>
  <c r="EK24" i="16" s="1"/>
  <c r="EL24" i="16" s="1"/>
  <c r="EM24" i="16" s="1"/>
  <c r="EN24" i="16" s="1"/>
  <c r="EO24" i="16" s="1"/>
  <c r="EP24" i="16" s="1"/>
  <c r="EQ24" i="16" s="1"/>
  <c r="ER24" i="16" s="1"/>
  <c r="ES24" i="16" s="1"/>
  <c r="ET24" i="16" s="1"/>
  <c r="EU24" i="16" s="1"/>
  <c r="EV24" i="16" s="1"/>
  <c r="EW24" i="16" s="1"/>
  <c r="EX24" i="16" s="1"/>
  <c r="EY24" i="16" s="1"/>
  <c r="EZ24" i="16" s="1"/>
  <c r="FA24" i="16" s="1"/>
  <c r="FB24" i="16" s="1"/>
  <c r="FC24" i="16" s="1"/>
  <c r="FD24" i="16" s="1"/>
  <c r="DI62" i="16"/>
  <c r="DJ62" i="16" s="1"/>
  <c r="DK62" i="16" s="1"/>
  <c r="DL62" i="16" s="1"/>
  <c r="DM62" i="16" s="1"/>
  <c r="DN62" i="16" s="1"/>
  <c r="DO62" i="16" s="1"/>
  <c r="DP62" i="16" s="1"/>
  <c r="DQ62" i="16" s="1"/>
  <c r="DR62" i="16" s="1"/>
  <c r="DS62" i="16" s="1"/>
  <c r="DT62" i="16" s="1"/>
  <c r="DU62" i="16" s="1"/>
  <c r="DV62" i="16" s="1"/>
  <c r="DW62" i="16" s="1"/>
  <c r="DX62" i="16" s="1"/>
  <c r="DY62" i="16" s="1"/>
  <c r="DZ62" i="16" s="1"/>
  <c r="EA62" i="16" s="1"/>
  <c r="EB62" i="16" s="1"/>
  <c r="EC62" i="16" s="1"/>
  <c r="ED62" i="16" s="1"/>
  <c r="EE62" i="16" s="1"/>
  <c r="EF62" i="16" s="1"/>
  <c r="EG62" i="16" s="1"/>
  <c r="EH62" i="16" s="1"/>
  <c r="EI62" i="16" s="1"/>
  <c r="EJ62" i="16" s="1"/>
  <c r="EK62" i="16" s="1"/>
  <c r="EL62" i="16" s="1"/>
  <c r="EM62" i="16" s="1"/>
  <c r="EN62" i="16" s="1"/>
  <c r="EO62" i="16" s="1"/>
  <c r="EP62" i="16" s="1"/>
  <c r="EQ62" i="16" s="1"/>
  <c r="ER62" i="16" s="1"/>
  <c r="ES62" i="16" s="1"/>
  <c r="ET62" i="16" s="1"/>
  <c r="EU62" i="16" s="1"/>
  <c r="EV62" i="16" s="1"/>
  <c r="EW62" i="16" s="1"/>
  <c r="EX62" i="16" s="1"/>
  <c r="EY62" i="16" s="1"/>
  <c r="EZ62" i="16" s="1"/>
  <c r="FA62" i="16" s="1"/>
  <c r="FB62" i="16" s="1"/>
  <c r="FC62" i="16" s="1"/>
  <c r="FD62" i="16" s="1"/>
  <c r="DI23" i="16"/>
  <c r="DJ23" i="16" s="1"/>
  <c r="DK23" i="16" s="1"/>
  <c r="DL23" i="16" s="1"/>
  <c r="DM23" i="16" s="1"/>
  <c r="DN23" i="16" s="1"/>
  <c r="DO23" i="16" s="1"/>
  <c r="DP23" i="16" s="1"/>
  <c r="DQ23" i="16" s="1"/>
  <c r="DR23" i="16" s="1"/>
  <c r="DS23" i="16" s="1"/>
  <c r="DT23" i="16" s="1"/>
  <c r="DU23" i="16" s="1"/>
  <c r="DV23" i="16" s="1"/>
  <c r="DW23" i="16" s="1"/>
  <c r="DX23" i="16" s="1"/>
  <c r="DY23" i="16" s="1"/>
  <c r="DZ23" i="16" s="1"/>
  <c r="EA23" i="16" s="1"/>
  <c r="EB23" i="16" s="1"/>
  <c r="EC23" i="16" s="1"/>
  <c r="ED23" i="16" s="1"/>
  <c r="EE23" i="16" s="1"/>
  <c r="EF23" i="16" s="1"/>
  <c r="EG23" i="16" s="1"/>
  <c r="EH23" i="16" s="1"/>
  <c r="EI23" i="16" s="1"/>
  <c r="EJ23" i="16" s="1"/>
  <c r="EK23" i="16" s="1"/>
  <c r="EL23" i="16" s="1"/>
  <c r="EM23" i="16" s="1"/>
  <c r="EN23" i="16" s="1"/>
  <c r="EO23" i="16" s="1"/>
  <c r="EP23" i="16" s="1"/>
  <c r="EQ23" i="16" s="1"/>
  <c r="ER23" i="16" s="1"/>
  <c r="ES23" i="16" s="1"/>
  <c r="ET23" i="16" s="1"/>
  <c r="EU23" i="16" s="1"/>
  <c r="EV23" i="16" s="1"/>
  <c r="EW23" i="16" s="1"/>
  <c r="EX23" i="16" s="1"/>
  <c r="EY23" i="16" s="1"/>
  <c r="EZ23" i="16" s="1"/>
  <c r="FA23" i="16" s="1"/>
  <c r="FB23" i="16" s="1"/>
  <c r="FC23" i="16" s="1"/>
  <c r="FD23" i="16" s="1"/>
  <c r="DE46" i="16"/>
  <c r="DI47" i="16"/>
  <c r="DJ47" i="16" s="1"/>
  <c r="DK47" i="16" s="1"/>
  <c r="DL47" i="16" s="1"/>
  <c r="DM47" i="16" s="1"/>
  <c r="DN47" i="16" s="1"/>
  <c r="DO47" i="16" s="1"/>
  <c r="DP47" i="16" s="1"/>
  <c r="DQ47" i="16" s="1"/>
  <c r="DR47" i="16" s="1"/>
  <c r="DS47" i="16" s="1"/>
  <c r="DT47" i="16" s="1"/>
  <c r="DU47" i="16" s="1"/>
  <c r="DV47" i="16" s="1"/>
  <c r="DW47" i="16" s="1"/>
  <c r="DX47" i="16" s="1"/>
  <c r="DY47" i="16" s="1"/>
  <c r="DZ47" i="16" s="1"/>
  <c r="EA47" i="16" s="1"/>
  <c r="EB47" i="16" s="1"/>
  <c r="EC47" i="16" s="1"/>
  <c r="ED47" i="16" s="1"/>
  <c r="EE47" i="16" s="1"/>
  <c r="EF47" i="16" s="1"/>
  <c r="EG47" i="16" s="1"/>
  <c r="EH47" i="16" s="1"/>
  <c r="EI47" i="16" s="1"/>
  <c r="EJ47" i="16" s="1"/>
  <c r="EK47" i="16" s="1"/>
  <c r="EL47" i="16" s="1"/>
  <c r="EM47" i="16" s="1"/>
  <c r="EN47" i="16" s="1"/>
  <c r="EO47" i="16" s="1"/>
  <c r="EP47" i="16" s="1"/>
  <c r="EQ47" i="16" s="1"/>
  <c r="ER47" i="16" s="1"/>
  <c r="ES47" i="16" s="1"/>
  <c r="ET47" i="16" s="1"/>
  <c r="EU47" i="16" s="1"/>
  <c r="EV47" i="16" s="1"/>
  <c r="EW47" i="16" s="1"/>
  <c r="EX47" i="16" s="1"/>
  <c r="EY47" i="16" s="1"/>
  <c r="EZ47" i="16" s="1"/>
  <c r="FA47" i="16" s="1"/>
  <c r="FB47" i="16" s="1"/>
  <c r="FC47" i="16" s="1"/>
  <c r="FD47" i="16" s="1"/>
  <c r="DI79" i="16"/>
  <c r="DJ79" i="16" s="1"/>
  <c r="DK79" i="16" s="1"/>
  <c r="DL79" i="16" s="1"/>
  <c r="DM79" i="16" s="1"/>
  <c r="DN79" i="16" s="1"/>
  <c r="DO79" i="16" s="1"/>
  <c r="DP79" i="16" s="1"/>
  <c r="DQ79" i="16" s="1"/>
  <c r="DR79" i="16" s="1"/>
  <c r="DS79" i="16" s="1"/>
  <c r="DT79" i="16" s="1"/>
  <c r="DU79" i="16" s="1"/>
  <c r="DV79" i="16" s="1"/>
  <c r="DW79" i="16" s="1"/>
  <c r="DX79" i="16" s="1"/>
  <c r="DY79" i="16" s="1"/>
  <c r="DZ79" i="16" s="1"/>
  <c r="EA79" i="16" s="1"/>
  <c r="EB79" i="16" s="1"/>
  <c r="EC79" i="16" s="1"/>
  <c r="ED79" i="16" s="1"/>
  <c r="EE79" i="16" s="1"/>
  <c r="EF79" i="16" s="1"/>
  <c r="EG79" i="16" s="1"/>
  <c r="EH79" i="16" s="1"/>
  <c r="EI79" i="16" s="1"/>
  <c r="EJ79" i="16" s="1"/>
  <c r="EK79" i="16" s="1"/>
  <c r="EL79" i="16" s="1"/>
  <c r="EM79" i="16" s="1"/>
  <c r="EN79" i="16" s="1"/>
  <c r="EO79" i="16" s="1"/>
  <c r="EP79" i="16" s="1"/>
  <c r="EQ79" i="16" s="1"/>
  <c r="ER79" i="16" s="1"/>
  <c r="ES79" i="16" s="1"/>
  <c r="ET79" i="16" s="1"/>
  <c r="EU79" i="16" s="1"/>
  <c r="EV79" i="16" s="1"/>
  <c r="EW79" i="16" s="1"/>
  <c r="EX79" i="16" s="1"/>
  <c r="EY79" i="16" s="1"/>
  <c r="EZ79" i="16" s="1"/>
  <c r="FA79" i="16" s="1"/>
  <c r="FB79" i="16" s="1"/>
  <c r="FC79" i="16" s="1"/>
  <c r="FD79" i="16" s="1"/>
  <c r="DI66" i="16"/>
  <c r="DJ66" i="16" s="1"/>
  <c r="DK66" i="16" s="1"/>
  <c r="DL66" i="16" s="1"/>
  <c r="DM66" i="16" s="1"/>
  <c r="DN66" i="16" s="1"/>
  <c r="DO66" i="16" s="1"/>
  <c r="DP66" i="16" s="1"/>
  <c r="DQ66" i="16" s="1"/>
  <c r="DR66" i="16" s="1"/>
  <c r="DS66" i="16" s="1"/>
  <c r="DT66" i="16" s="1"/>
  <c r="DU66" i="16" s="1"/>
  <c r="DV66" i="16" s="1"/>
  <c r="DW66" i="16" s="1"/>
  <c r="DX66" i="16" s="1"/>
  <c r="DY66" i="16" s="1"/>
  <c r="DZ66" i="16" s="1"/>
  <c r="EA66" i="16" s="1"/>
  <c r="EB66" i="16" s="1"/>
  <c r="EC66" i="16" s="1"/>
  <c r="ED66" i="16" s="1"/>
  <c r="EE66" i="16" s="1"/>
  <c r="EF66" i="16" s="1"/>
  <c r="EG66" i="16" s="1"/>
  <c r="EH66" i="16" s="1"/>
  <c r="EI66" i="16" s="1"/>
  <c r="EJ66" i="16" s="1"/>
  <c r="EK66" i="16" s="1"/>
  <c r="EL66" i="16" s="1"/>
  <c r="EM66" i="16" s="1"/>
  <c r="EN66" i="16" s="1"/>
  <c r="EO66" i="16" s="1"/>
  <c r="EP66" i="16" s="1"/>
  <c r="EQ66" i="16" s="1"/>
  <c r="ER66" i="16" s="1"/>
  <c r="ES66" i="16" s="1"/>
  <c r="ET66" i="16" s="1"/>
  <c r="EU66" i="16" s="1"/>
  <c r="EV66" i="16" s="1"/>
  <c r="EW66" i="16" s="1"/>
  <c r="EX66" i="16" s="1"/>
  <c r="EY66" i="16" s="1"/>
  <c r="EZ66" i="16" s="1"/>
  <c r="FA66" i="16" s="1"/>
  <c r="FB66" i="16" s="1"/>
  <c r="FC66" i="16" s="1"/>
  <c r="FD66" i="16" s="1"/>
  <c r="DI67" i="16"/>
  <c r="DJ67" i="16" s="1"/>
  <c r="DK67" i="16" s="1"/>
  <c r="DL67" i="16" s="1"/>
  <c r="DM67" i="16" s="1"/>
  <c r="DN67" i="16" s="1"/>
  <c r="DO67" i="16" s="1"/>
  <c r="DP67" i="16" s="1"/>
  <c r="DQ67" i="16" s="1"/>
  <c r="DR67" i="16" s="1"/>
  <c r="DS67" i="16" s="1"/>
  <c r="DT67" i="16" s="1"/>
  <c r="DU67" i="16" s="1"/>
  <c r="DV67" i="16" s="1"/>
  <c r="DW67" i="16" s="1"/>
  <c r="DX67" i="16" s="1"/>
  <c r="DY67" i="16" s="1"/>
  <c r="DZ67" i="16" s="1"/>
  <c r="EA67" i="16" s="1"/>
  <c r="EB67" i="16" s="1"/>
  <c r="EC67" i="16" s="1"/>
  <c r="ED67" i="16" s="1"/>
  <c r="EE67" i="16" s="1"/>
  <c r="EF67" i="16" s="1"/>
  <c r="EG67" i="16" s="1"/>
  <c r="EH67" i="16" s="1"/>
  <c r="EI67" i="16" s="1"/>
  <c r="EJ67" i="16" s="1"/>
  <c r="EK67" i="16" s="1"/>
  <c r="EL67" i="16" s="1"/>
  <c r="EM67" i="16" s="1"/>
  <c r="EN67" i="16" s="1"/>
  <c r="EO67" i="16" s="1"/>
  <c r="EP67" i="16" s="1"/>
  <c r="EQ67" i="16" s="1"/>
  <c r="ER67" i="16" s="1"/>
  <c r="ES67" i="16" s="1"/>
  <c r="ET67" i="16" s="1"/>
  <c r="EU67" i="16" s="1"/>
  <c r="EV67" i="16" s="1"/>
  <c r="EW67" i="16" s="1"/>
  <c r="EX67" i="16" s="1"/>
  <c r="EY67" i="16" s="1"/>
  <c r="EZ67" i="16" s="1"/>
  <c r="FA67" i="16" s="1"/>
  <c r="FB67" i="16" s="1"/>
  <c r="FC67" i="16" s="1"/>
  <c r="FD67" i="16" s="1"/>
  <c r="DI68" i="16"/>
  <c r="DJ68" i="16" s="1"/>
  <c r="DK68" i="16" s="1"/>
  <c r="DL68" i="16" s="1"/>
  <c r="DM68" i="16" s="1"/>
  <c r="DN68" i="16" s="1"/>
  <c r="DO68" i="16" s="1"/>
  <c r="DP68" i="16" s="1"/>
  <c r="DQ68" i="16" s="1"/>
  <c r="DR68" i="16" s="1"/>
  <c r="DS68" i="16" s="1"/>
  <c r="DT68" i="16" s="1"/>
  <c r="DU68" i="16" s="1"/>
  <c r="DV68" i="16" s="1"/>
  <c r="DW68" i="16" s="1"/>
  <c r="DX68" i="16" s="1"/>
  <c r="DY68" i="16" s="1"/>
  <c r="DZ68" i="16" s="1"/>
  <c r="EA68" i="16" s="1"/>
  <c r="EB68" i="16" s="1"/>
  <c r="EC68" i="16" s="1"/>
  <c r="ED68" i="16" s="1"/>
  <c r="EE68" i="16" s="1"/>
  <c r="EF68" i="16" s="1"/>
  <c r="EG68" i="16" s="1"/>
  <c r="EH68" i="16" s="1"/>
  <c r="EI68" i="16" s="1"/>
  <c r="EJ68" i="16" s="1"/>
  <c r="EK68" i="16" s="1"/>
  <c r="EL68" i="16" s="1"/>
  <c r="EM68" i="16" s="1"/>
  <c r="EN68" i="16" s="1"/>
  <c r="EO68" i="16" s="1"/>
  <c r="EP68" i="16" s="1"/>
  <c r="EQ68" i="16" s="1"/>
  <c r="ER68" i="16" s="1"/>
  <c r="ES68" i="16" s="1"/>
  <c r="ET68" i="16" s="1"/>
  <c r="EU68" i="16" s="1"/>
  <c r="EV68" i="16" s="1"/>
  <c r="EW68" i="16" s="1"/>
  <c r="EX68" i="16" s="1"/>
  <c r="EY68" i="16" s="1"/>
  <c r="EZ68" i="16" s="1"/>
  <c r="FA68" i="16" s="1"/>
  <c r="FB68" i="16" s="1"/>
  <c r="FC68" i="16" s="1"/>
  <c r="FD68" i="16" s="1"/>
  <c r="DE42" i="16"/>
  <c r="DI73" i="16"/>
  <c r="DJ73" i="16" s="1"/>
  <c r="DK73" i="16" s="1"/>
  <c r="DL73" i="16" s="1"/>
  <c r="DM73" i="16" s="1"/>
  <c r="DN73" i="16" s="1"/>
  <c r="DO73" i="16" s="1"/>
  <c r="DP73" i="16" s="1"/>
  <c r="DQ73" i="16" s="1"/>
  <c r="DR73" i="16" s="1"/>
  <c r="DS73" i="16" s="1"/>
  <c r="DT73" i="16" s="1"/>
  <c r="DU73" i="16" s="1"/>
  <c r="DV73" i="16" s="1"/>
  <c r="DW73" i="16" s="1"/>
  <c r="DX73" i="16" s="1"/>
  <c r="DY73" i="16" s="1"/>
  <c r="DZ73" i="16" s="1"/>
  <c r="EA73" i="16" s="1"/>
  <c r="EB73" i="16" s="1"/>
  <c r="EC73" i="16" s="1"/>
  <c r="ED73" i="16" s="1"/>
  <c r="EE73" i="16" s="1"/>
  <c r="EF73" i="16" s="1"/>
  <c r="EG73" i="16" s="1"/>
  <c r="EH73" i="16" s="1"/>
  <c r="EI73" i="16" s="1"/>
  <c r="EJ73" i="16" s="1"/>
  <c r="EK73" i="16" s="1"/>
  <c r="EL73" i="16" s="1"/>
  <c r="EM73" i="16" s="1"/>
  <c r="EN73" i="16" s="1"/>
  <c r="EO73" i="16" s="1"/>
  <c r="EP73" i="16" s="1"/>
  <c r="EQ73" i="16" s="1"/>
  <c r="ER73" i="16" s="1"/>
  <c r="ES73" i="16" s="1"/>
  <c r="ET73" i="16" s="1"/>
  <c r="EU73" i="16" s="1"/>
  <c r="EV73" i="16" s="1"/>
  <c r="EW73" i="16" s="1"/>
  <c r="EX73" i="16" s="1"/>
  <c r="EY73" i="16" s="1"/>
  <c r="EZ73" i="16" s="1"/>
  <c r="FA73" i="16" s="1"/>
  <c r="FB73" i="16" s="1"/>
  <c r="FC73" i="16" s="1"/>
  <c r="FD73" i="16" s="1"/>
  <c r="DI43" i="16"/>
  <c r="DJ43" i="16" s="1"/>
  <c r="DK43" i="16" s="1"/>
  <c r="DL43" i="16" s="1"/>
  <c r="DM43" i="16" s="1"/>
  <c r="DN43" i="16" s="1"/>
  <c r="DO43" i="16" s="1"/>
  <c r="DP43" i="16" s="1"/>
  <c r="DQ43" i="16" s="1"/>
  <c r="DR43" i="16" s="1"/>
  <c r="DS43" i="16" s="1"/>
  <c r="DT43" i="16" s="1"/>
  <c r="DU43" i="16" s="1"/>
  <c r="DV43" i="16" s="1"/>
  <c r="DW43" i="16" s="1"/>
  <c r="DX43" i="16" s="1"/>
  <c r="DY43" i="16" s="1"/>
  <c r="DZ43" i="16" s="1"/>
  <c r="EA43" i="16" s="1"/>
  <c r="EB43" i="16" s="1"/>
  <c r="EC43" i="16" s="1"/>
  <c r="ED43" i="16" s="1"/>
  <c r="EE43" i="16" s="1"/>
  <c r="EF43" i="16" s="1"/>
  <c r="EG43" i="16" s="1"/>
  <c r="EH43" i="16" s="1"/>
  <c r="EI43" i="16" s="1"/>
  <c r="EJ43" i="16" s="1"/>
  <c r="EK43" i="16" s="1"/>
  <c r="EL43" i="16" s="1"/>
  <c r="EM43" i="16" s="1"/>
  <c r="EN43" i="16" s="1"/>
  <c r="EO43" i="16" s="1"/>
  <c r="EP43" i="16" s="1"/>
  <c r="EQ43" i="16" s="1"/>
  <c r="ER43" i="16" s="1"/>
  <c r="ES43" i="16" s="1"/>
  <c r="ET43" i="16" s="1"/>
  <c r="EU43" i="16" s="1"/>
  <c r="EV43" i="16" s="1"/>
  <c r="EW43" i="16" s="1"/>
  <c r="EX43" i="16" s="1"/>
  <c r="EY43" i="16" s="1"/>
  <c r="EZ43" i="16" s="1"/>
  <c r="FA43" i="16" s="1"/>
  <c r="FB43" i="16" s="1"/>
  <c r="FC43" i="16" s="1"/>
  <c r="FD43" i="16" s="1"/>
  <c r="DI26" i="16"/>
  <c r="DJ26" i="16" s="1"/>
  <c r="DK26" i="16" s="1"/>
  <c r="DL26" i="16" s="1"/>
  <c r="DM26" i="16" s="1"/>
  <c r="DN26" i="16" s="1"/>
  <c r="DO26" i="16" s="1"/>
  <c r="DP26" i="16" s="1"/>
  <c r="DQ26" i="16" s="1"/>
  <c r="DR26" i="16" s="1"/>
  <c r="DS26" i="16" s="1"/>
  <c r="DT26" i="16" s="1"/>
  <c r="DU26" i="16" s="1"/>
  <c r="DV26" i="16" s="1"/>
  <c r="DW26" i="16" s="1"/>
  <c r="DX26" i="16" s="1"/>
  <c r="DY26" i="16" s="1"/>
  <c r="DZ26" i="16" s="1"/>
  <c r="EA26" i="16" s="1"/>
  <c r="EB26" i="16" s="1"/>
  <c r="EC26" i="16" s="1"/>
  <c r="ED26" i="16" s="1"/>
  <c r="EE26" i="16" s="1"/>
  <c r="EF26" i="16" s="1"/>
  <c r="EG26" i="16" s="1"/>
  <c r="EH26" i="16" s="1"/>
  <c r="EI26" i="16" s="1"/>
  <c r="EJ26" i="16" s="1"/>
  <c r="EK26" i="16" s="1"/>
  <c r="EL26" i="16" s="1"/>
  <c r="EM26" i="16" s="1"/>
  <c r="EN26" i="16" s="1"/>
  <c r="EO26" i="16" s="1"/>
  <c r="EP26" i="16" s="1"/>
  <c r="EQ26" i="16" s="1"/>
  <c r="ER26" i="16" s="1"/>
  <c r="ES26" i="16" s="1"/>
  <c r="ET26" i="16" s="1"/>
  <c r="EU26" i="16" s="1"/>
  <c r="EV26" i="16" s="1"/>
  <c r="EW26" i="16" s="1"/>
  <c r="EX26" i="16" s="1"/>
  <c r="EY26" i="16" s="1"/>
  <c r="EZ26" i="16" s="1"/>
  <c r="FA26" i="16" s="1"/>
  <c r="FB26" i="16" s="1"/>
  <c r="FC26" i="16" s="1"/>
  <c r="FD26" i="16" s="1"/>
  <c r="DI78" i="16"/>
  <c r="DJ78" i="16" s="1"/>
  <c r="DK78" i="16" s="1"/>
  <c r="DL78" i="16" s="1"/>
  <c r="DM78" i="16" s="1"/>
  <c r="DN78" i="16" s="1"/>
  <c r="DO78" i="16" s="1"/>
  <c r="DP78" i="16" s="1"/>
  <c r="DQ78" i="16" s="1"/>
  <c r="DR78" i="16" s="1"/>
  <c r="DS78" i="16" s="1"/>
  <c r="DT78" i="16" s="1"/>
  <c r="DU78" i="16" s="1"/>
  <c r="DV78" i="16" s="1"/>
  <c r="DW78" i="16" s="1"/>
  <c r="DX78" i="16" s="1"/>
  <c r="DY78" i="16" s="1"/>
  <c r="DZ78" i="16" s="1"/>
  <c r="EA78" i="16" s="1"/>
  <c r="EB78" i="16" s="1"/>
  <c r="EC78" i="16" s="1"/>
  <c r="ED78" i="16" s="1"/>
  <c r="EE78" i="16" s="1"/>
  <c r="EF78" i="16" s="1"/>
  <c r="EG78" i="16" s="1"/>
  <c r="EH78" i="16" s="1"/>
  <c r="EI78" i="16" s="1"/>
  <c r="EJ78" i="16" s="1"/>
  <c r="EK78" i="16" s="1"/>
  <c r="EL78" i="16" s="1"/>
  <c r="EM78" i="16" s="1"/>
  <c r="EN78" i="16" s="1"/>
  <c r="EO78" i="16" s="1"/>
  <c r="EP78" i="16" s="1"/>
  <c r="EQ78" i="16" s="1"/>
  <c r="ER78" i="16" s="1"/>
  <c r="ES78" i="16" s="1"/>
  <c r="ET78" i="16" s="1"/>
  <c r="EU78" i="16" s="1"/>
  <c r="EV78" i="16" s="1"/>
  <c r="EW78" i="16" s="1"/>
  <c r="EX78" i="16" s="1"/>
  <c r="EY78" i="16" s="1"/>
  <c r="EZ78" i="16" s="1"/>
  <c r="FA78" i="16" s="1"/>
  <c r="FB78" i="16" s="1"/>
  <c r="FC78" i="16" s="1"/>
  <c r="FD78" i="16" s="1"/>
  <c r="DI49" i="16"/>
  <c r="DJ49" i="16" s="1"/>
  <c r="DK49" i="16" s="1"/>
  <c r="DL49" i="16" s="1"/>
  <c r="DM49" i="16" s="1"/>
  <c r="DN49" i="16" s="1"/>
  <c r="DO49" i="16" s="1"/>
  <c r="DP49" i="16" s="1"/>
  <c r="DQ49" i="16" s="1"/>
  <c r="DR49" i="16" s="1"/>
  <c r="DS49" i="16" s="1"/>
  <c r="DT49" i="16" s="1"/>
  <c r="DU49" i="16" s="1"/>
  <c r="DV49" i="16" s="1"/>
  <c r="DW49" i="16" s="1"/>
  <c r="DX49" i="16" s="1"/>
  <c r="DY49" i="16" s="1"/>
  <c r="DZ49" i="16" s="1"/>
  <c r="EA49" i="16" s="1"/>
  <c r="EB49" i="16" s="1"/>
  <c r="EC49" i="16" s="1"/>
  <c r="ED49" i="16" s="1"/>
  <c r="EE49" i="16" s="1"/>
  <c r="EF49" i="16" s="1"/>
  <c r="EG49" i="16" s="1"/>
  <c r="EH49" i="16" s="1"/>
  <c r="EI49" i="16" s="1"/>
  <c r="EJ49" i="16" s="1"/>
  <c r="EK49" i="16" s="1"/>
  <c r="EL49" i="16" s="1"/>
  <c r="EM49" i="16" s="1"/>
  <c r="EN49" i="16" s="1"/>
  <c r="EO49" i="16" s="1"/>
  <c r="EP49" i="16" s="1"/>
  <c r="EQ49" i="16" s="1"/>
  <c r="ER49" i="16" s="1"/>
  <c r="ES49" i="16" s="1"/>
  <c r="ET49" i="16" s="1"/>
  <c r="EU49" i="16" s="1"/>
  <c r="EV49" i="16" s="1"/>
  <c r="EW49" i="16" s="1"/>
  <c r="EX49" i="16" s="1"/>
  <c r="EY49" i="16" s="1"/>
  <c r="EZ49" i="16" s="1"/>
  <c r="FA49" i="16" s="1"/>
  <c r="FB49" i="16" s="1"/>
  <c r="FC49" i="16" s="1"/>
  <c r="FD49" i="16" s="1"/>
  <c r="DE23" i="16"/>
  <c r="DI72" i="16"/>
  <c r="DJ72" i="16" s="1"/>
  <c r="DK72" i="16" s="1"/>
  <c r="DL72" i="16" s="1"/>
  <c r="DM72" i="16" s="1"/>
  <c r="DN72" i="16" s="1"/>
  <c r="DO72" i="16" s="1"/>
  <c r="DP72" i="16" s="1"/>
  <c r="DQ72" i="16" s="1"/>
  <c r="DR72" i="16" s="1"/>
  <c r="DS72" i="16" s="1"/>
  <c r="DT72" i="16" s="1"/>
  <c r="DU72" i="16" s="1"/>
  <c r="DV72" i="16" s="1"/>
  <c r="DW72" i="16" s="1"/>
  <c r="DX72" i="16" s="1"/>
  <c r="DY72" i="16" s="1"/>
  <c r="DZ72" i="16" s="1"/>
  <c r="EA72" i="16" s="1"/>
  <c r="EB72" i="16" s="1"/>
  <c r="EC72" i="16" s="1"/>
  <c r="ED72" i="16" s="1"/>
  <c r="EE72" i="16" s="1"/>
  <c r="EF72" i="16" s="1"/>
  <c r="EG72" i="16" s="1"/>
  <c r="EH72" i="16" s="1"/>
  <c r="EI72" i="16" s="1"/>
  <c r="EJ72" i="16" s="1"/>
  <c r="EK72" i="16" s="1"/>
  <c r="EL72" i="16" s="1"/>
  <c r="EM72" i="16" s="1"/>
  <c r="EN72" i="16" s="1"/>
  <c r="EO72" i="16" s="1"/>
  <c r="EP72" i="16" s="1"/>
  <c r="EQ72" i="16" s="1"/>
  <c r="ER72" i="16" s="1"/>
  <c r="ES72" i="16" s="1"/>
  <c r="ET72" i="16" s="1"/>
  <c r="EU72" i="16" s="1"/>
  <c r="EV72" i="16" s="1"/>
  <c r="EW72" i="16" s="1"/>
  <c r="EX72" i="16" s="1"/>
  <c r="EY72" i="16" s="1"/>
  <c r="EZ72" i="16" s="1"/>
  <c r="FA72" i="16" s="1"/>
  <c r="FB72" i="16" s="1"/>
  <c r="FC72" i="16" s="1"/>
  <c r="FD72" i="16" s="1"/>
  <c r="DI74" i="16"/>
  <c r="DJ74" i="16" s="1"/>
  <c r="DK74" i="16" s="1"/>
  <c r="DL74" i="16" s="1"/>
  <c r="DM74" i="16" s="1"/>
  <c r="DN74" i="16" s="1"/>
  <c r="DO74" i="16" s="1"/>
  <c r="DP74" i="16" s="1"/>
  <c r="DQ74" i="16" s="1"/>
  <c r="DR74" i="16" s="1"/>
  <c r="DS74" i="16" s="1"/>
  <c r="DT74" i="16" s="1"/>
  <c r="DU74" i="16" s="1"/>
  <c r="DV74" i="16" s="1"/>
  <c r="DW74" i="16" s="1"/>
  <c r="DX74" i="16" s="1"/>
  <c r="DY74" i="16" s="1"/>
  <c r="DZ74" i="16" s="1"/>
  <c r="EA74" i="16" s="1"/>
  <c r="EB74" i="16" s="1"/>
  <c r="EC74" i="16" s="1"/>
  <c r="ED74" i="16" s="1"/>
  <c r="EE74" i="16" s="1"/>
  <c r="EF74" i="16" s="1"/>
  <c r="EG74" i="16" s="1"/>
  <c r="EH74" i="16" s="1"/>
  <c r="EI74" i="16" s="1"/>
  <c r="EJ74" i="16" s="1"/>
  <c r="EK74" i="16" s="1"/>
  <c r="EL74" i="16" s="1"/>
  <c r="EM74" i="16" s="1"/>
  <c r="EN74" i="16" s="1"/>
  <c r="EO74" i="16" s="1"/>
  <c r="EP74" i="16" s="1"/>
  <c r="EQ74" i="16" s="1"/>
  <c r="ER74" i="16" s="1"/>
  <c r="ES74" i="16" s="1"/>
  <c r="ET74" i="16" s="1"/>
  <c r="EU74" i="16" s="1"/>
  <c r="EV74" i="16" s="1"/>
  <c r="EW74" i="16" s="1"/>
  <c r="EX74" i="16" s="1"/>
  <c r="EY74" i="16" s="1"/>
  <c r="EZ74" i="16" s="1"/>
  <c r="FA74" i="16" s="1"/>
  <c r="FB74" i="16" s="1"/>
  <c r="FC74" i="16" s="1"/>
  <c r="FD74" i="16" s="1"/>
  <c r="DI77" i="16"/>
  <c r="DJ77" i="16" s="1"/>
  <c r="DK77" i="16" s="1"/>
  <c r="DL77" i="16" s="1"/>
  <c r="DM77" i="16" s="1"/>
  <c r="DN77" i="16" s="1"/>
  <c r="DO77" i="16" s="1"/>
  <c r="DP77" i="16" s="1"/>
  <c r="DQ77" i="16" s="1"/>
  <c r="DR77" i="16" s="1"/>
  <c r="DS77" i="16" s="1"/>
  <c r="DT77" i="16" s="1"/>
  <c r="DU77" i="16" s="1"/>
  <c r="DV77" i="16" s="1"/>
  <c r="DW77" i="16" s="1"/>
  <c r="DX77" i="16" s="1"/>
  <c r="DY77" i="16" s="1"/>
  <c r="DZ77" i="16" s="1"/>
  <c r="EA77" i="16" s="1"/>
  <c r="EB77" i="16" s="1"/>
  <c r="EC77" i="16" s="1"/>
  <c r="ED77" i="16" s="1"/>
  <c r="EE77" i="16" s="1"/>
  <c r="EF77" i="16" s="1"/>
  <c r="EG77" i="16" s="1"/>
  <c r="EH77" i="16" s="1"/>
  <c r="EI77" i="16" s="1"/>
  <c r="EJ77" i="16" s="1"/>
  <c r="EK77" i="16" s="1"/>
  <c r="EL77" i="16" s="1"/>
  <c r="EM77" i="16" s="1"/>
  <c r="EN77" i="16" s="1"/>
  <c r="EO77" i="16" s="1"/>
  <c r="EP77" i="16" s="1"/>
  <c r="EQ77" i="16" s="1"/>
  <c r="ER77" i="16" s="1"/>
  <c r="ES77" i="16" s="1"/>
  <c r="ET77" i="16" s="1"/>
  <c r="EU77" i="16" s="1"/>
  <c r="EV77" i="16" s="1"/>
  <c r="EW77" i="16" s="1"/>
  <c r="EX77" i="16" s="1"/>
  <c r="EY77" i="16" s="1"/>
  <c r="EZ77" i="16" s="1"/>
  <c r="FA77" i="16" s="1"/>
  <c r="FB77" i="16" s="1"/>
  <c r="FC77" i="16" s="1"/>
  <c r="FD77" i="16" s="1"/>
  <c r="DI27" i="16"/>
  <c r="DJ27" i="16" s="1"/>
  <c r="DK27" i="16" s="1"/>
  <c r="DL27" i="16" s="1"/>
  <c r="DM27" i="16" s="1"/>
  <c r="DN27" i="16" s="1"/>
  <c r="DO27" i="16" s="1"/>
  <c r="DP27" i="16" s="1"/>
  <c r="DQ27" i="16" s="1"/>
  <c r="DR27" i="16" s="1"/>
  <c r="DS27" i="16" s="1"/>
  <c r="DT27" i="16" s="1"/>
  <c r="DU27" i="16" s="1"/>
  <c r="DV27" i="16" s="1"/>
  <c r="DW27" i="16" s="1"/>
  <c r="DX27" i="16" s="1"/>
  <c r="DY27" i="16" s="1"/>
  <c r="DZ27" i="16" s="1"/>
  <c r="EA27" i="16" s="1"/>
  <c r="EB27" i="16" s="1"/>
  <c r="EC27" i="16" s="1"/>
  <c r="ED27" i="16" s="1"/>
  <c r="EE27" i="16" s="1"/>
  <c r="EF27" i="16" s="1"/>
  <c r="EG27" i="16" s="1"/>
  <c r="EH27" i="16" s="1"/>
  <c r="EI27" i="16" s="1"/>
  <c r="EJ27" i="16" s="1"/>
  <c r="EK27" i="16" s="1"/>
  <c r="EL27" i="16" s="1"/>
  <c r="EM27" i="16" s="1"/>
  <c r="EN27" i="16" s="1"/>
  <c r="EO27" i="16" s="1"/>
  <c r="EP27" i="16" s="1"/>
  <c r="EQ27" i="16" s="1"/>
  <c r="ER27" i="16" s="1"/>
  <c r="ES27" i="16" s="1"/>
  <c r="ET27" i="16" s="1"/>
  <c r="EU27" i="16" s="1"/>
  <c r="EV27" i="16" s="1"/>
  <c r="EW27" i="16" s="1"/>
  <c r="EX27" i="16" s="1"/>
  <c r="EY27" i="16" s="1"/>
  <c r="EZ27" i="16" s="1"/>
  <c r="FA27" i="16" s="1"/>
  <c r="FB27" i="16" s="1"/>
  <c r="FC27" i="16" s="1"/>
  <c r="FD27" i="16" s="1"/>
  <c r="DE59" i="16"/>
  <c r="DI40" i="16"/>
  <c r="DJ40" i="16" s="1"/>
  <c r="DK40" i="16" s="1"/>
  <c r="DL40" i="16" s="1"/>
  <c r="DM40" i="16" s="1"/>
  <c r="DN40" i="16" s="1"/>
  <c r="DO40" i="16" s="1"/>
  <c r="DP40" i="16" s="1"/>
  <c r="DQ40" i="16" s="1"/>
  <c r="DR40" i="16" s="1"/>
  <c r="DS40" i="16" s="1"/>
  <c r="DT40" i="16" s="1"/>
  <c r="DU40" i="16" s="1"/>
  <c r="DV40" i="16" s="1"/>
  <c r="DW40" i="16" s="1"/>
  <c r="DX40" i="16" s="1"/>
  <c r="DY40" i="16" s="1"/>
  <c r="DZ40" i="16" s="1"/>
  <c r="EA40" i="16" s="1"/>
  <c r="EB40" i="16" s="1"/>
  <c r="EC40" i="16" s="1"/>
  <c r="ED40" i="16" s="1"/>
  <c r="EE40" i="16" s="1"/>
  <c r="EF40" i="16" s="1"/>
  <c r="EG40" i="16" s="1"/>
  <c r="EH40" i="16" s="1"/>
  <c r="EI40" i="16" s="1"/>
  <c r="EJ40" i="16" s="1"/>
  <c r="EK40" i="16" s="1"/>
  <c r="EL40" i="16" s="1"/>
  <c r="EM40" i="16" s="1"/>
  <c r="EN40" i="16" s="1"/>
  <c r="EO40" i="16" s="1"/>
  <c r="EP40" i="16" s="1"/>
  <c r="EQ40" i="16" s="1"/>
  <c r="ER40" i="16" s="1"/>
  <c r="ES40" i="16" s="1"/>
  <c r="ET40" i="16" s="1"/>
  <c r="EU40" i="16" s="1"/>
  <c r="EV40" i="16" s="1"/>
  <c r="EW40" i="16" s="1"/>
  <c r="EX40" i="16" s="1"/>
  <c r="EY40" i="16" s="1"/>
  <c r="EZ40" i="16" s="1"/>
  <c r="FA40" i="16" s="1"/>
  <c r="FB40" i="16" s="1"/>
  <c r="FC40" i="16" s="1"/>
  <c r="FD40" i="16" s="1"/>
  <c r="DI75" i="16"/>
  <c r="DJ75" i="16" s="1"/>
  <c r="DK75" i="16" s="1"/>
  <c r="DL75" i="16" s="1"/>
  <c r="DM75" i="16" s="1"/>
  <c r="DN75" i="16" s="1"/>
  <c r="DO75" i="16" s="1"/>
  <c r="DP75" i="16" s="1"/>
  <c r="DQ75" i="16" s="1"/>
  <c r="DR75" i="16" s="1"/>
  <c r="DS75" i="16" s="1"/>
  <c r="DT75" i="16" s="1"/>
  <c r="DU75" i="16" s="1"/>
  <c r="DV75" i="16" s="1"/>
  <c r="DW75" i="16" s="1"/>
  <c r="DX75" i="16" s="1"/>
  <c r="DY75" i="16" s="1"/>
  <c r="DZ75" i="16" s="1"/>
  <c r="EA75" i="16" s="1"/>
  <c r="EB75" i="16" s="1"/>
  <c r="EC75" i="16" s="1"/>
  <c r="ED75" i="16" s="1"/>
  <c r="EE75" i="16" s="1"/>
  <c r="EF75" i="16" s="1"/>
  <c r="EG75" i="16" s="1"/>
  <c r="EH75" i="16" s="1"/>
  <c r="EI75" i="16" s="1"/>
  <c r="EJ75" i="16" s="1"/>
  <c r="EK75" i="16" s="1"/>
  <c r="EL75" i="16" s="1"/>
  <c r="EM75" i="16" s="1"/>
  <c r="EN75" i="16" s="1"/>
  <c r="EO75" i="16" s="1"/>
  <c r="EP75" i="16" s="1"/>
  <c r="EQ75" i="16" s="1"/>
  <c r="ER75" i="16" s="1"/>
  <c r="ES75" i="16" s="1"/>
  <c r="ET75" i="16" s="1"/>
  <c r="EU75" i="16" s="1"/>
  <c r="EV75" i="16" s="1"/>
  <c r="EW75" i="16" s="1"/>
  <c r="EX75" i="16" s="1"/>
  <c r="EY75" i="16" s="1"/>
  <c r="EZ75" i="16" s="1"/>
  <c r="FA75" i="16" s="1"/>
  <c r="FB75" i="16" s="1"/>
  <c r="FC75" i="16" s="1"/>
  <c r="FD75" i="16" s="1"/>
  <c r="DI76" i="16"/>
  <c r="DJ76" i="16" s="1"/>
  <c r="DK76" i="16" s="1"/>
  <c r="DL76" i="16" s="1"/>
  <c r="DM76" i="16" s="1"/>
  <c r="DN76" i="16" s="1"/>
  <c r="DO76" i="16" s="1"/>
  <c r="DP76" i="16" s="1"/>
  <c r="DQ76" i="16" s="1"/>
  <c r="DR76" i="16" s="1"/>
  <c r="DS76" i="16" s="1"/>
  <c r="DT76" i="16" s="1"/>
  <c r="DU76" i="16" s="1"/>
  <c r="DV76" i="16" s="1"/>
  <c r="DW76" i="16" s="1"/>
  <c r="DX76" i="16" s="1"/>
  <c r="DY76" i="16" s="1"/>
  <c r="DZ76" i="16" s="1"/>
  <c r="EA76" i="16" s="1"/>
  <c r="EB76" i="16" s="1"/>
  <c r="EC76" i="16" s="1"/>
  <c r="ED76" i="16" s="1"/>
  <c r="EE76" i="16" s="1"/>
  <c r="EF76" i="16" s="1"/>
  <c r="EG76" i="16" s="1"/>
  <c r="EH76" i="16" s="1"/>
  <c r="EI76" i="16" s="1"/>
  <c r="EJ76" i="16" s="1"/>
  <c r="EK76" i="16" s="1"/>
  <c r="EL76" i="16" s="1"/>
  <c r="EM76" i="16" s="1"/>
  <c r="EN76" i="16" s="1"/>
  <c r="EO76" i="16" s="1"/>
  <c r="EP76" i="16" s="1"/>
  <c r="EQ76" i="16" s="1"/>
  <c r="ER76" i="16" s="1"/>
  <c r="ES76" i="16" s="1"/>
  <c r="ET76" i="16" s="1"/>
  <c r="EU76" i="16" s="1"/>
  <c r="EV76" i="16" s="1"/>
  <c r="EW76" i="16" s="1"/>
  <c r="EX76" i="16" s="1"/>
  <c r="EY76" i="16" s="1"/>
  <c r="EZ76" i="16" s="1"/>
  <c r="FA76" i="16" s="1"/>
  <c r="FB76" i="16" s="1"/>
  <c r="FC76" i="16" s="1"/>
  <c r="FD76" i="16" s="1"/>
  <c r="DI57" i="16"/>
  <c r="DJ57" i="16" s="1"/>
  <c r="DK57" i="16" s="1"/>
  <c r="DL57" i="16" s="1"/>
  <c r="DM57" i="16" s="1"/>
  <c r="DN57" i="16" s="1"/>
  <c r="DO57" i="16" s="1"/>
  <c r="DP57" i="16" s="1"/>
  <c r="DQ57" i="16" s="1"/>
  <c r="DR57" i="16" s="1"/>
  <c r="DS57" i="16" s="1"/>
  <c r="DT57" i="16" s="1"/>
  <c r="DU57" i="16" s="1"/>
  <c r="DV57" i="16" s="1"/>
  <c r="DW57" i="16" s="1"/>
  <c r="DX57" i="16" s="1"/>
  <c r="DY57" i="16" s="1"/>
  <c r="DZ57" i="16" s="1"/>
  <c r="EA57" i="16" s="1"/>
  <c r="EB57" i="16" s="1"/>
  <c r="EC57" i="16" s="1"/>
  <c r="ED57" i="16" s="1"/>
  <c r="EE57" i="16" s="1"/>
  <c r="EF57" i="16" s="1"/>
  <c r="EG57" i="16" s="1"/>
  <c r="EH57" i="16" s="1"/>
  <c r="EI57" i="16" s="1"/>
  <c r="EJ57" i="16" s="1"/>
  <c r="EK57" i="16" s="1"/>
  <c r="EL57" i="16" s="1"/>
  <c r="EM57" i="16" s="1"/>
  <c r="EN57" i="16" s="1"/>
  <c r="EO57" i="16" s="1"/>
  <c r="EP57" i="16" s="1"/>
  <c r="EQ57" i="16" s="1"/>
  <c r="ER57" i="16" s="1"/>
  <c r="ES57" i="16" s="1"/>
  <c r="ET57" i="16" s="1"/>
  <c r="EU57" i="16" s="1"/>
  <c r="EV57" i="16" s="1"/>
  <c r="EW57" i="16" s="1"/>
  <c r="EX57" i="16" s="1"/>
  <c r="EY57" i="16" s="1"/>
  <c r="EZ57" i="16" s="1"/>
  <c r="FA57" i="16" s="1"/>
  <c r="FB57" i="16" s="1"/>
  <c r="FC57" i="16" s="1"/>
  <c r="FD57" i="16" s="1"/>
  <c r="DI25" i="16"/>
  <c r="DJ25" i="16" s="1"/>
  <c r="DK25" i="16" s="1"/>
  <c r="DL25" i="16" s="1"/>
  <c r="DM25" i="16" s="1"/>
  <c r="DN25" i="16" s="1"/>
  <c r="DO25" i="16" s="1"/>
  <c r="DP25" i="16" s="1"/>
  <c r="DQ25" i="16" s="1"/>
  <c r="DR25" i="16" s="1"/>
  <c r="DS25" i="16" s="1"/>
  <c r="DT25" i="16" s="1"/>
  <c r="DU25" i="16" s="1"/>
  <c r="DV25" i="16" s="1"/>
  <c r="DW25" i="16" s="1"/>
  <c r="DX25" i="16" s="1"/>
  <c r="DY25" i="16" s="1"/>
  <c r="DZ25" i="16" s="1"/>
  <c r="EA25" i="16" s="1"/>
  <c r="EB25" i="16" s="1"/>
  <c r="EC25" i="16" s="1"/>
  <c r="ED25" i="16" s="1"/>
  <c r="EE25" i="16" s="1"/>
  <c r="EF25" i="16" s="1"/>
  <c r="EG25" i="16" s="1"/>
  <c r="EH25" i="16" s="1"/>
  <c r="EI25" i="16" s="1"/>
  <c r="EJ25" i="16" s="1"/>
  <c r="EK25" i="16" s="1"/>
  <c r="EL25" i="16" s="1"/>
  <c r="EM25" i="16" s="1"/>
  <c r="EN25" i="16" s="1"/>
  <c r="EO25" i="16" s="1"/>
  <c r="EP25" i="16" s="1"/>
  <c r="EQ25" i="16" s="1"/>
  <c r="ER25" i="16" s="1"/>
  <c r="ES25" i="16" s="1"/>
  <c r="ET25" i="16" s="1"/>
  <c r="EU25" i="16" s="1"/>
  <c r="EV25" i="16" s="1"/>
  <c r="EW25" i="16" s="1"/>
  <c r="EX25" i="16" s="1"/>
  <c r="EY25" i="16" s="1"/>
  <c r="EZ25" i="16" s="1"/>
  <c r="FA25" i="16" s="1"/>
  <c r="FB25" i="16" s="1"/>
  <c r="FC25" i="16" s="1"/>
  <c r="FD25" i="16" s="1"/>
  <c r="DI33" i="16"/>
  <c r="DJ33" i="16" s="1"/>
  <c r="DK33" i="16" s="1"/>
  <c r="DL33" i="16" s="1"/>
  <c r="DM33" i="16" s="1"/>
  <c r="DN33" i="16" s="1"/>
  <c r="DO33" i="16" s="1"/>
  <c r="DP33" i="16" s="1"/>
  <c r="DQ33" i="16" s="1"/>
  <c r="DR33" i="16" s="1"/>
  <c r="DS33" i="16" s="1"/>
  <c r="DT33" i="16" s="1"/>
  <c r="DU33" i="16" s="1"/>
  <c r="DV33" i="16" s="1"/>
  <c r="DW33" i="16" s="1"/>
  <c r="DX33" i="16" s="1"/>
  <c r="DY33" i="16" s="1"/>
  <c r="DZ33" i="16" s="1"/>
  <c r="EA33" i="16" s="1"/>
  <c r="EB33" i="16" s="1"/>
  <c r="EC33" i="16" s="1"/>
  <c r="ED33" i="16" s="1"/>
  <c r="EE33" i="16" s="1"/>
  <c r="EF33" i="16" s="1"/>
  <c r="EG33" i="16" s="1"/>
  <c r="EH33" i="16" s="1"/>
  <c r="EI33" i="16" s="1"/>
  <c r="EJ33" i="16" s="1"/>
  <c r="EK33" i="16" s="1"/>
  <c r="EL33" i="16" s="1"/>
  <c r="EM33" i="16" s="1"/>
  <c r="EN33" i="16" s="1"/>
  <c r="EO33" i="16" s="1"/>
  <c r="EP33" i="16" s="1"/>
  <c r="EQ33" i="16" s="1"/>
  <c r="ER33" i="16" s="1"/>
  <c r="ES33" i="16" s="1"/>
  <c r="ET33" i="16" s="1"/>
  <c r="EU33" i="16" s="1"/>
  <c r="EV33" i="16" s="1"/>
  <c r="EW33" i="16" s="1"/>
  <c r="EX33" i="16" s="1"/>
  <c r="EY33" i="16" s="1"/>
  <c r="EZ33" i="16" s="1"/>
  <c r="FA33" i="16" s="1"/>
  <c r="FB33" i="16" s="1"/>
  <c r="FC33" i="16" s="1"/>
  <c r="FD33" i="16" s="1"/>
  <c r="DI71" i="16"/>
  <c r="DJ71" i="16" s="1"/>
  <c r="DK71" i="16" s="1"/>
  <c r="DL71" i="16" s="1"/>
  <c r="DM71" i="16" s="1"/>
  <c r="DN71" i="16" s="1"/>
  <c r="DO71" i="16" s="1"/>
  <c r="DP71" i="16" s="1"/>
  <c r="DQ71" i="16" s="1"/>
  <c r="DR71" i="16" s="1"/>
  <c r="DS71" i="16" s="1"/>
  <c r="DT71" i="16" s="1"/>
  <c r="DU71" i="16" s="1"/>
  <c r="DV71" i="16" s="1"/>
  <c r="DW71" i="16" s="1"/>
  <c r="DX71" i="16" s="1"/>
  <c r="DY71" i="16" s="1"/>
  <c r="DZ71" i="16" s="1"/>
  <c r="EA71" i="16" s="1"/>
  <c r="EB71" i="16" s="1"/>
  <c r="EC71" i="16" s="1"/>
  <c r="ED71" i="16" s="1"/>
  <c r="EE71" i="16" s="1"/>
  <c r="EF71" i="16" s="1"/>
  <c r="EG71" i="16" s="1"/>
  <c r="EH71" i="16" s="1"/>
  <c r="EI71" i="16" s="1"/>
  <c r="EJ71" i="16" s="1"/>
  <c r="EK71" i="16" s="1"/>
  <c r="EL71" i="16" s="1"/>
  <c r="EM71" i="16" s="1"/>
  <c r="EN71" i="16" s="1"/>
  <c r="EO71" i="16" s="1"/>
  <c r="EP71" i="16" s="1"/>
  <c r="EQ71" i="16" s="1"/>
  <c r="ER71" i="16" s="1"/>
  <c r="ES71" i="16" s="1"/>
  <c r="ET71" i="16" s="1"/>
  <c r="EU71" i="16" s="1"/>
  <c r="EV71" i="16" s="1"/>
  <c r="EW71" i="16" s="1"/>
  <c r="EX71" i="16" s="1"/>
  <c r="EY71" i="16" s="1"/>
  <c r="EZ71" i="16" s="1"/>
  <c r="FA71" i="16" s="1"/>
  <c r="FB71" i="16" s="1"/>
  <c r="FC71" i="16" s="1"/>
  <c r="FD71" i="16" s="1"/>
  <c r="DI44" i="16"/>
  <c r="DJ44" i="16" s="1"/>
  <c r="DK44" i="16" s="1"/>
  <c r="DL44" i="16" s="1"/>
  <c r="DM44" i="16" s="1"/>
  <c r="DN44" i="16" s="1"/>
  <c r="DO44" i="16" s="1"/>
  <c r="DP44" i="16" s="1"/>
  <c r="DQ44" i="16" s="1"/>
  <c r="DR44" i="16" s="1"/>
  <c r="DS44" i="16" s="1"/>
  <c r="DT44" i="16" s="1"/>
  <c r="DU44" i="16" s="1"/>
  <c r="DV44" i="16" s="1"/>
  <c r="DW44" i="16" s="1"/>
  <c r="DX44" i="16" s="1"/>
  <c r="DY44" i="16" s="1"/>
  <c r="DZ44" i="16" s="1"/>
  <c r="EA44" i="16" s="1"/>
  <c r="EB44" i="16" s="1"/>
  <c r="EC44" i="16" s="1"/>
  <c r="ED44" i="16" s="1"/>
  <c r="EE44" i="16" s="1"/>
  <c r="EF44" i="16" s="1"/>
  <c r="EG44" i="16" s="1"/>
  <c r="EH44" i="16" s="1"/>
  <c r="EI44" i="16" s="1"/>
  <c r="EJ44" i="16" s="1"/>
  <c r="EK44" i="16" s="1"/>
  <c r="EL44" i="16" s="1"/>
  <c r="EM44" i="16" s="1"/>
  <c r="EN44" i="16" s="1"/>
  <c r="EO44" i="16" s="1"/>
  <c r="EP44" i="16" s="1"/>
  <c r="EQ44" i="16" s="1"/>
  <c r="ER44" i="16" s="1"/>
  <c r="ES44" i="16" s="1"/>
  <c r="ET44" i="16" s="1"/>
  <c r="EU44" i="16" s="1"/>
  <c r="EV44" i="16" s="1"/>
  <c r="EW44" i="16" s="1"/>
  <c r="EX44" i="16" s="1"/>
  <c r="EY44" i="16" s="1"/>
  <c r="EZ44" i="16" s="1"/>
  <c r="FA44" i="16" s="1"/>
  <c r="FB44" i="16" s="1"/>
  <c r="FC44" i="16" s="1"/>
  <c r="FD44" i="16" s="1"/>
  <c r="DI63" i="16"/>
  <c r="DJ63" i="16" s="1"/>
  <c r="DK63" i="16" s="1"/>
  <c r="DL63" i="16" s="1"/>
  <c r="DM63" i="16" s="1"/>
  <c r="DN63" i="16" s="1"/>
  <c r="DO63" i="16" s="1"/>
  <c r="DP63" i="16" s="1"/>
  <c r="DQ63" i="16" s="1"/>
  <c r="DR63" i="16" s="1"/>
  <c r="DS63" i="16" s="1"/>
  <c r="DT63" i="16" s="1"/>
  <c r="DU63" i="16" s="1"/>
  <c r="DV63" i="16" s="1"/>
  <c r="DW63" i="16" s="1"/>
  <c r="DX63" i="16" s="1"/>
  <c r="DY63" i="16" s="1"/>
  <c r="DZ63" i="16" s="1"/>
  <c r="EA63" i="16" s="1"/>
  <c r="EB63" i="16" s="1"/>
  <c r="EC63" i="16" s="1"/>
  <c r="ED63" i="16" s="1"/>
  <c r="EE63" i="16" s="1"/>
  <c r="EF63" i="16" s="1"/>
  <c r="EG63" i="16" s="1"/>
  <c r="EH63" i="16" s="1"/>
  <c r="EI63" i="16" s="1"/>
  <c r="EJ63" i="16" s="1"/>
  <c r="EK63" i="16" s="1"/>
  <c r="EL63" i="16" s="1"/>
  <c r="EM63" i="16" s="1"/>
  <c r="EN63" i="16" s="1"/>
  <c r="EO63" i="16" s="1"/>
  <c r="EP63" i="16" s="1"/>
  <c r="EQ63" i="16" s="1"/>
  <c r="ER63" i="16" s="1"/>
  <c r="ES63" i="16" s="1"/>
  <c r="ET63" i="16" s="1"/>
  <c r="EU63" i="16" s="1"/>
  <c r="EV63" i="16" s="1"/>
  <c r="EW63" i="16" s="1"/>
  <c r="EX63" i="16" s="1"/>
  <c r="EY63" i="16" s="1"/>
  <c r="EZ63" i="16" s="1"/>
  <c r="FA63" i="16" s="1"/>
  <c r="FB63" i="16" s="1"/>
  <c r="FC63" i="16" s="1"/>
  <c r="FD63" i="16" s="1"/>
  <c r="DI31" i="16"/>
  <c r="DJ31" i="16" s="1"/>
  <c r="DK31" i="16" s="1"/>
  <c r="DL31" i="16" s="1"/>
  <c r="DI28" i="16"/>
  <c r="DJ28" i="16" s="1"/>
  <c r="DK28" i="16" s="1"/>
  <c r="DL28" i="16" s="1"/>
  <c r="DM28" i="16" s="1"/>
  <c r="DN28" i="16" s="1"/>
  <c r="DO28" i="16" s="1"/>
  <c r="DP28" i="16" s="1"/>
  <c r="DQ28" i="16" s="1"/>
  <c r="DR28" i="16" s="1"/>
  <c r="DS28" i="16" s="1"/>
  <c r="DT28" i="16" s="1"/>
  <c r="DU28" i="16" s="1"/>
  <c r="DV28" i="16" s="1"/>
  <c r="DW28" i="16" s="1"/>
  <c r="DX28" i="16" s="1"/>
  <c r="DY28" i="16" s="1"/>
  <c r="DZ28" i="16" s="1"/>
  <c r="EA28" i="16" s="1"/>
  <c r="EB28" i="16" s="1"/>
  <c r="EC28" i="16" s="1"/>
  <c r="ED28" i="16" s="1"/>
  <c r="EE28" i="16" s="1"/>
  <c r="EF28" i="16" s="1"/>
  <c r="EG28" i="16" s="1"/>
  <c r="EH28" i="16" s="1"/>
  <c r="EI28" i="16" s="1"/>
  <c r="EJ28" i="16" s="1"/>
  <c r="EK28" i="16" s="1"/>
  <c r="EL28" i="16" s="1"/>
  <c r="EM28" i="16" s="1"/>
  <c r="EN28" i="16" s="1"/>
  <c r="EO28" i="16" s="1"/>
  <c r="EP28" i="16" s="1"/>
  <c r="EQ28" i="16" s="1"/>
  <c r="ER28" i="16" s="1"/>
  <c r="ES28" i="16" s="1"/>
  <c r="ET28" i="16" s="1"/>
  <c r="EU28" i="16" s="1"/>
  <c r="EV28" i="16" s="1"/>
  <c r="EW28" i="16" s="1"/>
  <c r="EX28" i="16" s="1"/>
  <c r="EY28" i="16" s="1"/>
  <c r="EZ28" i="16" s="1"/>
  <c r="FA28" i="16" s="1"/>
  <c r="FB28" i="16" s="1"/>
  <c r="FC28" i="16" s="1"/>
  <c r="FD28" i="16" s="1"/>
  <c r="DI35" i="16"/>
  <c r="DJ35" i="16" s="1"/>
  <c r="DK35" i="16" s="1"/>
  <c r="DL35" i="16" s="1"/>
  <c r="DM35" i="16" s="1"/>
  <c r="DN35" i="16" s="1"/>
  <c r="DO35" i="16" s="1"/>
  <c r="DP35" i="16" s="1"/>
  <c r="DQ35" i="16" s="1"/>
  <c r="DR35" i="16" s="1"/>
  <c r="DS35" i="16" s="1"/>
  <c r="DT35" i="16" s="1"/>
  <c r="DU35" i="16" s="1"/>
  <c r="DV35" i="16" s="1"/>
  <c r="DW35" i="16" s="1"/>
  <c r="DX35" i="16" s="1"/>
  <c r="DY35" i="16" s="1"/>
  <c r="DZ35" i="16" s="1"/>
  <c r="EA35" i="16" s="1"/>
  <c r="EB35" i="16" s="1"/>
  <c r="EC35" i="16" s="1"/>
  <c r="ED35" i="16" s="1"/>
  <c r="EE35" i="16" s="1"/>
  <c r="EF35" i="16" s="1"/>
  <c r="EG35" i="16" s="1"/>
  <c r="EH35" i="16" s="1"/>
  <c r="EI35" i="16" s="1"/>
  <c r="EJ35" i="16" s="1"/>
  <c r="EK35" i="16" s="1"/>
  <c r="EL35" i="16" s="1"/>
  <c r="EM35" i="16" s="1"/>
  <c r="EN35" i="16" s="1"/>
  <c r="EO35" i="16" s="1"/>
  <c r="EP35" i="16" s="1"/>
  <c r="EQ35" i="16" s="1"/>
  <c r="ER35" i="16" s="1"/>
  <c r="ES35" i="16" s="1"/>
  <c r="ET35" i="16" s="1"/>
  <c r="EU35" i="16" s="1"/>
  <c r="EV35" i="16" s="1"/>
  <c r="EW35" i="16" s="1"/>
  <c r="EX35" i="16" s="1"/>
  <c r="EY35" i="16" s="1"/>
  <c r="EZ35" i="16" s="1"/>
  <c r="FA35" i="16" s="1"/>
  <c r="FB35" i="16" s="1"/>
  <c r="FC35" i="16" s="1"/>
  <c r="FD35" i="16" s="1"/>
  <c r="DE35" i="16"/>
  <c r="DJ21" i="16"/>
  <c r="DE60" i="16"/>
  <c r="DE28" i="16"/>
  <c r="DE27" i="16"/>
  <c r="DE31" i="16"/>
  <c r="DE21" i="16"/>
  <c r="DE36" i="16"/>
  <c r="DE37" i="16"/>
  <c r="DE29" i="16"/>
  <c r="F13" i="21"/>
  <c r="I17" i="16" l="1"/>
  <c r="I18" i="16"/>
  <c r="C5" i="5"/>
  <c r="DK21" i="16"/>
  <c r="J18" i="16"/>
  <c r="DM31" i="16"/>
  <c r="J16" i="16"/>
  <c r="I19" i="16"/>
  <c r="H19" i="16"/>
  <c r="H17" i="16"/>
  <c r="I16" i="16" s="1"/>
  <c r="I15" i="16" s="1"/>
  <c r="J19" i="16"/>
  <c r="J17" i="16"/>
  <c r="K16" i="16" s="1"/>
  <c r="F14" i="21"/>
  <c r="E5" i="5" l="1"/>
  <c r="D5" i="5"/>
  <c r="DL21" i="16"/>
  <c r="K18" i="16"/>
  <c r="DN31" i="16"/>
  <c r="I14" i="16"/>
  <c r="J14" i="16"/>
  <c r="K15" i="16"/>
  <c r="K19" i="16"/>
  <c r="K17" i="16"/>
  <c r="L16" i="16" s="1"/>
  <c r="F15" i="21"/>
  <c r="F5" i="5" l="1"/>
  <c r="F4" i="5"/>
  <c r="DM21" i="16"/>
  <c r="L18" i="16"/>
  <c r="K14" i="16"/>
  <c r="DO31" i="16"/>
  <c r="J15" i="16"/>
  <c r="L15" i="16"/>
  <c r="L19" i="16"/>
  <c r="L17" i="16"/>
  <c r="M16" i="16" s="1"/>
  <c r="F16" i="21"/>
  <c r="G5" i="5" l="1"/>
  <c r="D4" i="5"/>
  <c r="G4" i="5"/>
  <c r="E4" i="5"/>
  <c r="L14" i="16"/>
  <c r="DN21" i="16"/>
  <c r="M18" i="16"/>
  <c r="DP31" i="16"/>
  <c r="M15" i="16"/>
  <c r="M19" i="16"/>
  <c r="M17" i="16"/>
  <c r="N16" i="16" s="1"/>
  <c r="F17" i="21"/>
  <c r="H5" i="5" l="1"/>
  <c r="H4" i="5"/>
  <c r="DO21" i="16"/>
  <c r="N18" i="16"/>
  <c r="M14" i="16"/>
  <c r="DQ31" i="16"/>
  <c r="N15" i="16"/>
  <c r="N19" i="16"/>
  <c r="N17" i="16"/>
  <c r="O16" i="16" s="1"/>
  <c r="F18" i="21"/>
  <c r="I4" i="5" l="1"/>
  <c r="I5" i="5"/>
  <c r="DP21" i="16"/>
  <c r="O18" i="16"/>
  <c r="N14" i="16"/>
  <c r="DR31" i="16"/>
  <c r="O15" i="16"/>
  <c r="O19" i="16"/>
  <c r="O17" i="16"/>
  <c r="P16" i="16" s="1"/>
  <c r="F19" i="21"/>
  <c r="J5" i="5" l="1"/>
  <c r="J4" i="5"/>
  <c r="O14" i="16"/>
  <c r="DQ21" i="16"/>
  <c r="P18" i="16"/>
  <c r="DS31" i="16"/>
  <c r="P15" i="16"/>
  <c r="P19" i="16"/>
  <c r="P17" i="16"/>
  <c r="Q16" i="16" s="1"/>
  <c r="F20" i="21"/>
  <c r="K4" i="5" l="1"/>
  <c r="K5" i="5"/>
  <c r="P14" i="16"/>
  <c r="DR21" i="16"/>
  <c r="Q18" i="16"/>
  <c r="DT31" i="16"/>
  <c r="Q15" i="16"/>
  <c r="Q19" i="16"/>
  <c r="Q17" i="16"/>
  <c r="R16" i="16" s="1"/>
  <c r="F21" i="21"/>
  <c r="L5" i="5" l="1"/>
  <c r="L4" i="5"/>
  <c r="Q14" i="16"/>
  <c r="DS21" i="16"/>
  <c r="R18" i="16"/>
  <c r="DU31" i="16"/>
  <c r="R19" i="16"/>
  <c r="R15" i="16"/>
  <c r="R17" i="16"/>
  <c r="S16" i="16" s="1"/>
  <c r="F22" i="21"/>
  <c r="M4" i="5" l="1"/>
  <c r="M5" i="5"/>
  <c r="R14" i="16"/>
  <c r="DT21" i="16"/>
  <c r="S18" i="16"/>
  <c r="DV31" i="16"/>
  <c r="S15" i="16"/>
  <c r="S19" i="16"/>
  <c r="S17" i="16"/>
  <c r="T16" i="16" s="1"/>
  <c r="F23" i="21"/>
  <c r="N5" i="5" l="1"/>
  <c r="N4" i="5"/>
  <c r="S14" i="16"/>
  <c r="DU21" i="16"/>
  <c r="T18" i="16"/>
  <c r="DW31" i="16"/>
  <c r="T15" i="16"/>
  <c r="T19" i="16"/>
  <c r="T17" i="16"/>
  <c r="U16" i="16" s="1"/>
  <c r="O5" i="5" l="1"/>
  <c r="O4" i="5"/>
  <c r="T14" i="16"/>
  <c r="DV21" i="16"/>
  <c r="U18" i="16"/>
  <c r="DX31" i="16"/>
  <c r="U15" i="16"/>
  <c r="U19" i="16"/>
  <c r="U17" i="16"/>
  <c r="V16" i="16" s="1"/>
  <c r="P5" i="5" l="1"/>
  <c r="P4" i="5"/>
  <c r="U14" i="16"/>
  <c r="DW21" i="16"/>
  <c r="V18" i="16"/>
  <c r="DY31" i="16"/>
  <c r="V15" i="16"/>
  <c r="V19" i="16"/>
  <c r="V17" i="16"/>
  <c r="W16" i="16" s="1"/>
  <c r="Q5" i="5" l="1"/>
  <c r="Q4" i="5"/>
  <c r="V14" i="16"/>
  <c r="DX21" i="16"/>
  <c r="W18" i="16"/>
  <c r="DZ31" i="16"/>
  <c r="W15" i="16"/>
  <c r="W19" i="16"/>
  <c r="W17" i="16"/>
  <c r="X16" i="16" s="1"/>
  <c r="R4" i="5" l="1"/>
  <c r="R5" i="5"/>
  <c r="W14" i="16"/>
  <c r="DY21" i="16"/>
  <c r="X18" i="16"/>
  <c r="EA31" i="16"/>
  <c r="X15" i="16"/>
  <c r="X19" i="16"/>
  <c r="X17" i="16"/>
  <c r="Y16" i="16" s="1"/>
  <c r="S4" i="5" l="1"/>
  <c r="S5" i="5"/>
  <c r="X14" i="16"/>
  <c r="DZ21" i="16"/>
  <c r="Y18" i="16"/>
  <c r="EB31" i="16"/>
  <c r="Y19" i="16"/>
  <c r="Y15" i="16"/>
  <c r="Y17" i="16"/>
  <c r="Z16" i="16" s="1"/>
  <c r="T4" i="5" l="1"/>
  <c r="T5" i="5"/>
  <c r="Y14" i="16"/>
  <c r="EA21" i="16"/>
  <c r="Z18" i="16"/>
  <c r="EC31" i="16"/>
  <c r="Z15" i="16"/>
  <c r="Z19" i="16"/>
  <c r="Z17" i="16"/>
  <c r="AA16" i="16" s="1"/>
  <c r="U4" i="5" l="1"/>
  <c r="U5" i="5"/>
  <c r="Z14" i="16"/>
  <c r="EB21" i="16"/>
  <c r="AA18" i="16"/>
  <c r="AA14" i="16" s="1"/>
  <c r="ED31" i="16"/>
  <c r="AA15" i="16"/>
  <c r="AA19" i="16"/>
  <c r="AA17" i="16"/>
  <c r="AB16" i="16" s="1"/>
  <c r="EC21" i="16" l="1"/>
  <c r="AB18" i="16"/>
  <c r="AB14" i="16" s="1"/>
  <c r="EE31" i="16"/>
  <c r="AB15" i="16"/>
  <c r="AB19" i="16"/>
  <c r="AB17" i="16"/>
  <c r="AC16" i="16" s="1"/>
  <c r="ED21" i="16" l="1"/>
  <c r="AC18" i="16"/>
  <c r="AC14" i="16" s="1"/>
  <c r="EF31" i="16"/>
  <c r="AC15" i="16"/>
  <c r="AC19" i="16"/>
  <c r="AC17" i="16"/>
  <c r="AD16" i="16" s="1"/>
  <c r="EE21" i="16" l="1"/>
  <c r="AD18" i="16"/>
  <c r="AD14" i="16" s="1"/>
  <c r="EG31" i="16"/>
  <c r="AD15" i="16"/>
  <c r="AD19" i="16"/>
  <c r="AD17" i="16"/>
  <c r="AE16" i="16" s="1"/>
  <c r="EF21" i="16" l="1"/>
  <c r="AE18" i="16"/>
  <c r="AE14" i="16" s="1"/>
  <c r="EH31" i="16"/>
  <c r="AE15" i="16"/>
  <c r="AE19" i="16"/>
  <c r="AE17" i="16"/>
  <c r="AF16" i="16" s="1"/>
  <c r="EG21" i="16" l="1"/>
  <c r="AF18" i="16"/>
  <c r="AF14" i="16" s="1"/>
  <c r="EI31" i="16"/>
  <c r="AF15" i="16"/>
  <c r="AF19" i="16"/>
  <c r="AF17" i="16"/>
  <c r="AG16" i="16" s="1"/>
  <c r="EH21" i="16" l="1"/>
  <c r="AG18" i="16"/>
  <c r="AG14" i="16" s="1"/>
  <c r="EJ31" i="16"/>
  <c r="AG15" i="16"/>
  <c r="AG19" i="16"/>
  <c r="AG17" i="16"/>
  <c r="AH16" i="16" s="1"/>
  <c r="EI21" i="16" l="1"/>
  <c r="AH18" i="16"/>
  <c r="AH14" i="16" s="1"/>
  <c r="EK31" i="16"/>
  <c r="AH15" i="16"/>
  <c r="AH19" i="16"/>
  <c r="AH17" i="16"/>
  <c r="AI16" i="16" s="1"/>
  <c r="EJ21" i="16" l="1"/>
  <c r="AI18" i="16"/>
  <c r="AI14" i="16" s="1"/>
  <c r="EL31" i="16"/>
  <c r="AI15" i="16"/>
  <c r="AI19" i="16"/>
  <c r="AI17" i="16"/>
  <c r="AJ16" i="16" s="1"/>
  <c r="EK21" i="16" l="1"/>
  <c r="AJ18" i="16"/>
  <c r="AJ14" i="16" s="1"/>
  <c r="EM31" i="16"/>
  <c r="AJ15" i="16"/>
  <c r="AJ19" i="16"/>
  <c r="AJ17" i="16"/>
  <c r="AK16" i="16" s="1"/>
  <c r="EL21" i="16" l="1"/>
  <c r="AK18" i="16"/>
  <c r="AK14" i="16" s="1"/>
  <c r="EN31" i="16"/>
  <c r="AK17" i="16"/>
  <c r="AL16" i="16" s="1"/>
  <c r="AK15" i="16"/>
  <c r="AK19" i="16"/>
  <c r="EM21" i="16" l="1"/>
  <c r="AL18" i="16"/>
  <c r="AL14" i="16" s="1"/>
  <c r="EO31" i="16"/>
  <c r="AL15" i="16"/>
  <c r="AL19" i="16"/>
  <c r="AL17" i="16"/>
  <c r="AM16" i="16" s="1"/>
  <c r="EN21" i="16" l="1"/>
  <c r="AM18" i="16"/>
  <c r="AM14" i="16" s="1"/>
  <c r="EP31" i="16"/>
  <c r="AM15" i="16"/>
  <c r="AM19" i="16"/>
  <c r="AM17" i="16"/>
  <c r="AN16" i="16" s="1"/>
  <c r="EO21" i="16" l="1"/>
  <c r="AN18" i="16"/>
  <c r="AN14" i="16" s="1"/>
  <c r="EQ31" i="16"/>
  <c r="AN15" i="16"/>
  <c r="AN19" i="16"/>
  <c r="AN17" i="16"/>
  <c r="AO16" i="16" s="1"/>
  <c r="EP21" i="16" l="1"/>
  <c r="AO18" i="16"/>
  <c r="AO14" i="16" s="1"/>
  <c r="ER31" i="16"/>
  <c r="AO15" i="16"/>
  <c r="AO19" i="16"/>
  <c r="AO17" i="16"/>
  <c r="AP16" i="16" s="1"/>
  <c r="EQ21" i="16" l="1"/>
  <c r="AP18" i="16"/>
  <c r="AP14" i="16" s="1"/>
  <c r="ES31" i="16"/>
  <c r="AP19" i="16"/>
  <c r="AP15" i="16"/>
  <c r="AP17" i="16"/>
  <c r="AQ16" i="16" s="1"/>
  <c r="ER21" i="16" l="1"/>
  <c r="AQ18" i="16"/>
  <c r="AQ14" i="16" s="1"/>
  <c r="ET31" i="16"/>
  <c r="AQ15" i="16"/>
  <c r="AQ19" i="16"/>
  <c r="AQ17" i="16"/>
  <c r="AR16" i="16" s="1"/>
  <c r="ES21" i="16" l="1"/>
  <c r="AR18" i="16"/>
  <c r="AR14" i="16" s="1"/>
  <c r="EU31" i="16"/>
  <c r="AR15" i="16"/>
  <c r="AR19" i="16"/>
  <c r="AR17" i="16"/>
  <c r="AS16" i="16" s="1"/>
  <c r="ET21" i="16" l="1"/>
  <c r="AS18" i="16"/>
  <c r="AS14" i="16" s="1"/>
  <c r="EV31" i="16"/>
  <c r="AS15" i="16"/>
  <c r="AS19" i="16"/>
  <c r="AS17" i="16"/>
  <c r="AT16" i="16" s="1"/>
  <c r="EU21" i="16" l="1"/>
  <c r="AT18" i="16"/>
  <c r="AT14" i="16" s="1"/>
  <c r="EW31" i="16"/>
  <c r="AT15" i="16"/>
  <c r="AT19" i="16"/>
  <c r="AT17" i="16"/>
  <c r="AU16" i="16" s="1"/>
  <c r="EV21" i="16" l="1"/>
  <c r="AU18" i="16"/>
  <c r="AU14" i="16" s="1"/>
  <c r="EX31" i="16"/>
  <c r="AU15" i="16"/>
  <c r="AU19" i="16"/>
  <c r="AU17" i="16"/>
  <c r="AV16" i="16" s="1"/>
  <c r="EW21" i="16" l="1"/>
  <c r="AV18" i="16"/>
  <c r="AV14" i="16" s="1"/>
  <c r="EY31" i="16"/>
  <c r="AV15" i="16"/>
  <c r="AV19" i="16"/>
  <c r="AV17" i="16"/>
  <c r="AW16" i="16" s="1"/>
  <c r="EX21" i="16" l="1"/>
  <c r="AW18" i="16"/>
  <c r="EZ31" i="16"/>
  <c r="AW19" i="16"/>
  <c r="AW17" i="16"/>
  <c r="AX16" i="16" s="1"/>
  <c r="AW14" i="16" l="1"/>
  <c r="EY21" i="16"/>
  <c r="AX18" i="16"/>
  <c r="AX14" i="16" s="1"/>
  <c r="FA31" i="16"/>
  <c r="AW15" i="16"/>
  <c r="AX15" i="16"/>
  <c r="AX19" i="16"/>
  <c r="AX17" i="16"/>
  <c r="AY16" i="16" s="1"/>
  <c r="EZ21" i="16" l="1"/>
  <c r="AY18" i="16"/>
  <c r="AY14" i="16" s="1"/>
  <c r="FB31" i="16"/>
  <c r="AY15" i="16"/>
  <c r="AY19" i="16"/>
  <c r="AY17" i="16"/>
  <c r="AZ16" i="16" s="1"/>
  <c r="FA21" i="16" l="1"/>
  <c r="AZ18" i="16"/>
  <c r="AZ14" i="16" s="1"/>
  <c r="FC31" i="16"/>
  <c r="AZ15" i="16"/>
  <c r="AZ19" i="16"/>
  <c r="AZ17" i="16"/>
  <c r="BA16" i="16" s="1"/>
  <c r="FB21" i="16" l="1"/>
  <c r="BA18" i="16"/>
  <c r="BA14" i="16" s="1"/>
  <c r="FD31" i="16"/>
  <c r="BA19" i="16"/>
  <c r="BA15" i="16"/>
  <c r="BA17" i="16"/>
  <c r="BB16" i="16" s="1"/>
  <c r="FC21" i="16" l="1"/>
  <c r="BB18" i="16"/>
  <c r="BB19" i="16"/>
  <c r="BB17" i="16"/>
  <c r="BC16" i="16" s="1"/>
  <c r="BB14" i="16" l="1"/>
  <c r="FD21" i="16"/>
  <c r="BD18" i="16" s="1"/>
  <c r="BC18" i="16"/>
  <c r="BC14" i="16" s="1"/>
  <c r="BB15" i="16"/>
  <c r="BC15" i="16"/>
  <c r="BC19" i="16"/>
  <c r="BC17" i="16"/>
  <c r="BD16" i="16" s="1"/>
  <c r="BD19" i="16" l="1"/>
  <c r="BD17" i="16"/>
  <c r="BG16" i="16" s="1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BD15" i="16" l="1"/>
  <c r="E18" i="16" s="1"/>
  <c r="BD14" i="16"/>
  <c r="AA13" i="16" l="1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X13" i="16"/>
  <c r="H13" i="16"/>
  <c r="W13" i="16"/>
  <c r="M13" i="16"/>
  <c r="V13" i="16"/>
  <c r="U13" i="16"/>
  <c r="T13" i="16"/>
  <c r="S13" i="16"/>
  <c r="R13" i="16"/>
  <c r="Q13" i="16"/>
  <c r="L13" i="16"/>
  <c r="P13" i="16"/>
  <c r="O13" i="16"/>
  <c r="N13" i="16"/>
  <c r="K13" i="16"/>
  <c r="Y13" i="16"/>
  <c r="Z13" i="16"/>
  <c r="J13" i="16"/>
  <c r="I13" i="16"/>
  <c r="AP11" i="5" a="1"/>
  <c r="AP11" i="5" s="1"/>
  <c r="AF9" i="5" a="1"/>
  <c r="AG9" i="5" s="1"/>
  <c r="AO10" i="5" a="1"/>
  <c r="AO10" i="5" s="1"/>
  <c r="AN9" i="5" a="1"/>
  <c r="AO9" i="5" s="1"/>
  <c r="AE8" i="5" a="1"/>
  <c r="AH8" i="5" s="1"/>
  <c r="AH11" i="5" a="1"/>
  <c r="AI11" i="5" s="1"/>
  <c r="AM8" i="5" a="1"/>
  <c r="AM8" i="5" s="1"/>
  <c r="AD7" i="5" a="1"/>
  <c r="AE7" i="5" s="1"/>
  <c r="AG10" i="5" a="1"/>
  <c r="AI10" i="5" s="1"/>
  <c r="AL7" i="5" a="1"/>
  <c r="AM7" i="5" s="1"/>
  <c r="AA7" i="5" l="1"/>
  <c r="AN7" i="5"/>
  <c r="AH9" i="5"/>
  <c r="AQ8" i="5"/>
  <c r="AA11" i="5" s="1"/>
  <c r="AI9" i="5"/>
  <c r="AP7" i="5"/>
  <c r="AP10" i="5"/>
  <c r="AH10" i="5"/>
  <c r="AN9" i="5"/>
  <c r="AF9" i="5"/>
  <c r="AQ9" i="5"/>
  <c r="AQ10" i="5"/>
  <c r="AG10" i="5"/>
  <c r="AO7" i="5"/>
  <c r="AQ11" i="5"/>
  <c r="AE8" i="5"/>
  <c r="Y7" i="5" s="1"/>
  <c r="AI8" i="5"/>
  <c r="AG8" i="5"/>
  <c r="AQ7" i="5"/>
  <c r="AH11" i="5"/>
  <c r="AN8" i="5"/>
  <c r="AA8" i="5" s="1"/>
  <c r="AG7" i="5"/>
  <c r="AD7" i="5"/>
  <c r="Y6" i="5" s="1"/>
  <c r="AI7" i="5"/>
  <c r="AH7" i="5"/>
  <c r="Y10" i="5" s="1"/>
  <c r="AP8" i="5"/>
  <c r="AA10" i="5" s="1"/>
  <c r="AF7" i="5"/>
  <c r="AO8" i="5"/>
  <c r="AL7" i="5"/>
  <c r="AA6" i="5" s="1"/>
  <c r="AF8" i="5"/>
  <c r="Y8" i="5" s="1"/>
  <c r="AP9" i="5"/>
  <c r="Y9" i="5" l="1"/>
  <c r="AA9" i="5"/>
  <c r="C10" i="5" s="1"/>
  <c r="C11" i="5" s="1"/>
  <c r="Y11" i="5"/>
  <c r="P8" i="5" l="1"/>
  <c r="C3" i="17"/>
  <c r="C4" i="17"/>
  <c r="C2" i="17"/>
  <c r="D2" i="17" s="1"/>
  <c r="C7" i="11" s="1"/>
  <c r="C30" i="17"/>
  <c r="C12" i="17"/>
  <c r="C8" i="17"/>
  <c r="C13" i="17"/>
  <c r="D13" i="17" s="1"/>
  <c r="C18" i="11" s="1"/>
  <c r="C35" i="17"/>
  <c r="J10" i="5"/>
  <c r="C9" i="17"/>
  <c r="D9" i="17" s="1"/>
  <c r="C14" i="11" s="1"/>
  <c r="C18" i="17"/>
  <c r="C10" i="17"/>
  <c r="C24" i="17"/>
  <c r="R10" i="5"/>
  <c r="K10" i="5"/>
  <c r="P10" i="5"/>
  <c r="C17" i="17"/>
  <c r="C11" i="17"/>
  <c r="U10" i="5"/>
  <c r="E10" i="5"/>
  <c r="H10" i="5"/>
  <c r="S10" i="5"/>
  <c r="C16" i="17"/>
  <c r="C15" i="17"/>
  <c r="C8" i="5"/>
  <c r="C9" i="5" s="1"/>
  <c r="C14" i="17"/>
  <c r="C31" i="17"/>
  <c r="C28" i="17"/>
  <c r="C29" i="17"/>
  <c r="D31" i="17"/>
  <c r="C36" i="11" s="1"/>
  <c r="C27" i="17"/>
  <c r="C23" i="17"/>
  <c r="C26" i="17"/>
  <c r="C7" i="17"/>
  <c r="C25" i="17"/>
  <c r="Q10" i="5"/>
  <c r="C38" i="17"/>
  <c r="C37" i="17"/>
  <c r="D10" i="5"/>
  <c r="C21" i="17"/>
  <c r="M10" i="5"/>
  <c r="C19" i="17"/>
  <c r="C34" i="17"/>
  <c r="N10" i="5"/>
  <c r="C33" i="17"/>
  <c r="C6" i="17"/>
  <c r="C5" i="17"/>
  <c r="D5" i="17" s="1"/>
  <c r="C10" i="11" s="1"/>
  <c r="O10" i="5"/>
  <c r="C20" i="17"/>
  <c r="C22" i="17"/>
  <c r="G10" i="5"/>
  <c r="C32" i="17"/>
  <c r="C36" i="17"/>
  <c r="D36" i="17" s="1"/>
  <c r="C41" i="11" s="1"/>
  <c r="D4" i="17"/>
  <c r="C9" i="11" s="1"/>
  <c r="L10" i="5"/>
  <c r="H8" i="5"/>
  <c r="I8" i="5"/>
  <c r="M8" i="5"/>
  <c r="D8" i="5"/>
  <c r="D9" i="5" s="1"/>
  <c r="O8" i="5"/>
  <c r="P9" i="5" s="1"/>
  <c r="J8" i="5"/>
  <c r="E8" i="5"/>
  <c r="R8" i="5"/>
  <c r="U8" i="5"/>
  <c r="T8" i="5"/>
  <c r="Q8" i="5"/>
  <c r="K8" i="5"/>
  <c r="F8" i="5"/>
  <c r="S8" i="5"/>
  <c r="G8" i="5"/>
  <c r="N8" i="5"/>
  <c r="F10" i="5"/>
  <c r="L8" i="5"/>
  <c r="I10" i="5"/>
  <c r="T10" i="5"/>
  <c r="D11" i="5"/>
  <c r="P11" i="5" l="1"/>
  <c r="I9" i="5"/>
  <c r="N11" i="5"/>
  <c r="D14" i="17"/>
  <c r="C19" i="11" s="1"/>
  <c r="D10" i="17"/>
  <c r="C15" i="11" s="1"/>
  <c r="D19" i="17"/>
  <c r="C24" i="11" s="1"/>
  <c r="D11" i="17"/>
  <c r="C16" i="11" s="1"/>
  <c r="M11" i="5"/>
  <c r="D29" i="17"/>
  <c r="C34" i="11" s="1"/>
  <c r="D17" i="17"/>
  <c r="C22" i="11" s="1"/>
  <c r="J11" i="5"/>
  <c r="H11" i="5"/>
  <c r="E11" i="5"/>
  <c r="K11" i="5"/>
  <c r="E9" i="5"/>
  <c r="S11" i="5"/>
  <c r="J9" i="5"/>
  <c r="D3" i="17"/>
  <c r="C8" i="11" s="1"/>
  <c r="L11" i="5"/>
  <c r="D18" i="17"/>
  <c r="C23" i="11" s="1"/>
  <c r="U11" i="5"/>
  <c r="Q11" i="5"/>
  <c r="D25" i="17"/>
  <c r="C30" i="11" s="1"/>
  <c r="O11" i="5"/>
  <c r="D22" i="17"/>
  <c r="C27" i="11" s="1"/>
  <c r="D7" i="17"/>
  <c r="C12" i="11" s="1"/>
  <c r="R9" i="5"/>
  <c r="D20" i="17"/>
  <c r="C25" i="11" s="1"/>
  <c r="D12" i="17"/>
  <c r="C17" i="11" s="1"/>
  <c r="D6" i="17"/>
  <c r="C11" i="11" s="1"/>
  <c r="D38" i="17"/>
  <c r="C43" i="11" s="1"/>
  <c r="D15" i="17"/>
  <c r="C20" i="11" s="1"/>
  <c r="F9" i="5"/>
  <c r="D32" i="17"/>
  <c r="C37" i="11" s="1"/>
  <c r="D16" i="17"/>
  <c r="C21" i="11" s="1"/>
  <c r="K9" i="5"/>
  <c r="D8" i="17"/>
  <c r="C13" i="11" s="1"/>
  <c r="D26" i="17"/>
  <c r="C31" i="11" s="1"/>
  <c r="D33" i="17"/>
  <c r="C38" i="11" s="1"/>
  <c r="D23" i="17"/>
  <c r="C28" i="11" s="1"/>
  <c r="D24" i="17"/>
  <c r="C29" i="11" s="1"/>
  <c r="R11" i="5"/>
  <c r="D34" i="17"/>
  <c r="C39" i="11" s="1"/>
  <c r="D27" i="17"/>
  <c r="C32" i="11" s="1"/>
  <c r="D21" i="17"/>
  <c r="C26" i="11" s="1"/>
  <c r="D28" i="17"/>
  <c r="C33" i="11" s="1"/>
  <c r="G11" i="5"/>
  <c r="H9" i="5"/>
  <c r="D30" i="17"/>
  <c r="C35" i="11" s="1"/>
  <c r="T9" i="5"/>
  <c r="D37" i="17"/>
  <c r="C42" i="11" s="1"/>
  <c r="D35" i="17"/>
  <c r="C40" i="11" s="1"/>
  <c r="O9" i="5"/>
  <c r="L9" i="5"/>
  <c r="G9" i="5"/>
  <c r="S9" i="5"/>
  <c r="Q9" i="5"/>
  <c r="U9" i="5"/>
  <c r="N9" i="5"/>
  <c r="F11" i="5"/>
  <c r="I11" i="5"/>
  <c r="M9" i="5"/>
  <c r="T11" i="5"/>
  <c r="V11" i="5" l="1"/>
  <c r="V9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  <author>R</author>
  </authors>
  <commentList>
    <comment ref="G15" authorId="0" shapeId="0" xr:uid="{00000000-0006-0000-0200-000001000000}">
      <text>
        <r>
          <rPr>
            <sz val="9"/>
            <color indexed="81"/>
            <rFont val="Tahoma"/>
            <family val="2"/>
          </rPr>
          <t>Datos a utilizar en el Modelo de Distribución Temporal de Precipitación - MDTP</t>
        </r>
      </text>
    </comment>
    <comment ref="G18" authorId="0" shapeId="0" xr:uid="{00000000-0006-0000-0200-000002000000}">
      <text>
        <r>
          <rPr>
            <sz val="9"/>
            <color indexed="81"/>
            <rFont val="Tahoma"/>
            <family val="2"/>
          </rPr>
          <t>Datos a utilizar en el Modelo de Distribución Temporal de Precipitación - MDTP</t>
        </r>
      </text>
    </comment>
    <comment ref="B20" authorId="0" shapeId="0" xr:uid="{00000000-0006-0000-0200-000003000000}">
      <text>
        <r>
          <rPr>
            <sz val="10"/>
            <color indexed="81"/>
            <rFont val="Segoe UI Light"/>
            <family val="2"/>
          </rPr>
          <t>Se selecciona para analizar su comportamiento temporal</t>
        </r>
      </text>
    </comment>
    <comment ref="F20" authorId="1" shapeId="0" xr:uid="{B64F3FE8-1995-4154-A174-4A4B988E930C}">
      <text>
        <r>
          <rPr>
            <sz val="9"/>
            <color indexed="81"/>
            <rFont val="Tahoma"/>
            <family val="2"/>
          </rPr>
          <t>Se divide en 2 debido a que se dispone de 2 punsos por hora.
Se resta 1 para eliminar el último pulso en cero.</t>
        </r>
      </text>
    </comment>
    <comment ref="B21" authorId="0" shapeId="0" xr:uid="{00000000-0006-0000-0200-000004000000}">
      <text>
        <r>
          <rPr>
            <sz val="9"/>
            <color indexed="81"/>
            <rFont val="Tahoma"/>
            <family val="2"/>
          </rPr>
          <t>Se excluye por se de larga duración y con patrón atípico.</t>
        </r>
      </text>
    </comment>
    <comment ref="B22" authorId="0" shapeId="0" xr:uid="{00000000-0006-0000-0200-000005000000}">
      <text>
        <r>
          <rPr>
            <sz val="9"/>
            <color indexed="81"/>
            <rFont val="Tahoma"/>
            <family val="2"/>
          </rPr>
          <t>Se excluye por se de larga duración y con patrón atípico.</t>
        </r>
      </text>
    </comment>
    <comment ref="B29" authorId="0" shapeId="0" xr:uid="{00000000-0006-0000-0200-000006000000}">
      <text>
        <r>
          <rPr>
            <sz val="9"/>
            <color indexed="81"/>
            <rFont val="Tahoma"/>
            <family val="2"/>
          </rPr>
          <t>Se excluye por patrón atípico.</t>
        </r>
      </text>
    </comment>
    <comment ref="B30" authorId="0" shapeId="0" xr:uid="{00000000-0006-0000-0200-000007000000}">
      <text>
        <r>
          <rPr>
            <sz val="9"/>
            <color indexed="81"/>
            <rFont val="Tahoma"/>
            <family val="2"/>
          </rPr>
          <t>Se excluye por patrón atípico identificado en gráfica de tormentas registradas.</t>
        </r>
      </text>
    </comment>
    <comment ref="B32" authorId="0" shapeId="0" xr:uid="{00000000-0006-0000-0200-000008000000}">
      <text>
        <r>
          <rPr>
            <sz val="9"/>
            <color indexed="81"/>
            <rFont val="Tahoma"/>
            <family val="2"/>
          </rPr>
          <t>Se excluye por patrón atípico.</t>
        </r>
      </text>
    </comment>
    <comment ref="B45" authorId="0" shapeId="0" xr:uid="{00000000-0006-0000-0200-000009000000}">
      <text>
        <r>
          <rPr>
            <sz val="9"/>
            <color indexed="81"/>
            <rFont val="Tahoma"/>
            <family val="2"/>
          </rPr>
          <t>Se excluye duración mayor a 9 horas</t>
        </r>
      </text>
    </comment>
    <comment ref="B48" authorId="0" shapeId="0" xr:uid="{00000000-0006-0000-0200-00000A000000}">
      <text>
        <r>
          <rPr>
            <sz val="9"/>
            <color indexed="81"/>
            <rFont val="Tahoma"/>
            <family val="2"/>
          </rPr>
          <t>Se excluye por patrón atípico identificado en gráfica de tormentas registradas.</t>
        </r>
      </text>
    </comment>
    <comment ref="B60" authorId="0" shapeId="0" xr:uid="{00000000-0006-0000-0200-00000B000000}">
      <text>
        <r>
          <rPr>
            <sz val="9"/>
            <color indexed="81"/>
            <rFont val="Tahoma"/>
            <family val="2"/>
          </rPr>
          <t>Se exluye debido a que genera error en los análisis dificultado el análisis de la duración tipo</t>
        </r>
      </text>
    </comment>
    <comment ref="B70" authorId="0" shapeId="0" xr:uid="{00000000-0006-0000-0200-00000C000000}">
      <text>
        <r>
          <rPr>
            <sz val="9"/>
            <color indexed="81"/>
            <rFont val="Tahoma"/>
            <family val="2"/>
          </rPr>
          <t>Se excluye duración mayor a 9 horas</t>
        </r>
      </text>
    </comment>
    <comment ref="B80" authorId="0" shapeId="0" xr:uid="{00000000-0006-0000-0200-00000D000000}">
      <text>
        <r>
          <rPr>
            <sz val="9"/>
            <color indexed="81"/>
            <rFont val="Tahoma"/>
            <family val="2"/>
          </rPr>
          <t>Se excluye duración mayor a 9 horas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mastersystem .co.nr</author>
    <author>LENOVO</author>
  </authors>
  <commentList>
    <comment ref="X3" authorId="0" shapeId="0" xr:uid="{00000000-0006-0000-0300-000001000000}">
      <text>
        <r>
          <rPr>
            <sz val="9"/>
            <color indexed="81"/>
            <rFont val="Tahoma"/>
            <family val="2"/>
          </rPr>
          <t>Para utilizar polinomios de grados inferiores al 5 deberá establecer el valor correspondiente a los grados superiores en cero. 
Por ejemplo, para utilizar polinomios de grado 4, ingrese 0 en las celdas rotuladas como X5</t>
        </r>
      </text>
    </comment>
    <comment ref="B4" authorId="0" shapeId="0" xr:uid="{00000000-0006-0000-0300-000002000000}">
      <text>
        <r>
          <rPr>
            <sz val="9"/>
            <color indexed="81"/>
            <rFont val="Tahoma"/>
            <family val="2"/>
          </rPr>
          <t>Ingrese los valores correspondientes a los intervalos de tiempo hasta en máximo 19 pulsos diferentes. Por ejemplo, para intervalos de cada 0.5 horas o 30 minutos el tiempo total en horas es de 9 horas</t>
        </r>
      </text>
    </comment>
    <comment ref="C4" authorId="1" shapeId="0" xr:uid="{00000000-0006-0000-0300-000003000000}">
      <text>
        <r>
          <rPr>
            <sz val="9"/>
            <color indexed="81"/>
            <rFont val="Tahoma"/>
            <family val="2"/>
          </rPr>
          <t>Se agrega un pequeño pulso para precalentamiento del modelo de tránsito hidrológico</t>
        </r>
      </text>
    </comment>
    <comment ref="B5" authorId="0" shapeId="0" xr:uid="{00000000-0006-0000-0300-000004000000}">
      <text>
        <r>
          <rPr>
            <sz val="9"/>
            <color indexed="81"/>
            <rFont val="Tahoma"/>
            <family val="2"/>
          </rPr>
          <t>Ingrese los valores de la precipitación acumulada en milímetros o pulgadas para cada uno de los intervalos definidos de tiempo en horas de acuerdo al modelo de distribución que haya adoptado</t>
        </r>
      </text>
    </comment>
    <comment ref="C5" authorId="1" shapeId="0" xr:uid="{00000000-0006-0000-0300-000005000000}">
      <text>
        <r>
          <rPr>
            <sz val="9"/>
            <color indexed="81"/>
            <rFont val="Tahoma"/>
            <family val="2"/>
          </rPr>
          <t>Se agrega un pequeño pulso para precalentamiento del modelo de tránsito hidrológico. El valor asignado genera un pequeño sobrevalor en el hirograma calculado.</t>
        </r>
      </text>
    </comment>
    <comment ref="C6" authorId="1" shapeId="0" xr:uid="{00000000-0006-0000-0300-000006000000}">
      <text>
        <r>
          <rPr>
            <sz val="9"/>
            <color indexed="81"/>
            <rFont val="Tahoma"/>
            <family val="2"/>
          </rPr>
          <t>Se agrega un pequeño pulso para precalentamiento del modelo de tránsito hidrológico</t>
        </r>
      </text>
    </comment>
  </commentList>
</comments>
</file>

<file path=xl/sharedStrings.xml><?xml version="1.0" encoding="utf-8"?>
<sst xmlns="http://schemas.openxmlformats.org/spreadsheetml/2006/main" count="379" uniqueCount="75">
  <si>
    <t>%t</t>
  </si>
  <si>
    <t>PRECIP-INC</t>
  </si>
  <si>
    <t>Unidades</t>
  </si>
  <si>
    <t>mm</t>
  </si>
  <si>
    <t>X</t>
  </si>
  <si>
    <t>Constante</t>
  </si>
  <si>
    <t>Rótulo</t>
  </si>
  <si>
    <t>Año</t>
  </si>
  <si>
    <t>Mes</t>
  </si>
  <si>
    <t>Dia</t>
  </si>
  <si>
    <t>Total</t>
  </si>
  <si>
    <t>Analizar
1-Sí, 0-No</t>
  </si>
  <si>
    <t>Min</t>
  </si>
  <si>
    <t>Max</t>
  </si>
  <si>
    <t>%P (Datos)</t>
  </si>
  <si>
    <t>#</t>
  </si>
  <si>
    <t>Fecha DSS D</t>
  </si>
  <si>
    <t>DSS A &gt;&gt;</t>
  </si>
  <si>
    <t>DSS B &gt;&gt;</t>
  </si>
  <si>
    <t>DSS C &gt;&gt;</t>
  </si>
  <si>
    <t>DSS F &gt;&gt;</t>
  </si>
  <si>
    <t>Usar constante
(0-No, 1- Sí)</t>
  </si>
  <si>
    <t>Obtención de parámetros polinomicos por F.V. 2017</t>
  </si>
  <si>
    <t>Particular</t>
  </si>
  <si>
    <t>Análisis realizado a partir del análisis de tormentas en una estación pluviométrica operada por un particular con tormentas tipo de 9 horas de duración.</t>
  </si>
  <si>
    <t>t, min</t>
  </si>
  <si>
    <t>t, hr</t>
  </si>
  <si>
    <t>% Acum P. Med</t>
  </si>
  <si>
    <t>r.cfdtools@gmail.com</t>
  </si>
  <si>
    <t>%P</t>
  </si>
  <si>
    <t>PMP</t>
  </si>
  <si>
    <t>W1000</t>
  </si>
  <si>
    <t>RIOCALENTURITAS</t>
  </si>
  <si>
    <t>P_TR2.33</t>
  </si>
  <si>
    <t>Cuenta</t>
  </si>
  <si>
    <t>Hr</t>
  </si>
  <si>
    <t>Duración</t>
  </si>
  <si>
    <t>Conteo Acumulado</t>
  </si>
  <si>
    <r>
      <t>X</t>
    </r>
    <r>
      <rPr>
        <vertAlign val="superscript"/>
        <sz val="11"/>
        <color theme="1"/>
        <rFont val="Segoe UI Light"/>
        <family val="2"/>
      </rPr>
      <t>5</t>
    </r>
  </si>
  <si>
    <r>
      <t>X</t>
    </r>
    <r>
      <rPr>
        <vertAlign val="superscript"/>
        <sz val="11"/>
        <color theme="1"/>
        <rFont val="Segoe UI Light"/>
        <family val="2"/>
      </rPr>
      <t>4</t>
    </r>
  </si>
  <si>
    <r>
      <t>X</t>
    </r>
    <r>
      <rPr>
        <vertAlign val="superscript"/>
        <sz val="11"/>
        <color theme="1"/>
        <rFont val="Segoe UI Light"/>
        <family val="2"/>
      </rPr>
      <t>3</t>
    </r>
    <r>
      <rPr>
        <sz val="10"/>
        <color theme="1"/>
        <rFont val="Calibri Light"/>
        <family val="2"/>
      </rPr>
      <t/>
    </r>
  </si>
  <si>
    <r>
      <t>X</t>
    </r>
    <r>
      <rPr>
        <vertAlign val="superscript"/>
        <sz val="11"/>
        <color theme="1"/>
        <rFont val="Segoe UI Light"/>
        <family val="2"/>
      </rPr>
      <t>2</t>
    </r>
    <r>
      <rPr>
        <sz val="10"/>
        <color theme="1"/>
        <rFont val="Calibri Light"/>
        <family val="2"/>
      </rPr>
      <t/>
    </r>
  </si>
  <si>
    <r>
      <t>X</t>
    </r>
    <r>
      <rPr>
        <vertAlign val="superscript"/>
        <sz val="11"/>
        <color theme="1"/>
        <rFont val="Segoe UI Light"/>
        <family val="2"/>
      </rPr>
      <t>1</t>
    </r>
    <r>
      <rPr>
        <sz val="10"/>
        <color theme="1"/>
        <rFont val="Calibri Light"/>
        <family val="2"/>
      </rPr>
      <t/>
    </r>
  </si>
  <si>
    <r>
      <t>X</t>
    </r>
    <r>
      <rPr>
        <vertAlign val="superscript"/>
        <sz val="11"/>
        <color theme="1"/>
        <rFont val="Segoe UI Light"/>
        <family val="2"/>
      </rPr>
      <t>3</t>
    </r>
  </si>
  <si>
    <r>
      <t>X</t>
    </r>
    <r>
      <rPr>
        <vertAlign val="superscript"/>
        <sz val="11"/>
        <color theme="1"/>
        <rFont val="Segoe UI Light"/>
        <family val="2"/>
      </rPr>
      <t>2</t>
    </r>
  </si>
  <si>
    <t>Contenido creado por:</t>
  </si>
  <si>
    <t>https://github.com/rcfdtools</t>
  </si>
  <si>
    <t>Licencia, cláusulas y condiciones de uso en:</t>
  </si>
  <si>
    <t>https://github.com/rcfdtools/R.HydroTools/wiki/License</t>
  </si>
  <si>
    <t>Password: 1234</t>
  </si>
  <si>
    <t>Datos de entrada en textos color azul</t>
  </si>
  <si>
    <t>Tabla auxiliar - fracción distribuida por pulso</t>
  </si>
  <si>
    <t>Duración tipo, hr</t>
  </si>
  <si>
    <t>Tabla auxiliar - fracción acumulada por instante de tiempo</t>
  </si>
  <si>
    <t>Tabla dinámica para el análisis de duración de eventos por año</t>
  </si>
  <si>
    <r>
      <t xml:space="preserve">Eval </t>
    </r>
    <r>
      <rPr>
        <b/>
        <i/>
        <sz val="11"/>
        <color theme="1"/>
        <rFont val="Segoe UI Light"/>
        <family val="2"/>
      </rPr>
      <t>t</t>
    </r>
    <r>
      <rPr>
        <b/>
        <sz val="11"/>
        <color theme="1"/>
        <rFont val="Segoe UI Light"/>
        <family val="2"/>
      </rPr>
      <t>, hr</t>
    </r>
  </si>
  <si>
    <t>Tabla dinámica para el análisis de repetición de eventos por duración</t>
  </si>
  <si>
    <t>Tormentas seleccionadas</t>
  </si>
  <si>
    <t>Estación</t>
  </si>
  <si>
    <t>Hoja para identificación y análisis de tormentas más intensas en la zona de estudio</t>
  </si>
  <si>
    <t>Duración evento, hr</t>
  </si>
  <si>
    <t>MDTP, Modelo de distribución temporal de precipitación máxima</t>
  </si>
  <si>
    <t>Grado</t>
  </si>
  <si>
    <t>% Acum P (datos)</t>
  </si>
  <si>
    <t>verificación de polinomios</t>
  </si>
  <si>
    <t>Valores del polinomio para el grado seleccionado</t>
  </si>
  <si>
    <t>%t vs. % Acum P</t>
  </si>
  <si>
    <t>t vs. % Acum P</t>
  </si>
  <si>
    <t>%P Acumulada (polinomio)</t>
  </si>
  <si>
    <t>Descripción modelo</t>
  </si>
  <si>
    <t>(A) %P acumulado (polinomio)</t>
  </si>
  <si>
    <t>(A) %P  (usando %t Vs %P) (polinomio)</t>
  </si>
  <si>
    <t>(B) %P acumulado (polinomio)</t>
  </si>
  <si>
    <t>(B) %P (usando t Vs %P) (polinomio)</t>
  </si>
  <si>
    <t>v.20211126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</si>
</sst>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hh:mm;@"/>
    <numFmt numFmtId="166" formatCode="[$-409]ddmmmyy;@"/>
    <numFmt numFmtId="167" formatCode="0.0000000000"/>
    <numFmt numFmtId="168" formatCode="_(* #,##0.0_);_(* \(#,##0.0\);_(* &quot;-&quot;??_);_(@_)"/>
    <numFmt numFmtId="169" formatCode="0.0&quot;h&quot;"/>
    <numFmt numFmtId="170" formatCode="0.0%"/>
    <numFmt numFmtId="171" formatCode="00"/>
    <numFmt numFmtId="172" formatCode="#,##0.0000000000"/>
  </numFmts>
  <fonts count="40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Segoe UI Light"/>
      <family val="2"/>
    </font>
    <font>
      <sz val="11"/>
      <color theme="0" tint="-0.249977111117893"/>
      <name val="Segoe UI Light"/>
      <family val="2"/>
    </font>
    <font>
      <sz val="12"/>
      <color theme="1"/>
      <name val="Segoe UI Light"/>
      <family val="2"/>
    </font>
    <font>
      <sz val="11"/>
      <color rgb="FF13A38D"/>
      <name val="Segoe UI Light"/>
      <family val="2"/>
    </font>
    <font>
      <i/>
      <sz val="11"/>
      <color theme="1"/>
      <name val="Segoe UI Light"/>
      <family val="2"/>
    </font>
    <font>
      <sz val="11"/>
      <name val="Segoe UI Light"/>
      <family val="2"/>
    </font>
    <font>
      <sz val="11"/>
      <color indexed="8"/>
      <name val="Segoe UI Light"/>
      <family val="2"/>
    </font>
    <font>
      <u/>
      <sz val="11"/>
      <color rgb="FF13A38D"/>
      <name val="Segoe UI Light"/>
      <family val="2"/>
    </font>
    <font>
      <sz val="10"/>
      <color rgb="FF13A38D"/>
      <name val="Segoe UI Light"/>
      <family val="2"/>
    </font>
    <font>
      <vertAlign val="superscript"/>
      <sz val="11"/>
      <color theme="1"/>
      <name val="Segoe UI Light"/>
      <family val="2"/>
    </font>
    <font>
      <sz val="11"/>
      <color rgb="FF0070C0"/>
      <name val="Segoe UI Light"/>
      <family val="2"/>
    </font>
    <font>
      <sz val="8"/>
      <color theme="1"/>
      <name val="Segoe UI Light"/>
      <family val="2"/>
    </font>
    <font>
      <b/>
      <sz val="11"/>
      <color theme="1"/>
      <name val="Segoe UI Light"/>
      <family val="2"/>
    </font>
    <font>
      <b/>
      <i/>
      <sz val="11"/>
      <color theme="1"/>
      <name val="Segoe UI Light"/>
      <family val="2"/>
    </font>
    <font>
      <sz val="9"/>
      <color theme="1"/>
      <name val="Segoe UI Light"/>
      <family val="2"/>
    </font>
    <font>
      <sz val="10"/>
      <color indexed="81"/>
      <name val="Segoe UI Light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ADF9C"/>
        <bgColor indexed="64"/>
      </patternFill>
    </fill>
    <fill>
      <patternFill patternType="solid">
        <fgColor rgb="FFA5D9DB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/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/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4.9989318521683403E-2"/>
      </bottom>
      <diagonal/>
    </border>
  </borders>
  <cellStyleXfs count="56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10" applyNumberFormat="0" applyAlignment="0" applyProtection="0"/>
    <xf numFmtId="0" fontId="14" fillId="6" borderId="11" applyNumberFormat="0" applyAlignment="0" applyProtection="0"/>
    <xf numFmtId="0" fontId="15" fillId="6" borderId="10" applyNumberFormat="0" applyAlignment="0" applyProtection="0"/>
    <xf numFmtId="0" fontId="16" fillId="0" borderId="12" applyNumberFormat="0" applyFill="0" applyAlignment="0" applyProtection="0"/>
    <xf numFmtId="0" fontId="17" fillId="7" borderId="13" applyNumberFormat="0" applyAlignment="0" applyProtection="0"/>
    <xf numFmtId="0" fontId="18" fillId="0" borderId="0" applyNumberFormat="0" applyFill="0" applyBorder="0" applyAlignment="0" applyProtection="0"/>
    <xf numFmtId="0" fontId="4" fillId="8" borderId="14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1" fillId="32" borderId="0" applyNumberFormat="0" applyBorder="0" applyAlignment="0" applyProtection="0"/>
    <xf numFmtId="0" fontId="2" fillId="0" borderId="0"/>
    <xf numFmtId="0" fontId="2" fillId="0" borderId="0"/>
    <xf numFmtId="0" fontId="22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94">
    <xf numFmtId="0" fontId="0" fillId="0" borderId="0" xfId="0"/>
    <xf numFmtId="0" fontId="24" fillId="0" borderId="0" xfId="0" applyFont="1" applyAlignment="1" applyProtection="1">
      <alignment horizontal="center"/>
      <protection locked="0"/>
    </xf>
    <xf numFmtId="0" fontId="24" fillId="33" borderId="0" xfId="0" applyFont="1" applyFill="1" applyAlignment="1" applyProtection="1">
      <alignment horizontal="center"/>
      <protection locked="0"/>
    </xf>
    <xf numFmtId="164" fontId="24" fillId="0" borderId="0" xfId="0" applyNumberFormat="1" applyFont="1" applyAlignment="1" applyProtection="1">
      <alignment horizontal="center"/>
      <protection locked="0"/>
    </xf>
    <xf numFmtId="2" fontId="24" fillId="0" borderId="0" xfId="0" applyNumberFormat="1" applyFont="1" applyAlignment="1" applyProtection="1">
      <alignment horizontal="center"/>
      <protection locked="0"/>
    </xf>
    <xf numFmtId="0" fontId="24" fillId="0" borderId="0" xfId="0" applyFont="1" applyAlignment="1">
      <alignment horizontal="center" vertical="top" wrapText="1"/>
    </xf>
    <xf numFmtId="0" fontId="24" fillId="0" borderId="0" xfId="0" applyFont="1" applyAlignment="1">
      <alignment vertical="top"/>
    </xf>
    <xf numFmtId="0" fontId="34" fillId="0" borderId="0" xfId="47" applyFont="1" applyAlignment="1" applyProtection="1">
      <alignment horizontal="center" vertical="top" wrapText="1"/>
    </xf>
    <xf numFmtId="0" fontId="34" fillId="0" borderId="0" xfId="47" applyFont="1" applyAlignment="1" applyProtection="1">
      <alignment horizontal="center" vertical="top"/>
      <protection locked="0"/>
    </xf>
    <xf numFmtId="0" fontId="35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25" fillId="0" borderId="0" xfId="0" applyFont="1" applyAlignment="1">
      <alignment horizontal="right" vertical="top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horizontal="center" vertical="top" wrapText="1"/>
    </xf>
    <xf numFmtId="0" fontId="24" fillId="33" borderId="19" xfId="0" applyFont="1" applyFill="1" applyBorder="1" applyAlignment="1">
      <alignment horizontal="center" vertical="top" wrapText="1"/>
    </xf>
    <xf numFmtId="2" fontId="34" fillId="0" borderId="16" xfId="50" applyNumberFormat="1" applyFont="1" applyFill="1" applyBorder="1" applyAlignment="1" applyProtection="1">
      <alignment horizontal="left" vertical="top" wrapText="1"/>
      <protection locked="0"/>
    </xf>
    <xf numFmtId="2" fontId="34" fillId="0" borderId="31" xfId="50" applyNumberFormat="1" applyFont="1" applyFill="1" applyBorder="1" applyAlignment="1" applyProtection="1">
      <alignment horizontal="left" vertical="top" wrapText="1"/>
      <protection locked="0"/>
    </xf>
    <xf numFmtId="2" fontId="34" fillId="0" borderId="16" xfId="49" applyNumberFormat="1" applyFont="1" applyFill="1" applyBorder="1" applyAlignment="1" applyProtection="1">
      <alignment horizontal="left" vertical="top" wrapText="1"/>
      <protection locked="0"/>
    </xf>
    <xf numFmtId="2" fontId="34" fillId="0" borderId="31" xfId="49" applyNumberFormat="1" applyFont="1" applyFill="1" applyBorder="1" applyAlignment="1" applyProtection="1">
      <alignment horizontal="left" vertical="top" wrapText="1"/>
      <protection locked="0"/>
    </xf>
    <xf numFmtId="2" fontId="34" fillId="0" borderId="31" xfId="0" applyNumberFormat="1" applyFont="1" applyBorder="1" applyAlignment="1" applyProtection="1">
      <alignment horizontal="left" vertical="top"/>
      <protection locked="0"/>
    </xf>
    <xf numFmtId="2" fontId="34" fillId="0" borderId="16" xfId="0" applyNumberFormat="1" applyFont="1" applyBorder="1" applyAlignment="1" applyProtection="1">
      <alignment horizontal="left" vertical="top"/>
      <protection locked="0"/>
    </xf>
    <xf numFmtId="2" fontId="34" fillId="0" borderId="16" xfId="51" applyNumberFormat="1" applyFont="1" applyFill="1" applyBorder="1" applyAlignment="1" applyProtection="1">
      <alignment horizontal="left" vertical="top" wrapText="1"/>
      <protection locked="0"/>
    </xf>
    <xf numFmtId="2" fontId="34" fillId="0" borderId="16" xfId="52" applyNumberFormat="1" applyFont="1" applyFill="1" applyBorder="1" applyAlignment="1" applyProtection="1">
      <alignment horizontal="left" vertical="top" wrapText="1"/>
      <protection locked="0"/>
    </xf>
    <xf numFmtId="2" fontId="34" fillId="0" borderId="16" xfId="53" applyNumberFormat="1" applyFont="1" applyFill="1" applyBorder="1" applyAlignment="1" applyProtection="1">
      <alignment horizontal="left" vertical="top" wrapText="1"/>
      <protection locked="0"/>
    </xf>
    <xf numFmtId="2" fontId="34" fillId="0" borderId="25" xfId="53" applyNumberFormat="1" applyFont="1" applyFill="1" applyBorder="1" applyAlignment="1" applyProtection="1">
      <alignment horizontal="left" vertical="top" wrapText="1"/>
      <protection locked="0"/>
    </xf>
    <xf numFmtId="2" fontId="34" fillId="0" borderId="32" xfId="0" applyNumberFormat="1" applyFont="1" applyBorder="1" applyAlignment="1" applyProtection="1">
      <alignment horizontal="left" vertical="top"/>
      <protection locked="0"/>
    </xf>
    <xf numFmtId="0" fontId="24" fillId="0" borderId="0" xfId="0" applyFont="1" applyBorder="1"/>
    <xf numFmtId="0" fontId="24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4" fillId="33" borderId="3" xfId="0" applyFont="1" applyFill="1" applyBorder="1" applyAlignment="1">
      <alignment horizontal="center" vertical="center" textRotation="90" wrapText="1"/>
    </xf>
    <xf numFmtId="0" fontId="24" fillId="33" borderId="4" xfId="0" applyFont="1" applyFill="1" applyBorder="1" applyAlignment="1">
      <alignment horizontal="center" vertical="center" textRotation="90" wrapText="1"/>
    </xf>
    <xf numFmtId="0" fontId="24" fillId="0" borderId="1" xfId="0" applyNumberFormat="1" applyFont="1" applyBorder="1" applyAlignment="1">
      <alignment horizontal="center"/>
    </xf>
    <xf numFmtId="0" fontId="24" fillId="0" borderId="5" xfId="0" applyNumberFormat="1" applyFont="1" applyBorder="1" applyAlignment="1">
      <alignment horizontal="center"/>
    </xf>
    <xf numFmtId="0" fontId="24" fillId="0" borderId="6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164" fontId="24" fillId="0" borderId="0" xfId="0" applyNumberFormat="1" applyFont="1" applyBorder="1" applyAlignment="1" applyProtection="1">
      <alignment horizontal="left" vertical="center" wrapText="1"/>
    </xf>
    <xf numFmtId="164" fontId="24" fillId="0" borderId="0" xfId="0" applyNumberFormat="1" applyFont="1" applyBorder="1" applyAlignment="1" applyProtection="1">
      <alignment horizontal="center" vertical="center" wrapText="1"/>
    </xf>
    <xf numFmtId="164" fontId="24" fillId="0" borderId="0" xfId="0" applyNumberFormat="1" applyFont="1" applyBorder="1" applyAlignment="1" applyProtection="1">
      <alignment horizontal="center"/>
    </xf>
    <xf numFmtId="0" fontId="24" fillId="0" borderId="0" xfId="0" applyFont="1" applyBorder="1" applyAlignment="1" applyProtection="1">
      <alignment horizontal="center"/>
    </xf>
    <xf numFmtId="164" fontId="24" fillId="33" borderId="0" xfId="0" applyNumberFormat="1" applyFont="1" applyFill="1" applyBorder="1" applyAlignment="1" applyProtection="1">
      <alignment horizontal="left" vertical="center" wrapText="1"/>
    </xf>
    <xf numFmtId="1" fontId="24" fillId="0" borderId="0" xfId="0" applyNumberFormat="1" applyFont="1" applyBorder="1" applyAlignment="1" applyProtection="1">
      <alignment horizontal="left"/>
    </xf>
    <xf numFmtId="164" fontId="24" fillId="0" borderId="0" xfId="0" applyNumberFormat="1" applyFont="1" applyBorder="1" applyAlignment="1" applyProtection="1">
      <alignment horizontal="left"/>
    </xf>
    <xf numFmtId="2" fontId="24" fillId="0" borderId="0" xfId="0" applyNumberFormat="1" applyFont="1" applyBorder="1" applyAlignment="1" applyProtection="1">
      <alignment horizontal="left"/>
    </xf>
    <xf numFmtId="0" fontId="24" fillId="0" borderId="0" xfId="0" applyFont="1" applyBorder="1" applyAlignment="1" applyProtection="1">
      <alignment horizontal="left"/>
    </xf>
    <xf numFmtId="0" fontId="24" fillId="0" borderId="0" xfId="0" applyFont="1" applyAlignment="1">
      <alignment vertical="top" wrapText="1"/>
    </xf>
    <xf numFmtId="0" fontId="24" fillId="33" borderId="19" xfId="0" applyFont="1" applyFill="1" applyBorder="1" applyAlignment="1">
      <alignment vertical="top" wrapText="1"/>
    </xf>
    <xf numFmtId="0" fontId="34" fillId="0" borderId="16" xfId="0" applyFont="1" applyFill="1" applyBorder="1" applyAlignment="1" applyProtection="1">
      <alignment horizontal="center" vertical="top"/>
      <protection locked="0"/>
    </xf>
    <xf numFmtId="171" fontId="34" fillId="0" borderId="16" xfId="49" applyNumberFormat="1" applyFont="1" applyFill="1" applyBorder="1" applyAlignment="1" applyProtection="1">
      <alignment horizontal="center" vertical="top" wrapText="1"/>
      <protection locked="0"/>
    </xf>
    <xf numFmtId="164" fontId="24" fillId="0" borderId="23" xfId="49" applyNumberFormat="1" applyFont="1" applyFill="1" applyBorder="1" applyAlignment="1" applyProtection="1">
      <alignment horizontal="center" vertical="top" wrapText="1"/>
    </xf>
    <xf numFmtId="0" fontId="34" fillId="0" borderId="25" xfId="0" applyFont="1" applyFill="1" applyBorder="1" applyAlignment="1" applyProtection="1">
      <alignment horizontal="center" vertical="top"/>
      <protection locked="0"/>
    </xf>
    <xf numFmtId="171" fontId="34" fillId="0" borderId="25" xfId="49" applyNumberFormat="1" applyFont="1" applyFill="1" applyBorder="1" applyAlignment="1" applyProtection="1">
      <alignment horizontal="center" vertical="top" wrapText="1"/>
      <protection locked="0"/>
    </xf>
    <xf numFmtId="164" fontId="24" fillId="0" borderId="26" xfId="49" applyNumberFormat="1" applyFont="1" applyFill="1" applyBorder="1" applyAlignment="1" applyProtection="1">
      <alignment horizontal="center" vertical="top" wrapText="1"/>
    </xf>
    <xf numFmtId="0" fontId="24" fillId="0" borderId="0" xfId="0" applyFont="1" applyAlignment="1" applyProtection="1">
      <alignment horizontal="center" vertical="top"/>
    </xf>
    <xf numFmtId="0" fontId="38" fillId="0" borderId="0" xfId="0" applyFont="1" applyAlignment="1" applyProtection="1">
      <alignment horizontal="left" vertical="top"/>
    </xf>
    <xf numFmtId="0" fontId="24" fillId="0" borderId="0" xfId="0" applyFont="1" applyAlignment="1" applyProtection="1">
      <alignment vertical="top"/>
    </xf>
    <xf numFmtId="0" fontId="25" fillId="0" borderId="0" xfId="0" applyFont="1" applyAlignment="1" applyProtection="1">
      <alignment horizontal="right" vertical="top"/>
    </xf>
    <xf numFmtId="0" fontId="24" fillId="0" borderId="0" xfId="0" applyFont="1" applyAlignment="1" applyProtection="1">
      <alignment horizontal="left" vertical="top"/>
    </xf>
    <xf numFmtId="0" fontId="26" fillId="0" borderId="0" xfId="0" applyFont="1" applyAlignment="1" applyProtection="1">
      <alignment vertical="top"/>
    </xf>
    <xf numFmtId="0" fontId="34" fillId="0" borderId="0" xfId="0" applyFont="1" applyAlignment="1" applyProtection="1">
      <alignment horizontal="left" vertical="top"/>
    </xf>
    <xf numFmtId="0" fontId="24" fillId="33" borderId="19" xfId="0" applyFont="1" applyFill="1" applyBorder="1" applyAlignment="1" applyProtection="1">
      <alignment horizontal="center" vertical="top" wrapText="1"/>
    </xf>
    <xf numFmtId="0" fontId="24" fillId="33" borderId="20" xfId="0" applyFont="1" applyFill="1" applyBorder="1" applyAlignment="1" applyProtection="1">
      <alignment horizontal="center" vertical="top" wrapText="1"/>
    </xf>
    <xf numFmtId="0" fontId="24" fillId="33" borderId="21" xfId="0" applyFont="1" applyFill="1" applyBorder="1" applyAlignment="1" applyProtection="1">
      <alignment horizontal="center" vertical="top" wrapText="1"/>
    </xf>
    <xf numFmtId="2" fontId="24" fillId="33" borderId="27" xfId="0" applyNumberFormat="1" applyFont="1" applyFill="1" applyBorder="1" applyAlignment="1" applyProtection="1">
      <alignment horizontal="right" vertical="top"/>
    </xf>
    <xf numFmtId="170" fontId="24" fillId="0" borderId="20" xfId="48" applyNumberFormat="1" applyFont="1" applyFill="1" applyBorder="1" applyAlignment="1" applyProtection="1">
      <alignment horizontal="center" vertical="top"/>
    </xf>
    <xf numFmtId="170" fontId="24" fillId="0" borderId="21" xfId="48" applyNumberFormat="1" applyFont="1" applyFill="1" applyBorder="1" applyAlignment="1" applyProtection="1">
      <alignment horizontal="center" vertical="top"/>
    </xf>
    <xf numFmtId="0" fontId="24" fillId="33" borderId="35" xfId="0" applyFont="1" applyFill="1" applyBorder="1" applyAlignment="1" applyProtection="1">
      <alignment horizontal="center" vertical="top"/>
    </xf>
    <xf numFmtId="0" fontId="24" fillId="33" borderId="22" xfId="0" applyFont="1" applyFill="1" applyBorder="1" applyAlignment="1" applyProtection="1">
      <alignment horizontal="center" vertical="top" wrapText="1"/>
    </xf>
    <xf numFmtId="0" fontId="24" fillId="33" borderId="16" xfId="0" applyFont="1" applyFill="1" applyBorder="1" applyAlignment="1" applyProtection="1">
      <alignment horizontal="center" vertical="top" wrapText="1"/>
    </xf>
    <xf numFmtId="0" fontId="24" fillId="33" borderId="23" xfId="0" applyFont="1" applyFill="1" applyBorder="1" applyAlignment="1" applyProtection="1">
      <alignment horizontal="center" vertical="top" wrapText="1"/>
    </xf>
    <xf numFmtId="2" fontId="28" fillId="33" borderId="28" xfId="0" applyNumberFormat="1" applyFont="1" applyFill="1" applyBorder="1" applyAlignment="1" applyProtection="1">
      <alignment horizontal="right" vertical="top"/>
    </xf>
    <xf numFmtId="43" fontId="24" fillId="0" borderId="16" xfId="3" applyFont="1" applyFill="1" applyBorder="1" applyAlignment="1" applyProtection="1">
      <alignment horizontal="center" vertical="top"/>
    </xf>
    <xf numFmtId="43" fontId="24" fillId="0" borderId="23" xfId="3" applyFont="1" applyFill="1" applyBorder="1" applyAlignment="1" applyProtection="1">
      <alignment horizontal="center" vertical="top"/>
    </xf>
    <xf numFmtId="0" fontId="24" fillId="33" borderId="36" xfId="0" applyFont="1" applyFill="1" applyBorder="1" applyAlignment="1" applyProtection="1">
      <alignment horizontal="center" vertical="top"/>
    </xf>
    <xf numFmtId="169" fontId="36" fillId="33" borderId="28" xfId="0" applyNumberFormat="1" applyFont="1" applyFill="1" applyBorder="1" applyAlignment="1" applyProtection="1">
      <alignment horizontal="right" vertical="top"/>
    </xf>
    <xf numFmtId="0" fontId="24" fillId="0" borderId="16" xfId="0" applyFont="1" applyFill="1" applyBorder="1" applyAlignment="1" applyProtection="1">
      <alignment horizontal="center" vertical="top"/>
    </xf>
    <xf numFmtId="0" fontId="24" fillId="0" borderId="23" xfId="0" applyFont="1" applyFill="1" applyBorder="1" applyAlignment="1" applyProtection="1">
      <alignment horizontal="center" vertical="top"/>
    </xf>
    <xf numFmtId="0" fontId="29" fillId="0" borderId="16" xfId="49" applyFont="1" applyFill="1" applyBorder="1" applyAlignment="1" applyProtection="1">
      <alignment horizontal="center" vertical="top" wrapText="1"/>
    </xf>
    <xf numFmtId="0" fontId="29" fillId="0" borderId="23" xfId="49" applyFont="1" applyFill="1" applyBorder="1" applyAlignment="1" applyProtection="1">
      <alignment horizontal="center" vertical="top" wrapText="1"/>
    </xf>
    <xf numFmtId="2" fontId="24" fillId="33" borderId="22" xfId="0" applyNumberFormat="1" applyFont="1" applyFill="1" applyBorder="1" applyAlignment="1" applyProtection="1">
      <alignment horizontal="left" vertical="top"/>
    </xf>
    <xf numFmtId="2" fontId="24" fillId="33" borderId="16" xfId="0" applyNumberFormat="1" applyFont="1" applyFill="1" applyBorder="1" applyAlignment="1" applyProtection="1">
      <alignment horizontal="left" vertical="top"/>
    </xf>
    <xf numFmtId="0" fontId="24" fillId="0" borderId="16" xfId="0" applyFont="1" applyFill="1" applyBorder="1" applyAlignment="1" applyProtection="1">
      <alignment horizontal="left" vertical="top"/>
    </xf>
    <xf numFmtId="0" fontId="24" fillId="0" borderId="23" xfId="0" applyFont="1" applyFill="1" applyBorder="1" applyAlignment="1" applyProtection="1">
      <alignment horizontal="left" vertical="top"/>
    </xf>
    <xf numFmtId="2" fontId="24" fillId="33" borderId="28" xfId="0" applyNumberFormat="1" applyFont="1" applyFill="1" applyBorder="1" applyAlignment="1" applyProtection="1">
      <alignment horizontal="right" vertical="top"/>
    </xf>
    <xf numFmtId="2" fontId="24" fillId="0" borderId="16" xfId="0" applyNumberFormat="1" applyFont="1" applyBorder="1" applyAlignment="1" applyProtection="1">
      <alignment horizontal="center" vertical="top"/>
    </xf>
    <xf numFmtId="2" fontId="24" fillId="0" borderId="23" xfId="0" applyNumberFormat="1" applyFont="1" applyBorder="1" applyAlignment="1" applyProtection="1">
      <alignment horizontal="center" vertical="top"/>
    </xf>
    <xf numFmtId="2" fontId="36" fillId="33" borderId="28" xfId="0" applyNumberFormat="1" applyFont="1" applyFill="1" applyBorder="1" applyAlignment="1" applyProtection="1">
      <alignment horizontal="right" vertical="top"/>
    </xf>
    <xf numFmtId="170" fontId="24" fillId="0" borderId="16" xfId="48" applyNumberFormat="1" applyFont="1" applyFill="1" applyBorder="1" applyAlignment="1" applyProtection="1">
      <alignment horizontal="center" vertical="top"/>
    </xf>
    <xf numFmtId="170" fontId="24" fillId="0" borderId="23" xfId="48" applyNumberFormat="1" applyFont="1" applyFill="1" applyBorder="1" applyAlignment="1" applyProtection="1">
      <alignment horizontal="center" vertical="top"/>
    </xf>
    <xf numFmtId="0" fontId="24" fillId="33" borderId="24" xfId="0" applyFont="1" applyFill="1" applyBorder="1" applyAlignment="1" applyProtection="1">
      <alignment horizontal="left" vertical="top"/>
    </xf>
    <xf numFmtId="0" fontId="24" fillId="33" borderId="25" xfId="0" applyFont="1" applyFill="1" applyBorder="1" applyAlignment="1" applyProtection="1">
      <alignment horizontal="left" vertical="top"/>
    </xf>
    <xf numFmtId="0" fontId="24" fillId="0" borderId="25" xfId="0" applyFont="1" applyBorder="1" applyAlignment="1" applyProtection="1">
      <alignment horizontal="left" vertical="top" wrapText="1"/>
    </xf>
    <xf numFmtId="0" fontId="24" fillId="0" borderId="26" xfId="0" applyFont="1" applyBorder="1" applyAlignment="1" applyProtection="1">
      <alignment horizontal="left" vertical="top" wrapText="1"/>
    </xf>
    <xf numFmtId="2" fontId="24" fillId="33" borderId="29" xfId="0" applyNumberFormat="1" applyFont="1" applyFill="1" applyBorder="1" applyAlignment="1" applyProtection="1">
      <alignment horizontal="right" vertical="top"/>
    </xf>
    <xf numFmtId="2" fontId="24" fillId="0" borderId="25" xfId="0" applyNumberFormat="1" applyFont="1" applyBorder="1" applyAlignment="1" applyProtection="1">
      <alignment horizontal="center" vertical="top"/>
    </xf>
    <xf numFmtId="2" fontId="24" fillId="0" borderId="26" xfId="0" applyNumberFormat="1" applyFont="1" applyBorder="1" applyAlignment="1" applyProtection="1">
      <alignment horizontal="center" vertical="top"/>
    </xf>
    <xf numFmtId="0" fontId="24" fillId="33" borderId="38" xfId="0" applyFont="1" applyFill="1" applyBorder="1" applyAlignment="1" applyProtection="1">
      <alignment horizontal="center" vertical="top" wrapText="1"/>
    </xf>
    <xf numFmtId="0" fontId="24" fillId="33" borderId="39" xfId="0" applyFont="1" applyFill="1" applyBorder="1" applyAlignment="1" applyProtection="1">
      <alignment horizontal="center" vertical="top"/>
    </xf>
    <xf numFmtId="0" fontId="24" fillId="33" borderId="40" xfId="0" applyFont="1" applyFill="1" applyBorder="1" applyAlignment="1" applyProtection="1">
      <alignment horizontal="center" vertical="top" wrapText="1"/>
    </xf>
    <xf numFmtId="0" fontId="24" fillId="33" borderId="27" xfId="0" applyFont="1" applyFill="1" applyBorder="1" applyAlignment="1" applyProtection="1">
      <alignment horizontal="left" vertical="top"/>
    </xf>
    <xf numFmtId="169" fontId="24" fillId="33" borderId="20" xfId="0" applyNumberFormat="1" applyFont="1" applyFill="1" applyBorder="1" applyAlignment="1" applyProtection="1">
      <alignment horizontal="left" vertical="top"/>
    </xf>
    <xf numFmtId="169" fontId="24" fillId="33" borderId="30" xfId="0" applyNumberFormat="1" applyFont="1" applyFill="1" applyBorder="1" applyAlignment="1" applyProtection="1">
      <alignment horizontal="left" vertical="top"/>
    </xf>
    <xf numFmtId="0" fontId="24" fillId="33" borderId="37" xfId="0" applyFont="1" applyFill="1" applyBorder="1" applyAlignment="1" applyProtection="1">
      <alignment horizontal="center" vertical="top"/>
    </xf>
    <xf numFmtId="169" fontId="24" fillId="33" borderId="19" xfId="0" applyNumberFormat="1" applyFont="1" applyFill="1" applyBorder="1" applyAlignment="1" applyProtection="1">
      <alignment horizontal="left" vertical="top"/>
    </xf>
    <xf numFmtId="169" fontId="24" fillId="33" borderId="20" xfId="0" applyNumberFormat="1" applyFont="1" applyFill="1" applyBorder="1" applyAlignment="1" applyProtection="1">
      <alignment horizontal="left" vertical="top" textRotation="90"/>
    </xf>
    <xf numFmtId="169" fontId="24" fillId="33" borderId="21" xfId="0" applyNumberFormat="1" applyFont="1" applyFill="1" applyBorder="1" applyAlignment="1" applyProtection="1">
      <alignment horizontal="left" vertical="top" textRotation="90"/>
    </xf>
    <xf numFmtId="0" fontId="27" fillId="0" borderId="22" xfId="49" applyFont="1" applyFill="1" applyBorder="1" applyAlignment="1" applyProtection="1">
      <alignment horizontal="center" vertical="top" wrapText="1"/>
    </xf>
    <xf numFmtId="0" fontId="30" fillId="0" borderId="28" xfId="49" applyFont="1" applyFill="1" applyBorder="1" applyAlignment="1" applyProtection="1">
      <alignment horizontal="left" vertical="top" wrapText="1"/>
    </xf>
    <xf numFmtId="2" fontId="24" fillId="0" borderId="33" xfId="0" applyNumberFormat="1" applyFont="1" applyBorder="1" applyAlignment="1" applyProtection="1">
      <alignment horizontal="center" vertical="top"/>
    </xf>
    <xf numFmtId="2" fontId="24" fillId="0" borderId="22" xfId="0" applyNumberFormat="1" applyFont="1" applyBorder="1" applyAlignment="1" applyProtection="1">
      <alignment horizontal="left" vertical="top"/>
    </xf>
    <xf numFmtId="2" fontId="24" fillId="0" borderId="16" xfId="0" applyNumberFormat="1" applyFont="1" applyBorder="1" applyAlignment="1" applyProtection="1">
      <alignment horizontal="left" vertical="top"/>
    </xf>
    <xf numFmtId="2" fontId="24" fillId="0" borderId="23" xfId="0" applyNumberFormat="1" applyFont="1" applyBorder="1" applyAlignment="1" applyProtection="1">
      <alignment horizontal="left" vertical="top"/>
    </xf>
    <xf numFmtId="0" fontId="27" fillId="0" borderId="24" xfId="49" applyFont="1" applyFill="1" applyBorder="1" applyAlignment="1" applyProtection="1">
      <alignment horizontal="center" vertical="top" wrapText="1"/>
    </xf>
    <xf numFmtId="0" fontId="30" fillId="0" borderId="29" xfId="49" applyFont="1" applyFill="1" applyBorder="1" applyAlignment="1" applyProtection="1">
      <alignment horizontal="left" vertical="top" wrapText="1"/>
    </xf>
    <xf numFmtId="2" fontId="24" fillId="0" borderId="34" xfId="0" applyNumberFormat="1" applyFont="1" applyBorder="1" applyAlignment="1" applyProtection="1">
      <alignment horizontal="center" vertical="top"/>
    </xf>
    <xf numFmtId="2" fontId="24" fillId="0" borderId="24" xfId="0" applyNumberFormat="1" applyFont="1" applyBorder="1" applyAlignment="1" applyProtection="1">
      <alignment horizontal="left" vertical="top"/>
    </xf>
    <xf numFmtId="2" fontId="24" fillId="0" borderId="25" xfId="0" applyNumberFormat="1" applyFont="1" applyBorder="1" applyAlignment="1" applyProtection="1">
      <alignment horizontal="left" vertical="top"/>
    </xf>
    <xf numFmtId="2" fontId="24" fillId="0" borderId="26" xfId="0" applyNumberFormat="1" applyFont="1" applyBorder="1" applyAlignment="1" applyProtection="1">
      <alignment horizontal="left" vertical="top"/>
    </xf>
    <xf numFmtId="0" fontId="24" fillId="0" borderId="0" xfId="0" applyFont="1" applyFill="1" applyBorder="1"/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 vertical="center"/>
    </xf>
    <xf numFmtId="164" fontId="24" fillId="0" borderId="0" xfId="0" applyNumberFormat="1" applyFont="1" applyFill="1" applyBorder="1" applyAlignment="1">
      <alignment horizontal="center" vertical="center" textRotation="90"/>
    </xf>
    <xf numFmtId="0" fontId="24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right" vertical="top"/>
    </xf>
    <xf numFmtId="0" fontId="24" fillId="0" borderId="0" xfId="0" applyFont="1" applyAlignment="1">
      <alignment horizontal="right" vertical="top" wrapText="1"/>
    </xf>
    <xf numFmtId="164" fontId="24" fillId="0" borderId="0" xfId="0" applyNumberFormat="1" applyFont="1" applyBorder="1" applyAlignment="1">
      <alignment horizontal="center" vertical="top"/>
    </xf>
    <xf numFmtId="164" fontId="24" fillId="0" borderId="0" xfId="0" applyNumberFormat="1" applyFont="1" applyAlignment="1">
      <alignment horizontal="center" vertical="top"/>
    </xf>
    <xf numFmtId="43" fontId="24" fillId="0" borderId="0" xfId="3" applyFont="1" applyAlignment="1">
      <alignment horizontal="center" vertical="top"/>
    </xf>
    <xf numFmtId="43" fontId="24" fillId="0" borderId="0" xfId="3" applyFont="1" applyAlignment="1">
      <alignment vertical="top"/>
    </xf>
    <xf numFmtId="0" fontId="24" fillId="0" borderId="0" xfId="0" applyFont="1" applyFill="1" applyAlignment="1">
      <alignment horizontal="right" vertical="top"/>
    </xf>
    <xf numFmtId="0" fontId="24" fillId="0" borderId="0" xfId="0" applyFont="1" applyFill="1" applyAlignment="1">
      <alignment vertical="top"/>
    </xf>
    <xf numFmtId="0" fontId="31" fillId="0" borderId="0" xfId="47" applyFont="1" applyFill="1" applyAlignment="1">
      <alignment vertical="top"/>
    </xf>
    <xf numFmtId="0" fontId="32" fillId="0" borderId="0" xfId="0" applyFont="1" applyFill="1" applyAlignment="1">
      <alignment horizontal="right" vertical="top"/>
    </xf>
    <xf numFmtId="168" fontId="29" fillId="0" borderId="16" xfId="3" applyNumberFormat="1" applyFont="1" applyFill="1" applyBorder="1" applyAlignment="1">
      <alignment horizontal="center" vertical="top" wrapText="1"/>
    </xf>
    <xf numFmtId="43" fontId="29" fillId="0" borderId="16" xfId="3" applyFont="1" applyFill="1" applyBorder="1" applyAlignment="1">
      <alignment horizontal="center" vertical="top" wrapText="1"/>
    </xf>
    <xf numFmtId="43" fontId="24" fillId="0" borderId="16" xfId="3" applyNumberFormat="1" applyFont="1" applyFill="1" applyBorder="1" applyAlignment="1">
      <alignment horizontal="center" vertical="top" wrapText="1"/>
    </xf>
    <xf numFmtId="164" fontId="24" fillId="33" borderId="16" xfId="0" applyNumberFormat="1" applyFont="1" applyFill="1" applyBorder="1" applyAlignment="1">
      <alignment horizontal="center" vertical="top"/>
    </xf>
    <xf numFmtId="172" fontId="29" fillId="0" borderId="16" xfId="3" applyNumberFormat="1" applyFont="1" applyBorder="1" applyAlignment="1" applyProtection="1">
      <alignment horizontal="center" vertical="top"/>
    </xf>
    <xf numFmtId="167" fontId="24" fillId="0" borderId="16" xfId="0" applyNumberFormat="1" applyFont="1" applyBorder="1" applyAlignment="1">
      <alignment vertical="top"/>
    </xf>
    <xf numFmtId="0" fontId="24" fillId="0" borderId="16" xfId="0" applyFont="1" applyBorder="1" applyAlignment="1">
      <alignment vertical="top" wrapText="1"/>
    </xf>
    <xf numFmtId="167" fontId="24" fillId="0" borderId="16" xfId="0" applyNumberFormat="1" applyFont="1" applyBorder="1" applyAlignment="1">
      <alignment vertical="top" wrapText="1"/>
    </xf>
    <xf numFmtId="168" fontId="29" fillId="0" borderId="23" xfId="3" applyNumberFormat="1" applyFont="1" applyFill="1" applyBorder="1" applyAlignment="1">
      <alignment horizontal="center" vertical="top" wrapText="1"/>
    </xf>
    <xf numFmtId="43" fontId="29" fillId="0" borderId="23" xfId="3" applyFont="1" applyFill="1" applyBorder="1" applyAlignment="1">
      <alignment horizontal="center" vertical="top" wrapText="1"/>
    </xf>
    <xf numFmtId="43" fontId="24" fillId="0" borderId="25" xfId="3" applyNumberFormat="1" applyFont="1" applyFill="1" applyBorder="1" applyAlignment="1">
      <alignment horizontal="center" vertical="top" wrapText="1"/>
    </xf>
    <xf numFmtId="43" fontId="24" fillId="0" borderId="26" xfId="3" applyNumberFormat="1" applyFont="1" applyFill="1" applyBorder="1" applyAlignment="1">
      <alignment horizontal="center" vertical="top" wrapText="1"/>
    </xf>
    <xf numFmtId="43" fontId="24" fillId="0" borderId="20" xfId="3" applyNumberFormat="1" applyFont="1" applyFill="1" applyBorder="1" applyAlignment="1">
      <alignment horizontal="center" vertical="top" wrapText="1"/>
    </xf>
    <xf numFmtId="43" fontId="24" fillId="0" borderId="21" xfId="3" applyNumberFormat="1" applyFont="1" applyFill="1" applyBorder="1" applyAlignment="1">
      <alignment horizontal="center" vertical="top" wrapText="1"/>
    </xf>
    <xf numFmtId="43" fontId="24" fillId="0" borderId="23" xfId="3" applyNumberFormat="1" applyFont="1" applyFill="1" applyBorder="1" applyAlignment="1">
      <alignment horizontal="center" vertical="top" wrapText="1"/>
    </xf>
    <xf numFmtId="43" fontId="24" fillId="0" borderId="25" xfId="3" applyNumberFormat="1" applyFont="1" applyFill="1" applyBorder="1" applyAlignment="1">
      <alignment horizontal="center" vertical="top"/>
    </xf>
    <xf numFmtId="43" fontId="24" fillId="0" borderId="26" xfId="3" applyNumberFormat="1" applyFont="1" applyFill="1" applyBorder="1" applyAlignment="1">
      <alignment horizontal="center" vertical="top"/>
    </xf>
    <xf numFmtId="0" fontId="24" fillId="33" borderId="19" xfId="0" applyFont="1" applyFill="1" applyBorder="1" applyAlignment="1">
      <alignment horizontal="center" vertical="top"/>
    </xf>
    <xf numFmtId="0" fontId="24" fillId="33" borderId="20" xfId="0" applyFont="1" applyFill="1" applyBorder="1" applyAlignment="1">
      <alignment horizontal="center" vertical="top"/>
    </xf>
    <xf numFmtId="0" fontId="24" fillId="33" borderId="21" xfId="0" applyFont="1" applyFill="1" applyBorder="1" applyAlignment="1">
      <alignment horizontal="center" vertical="top"/>
    </xf>
    <xf numFmtId="164" fontId="24" fillId="33" borderId="22" xfId="0" applyNumberFormat="1" applyFont="1" applyFill="1" applyBorder="1" applyAlignment="1">
      <alignment horizontal="center" vertical="top"/>
    </xf>
    <xf numFmtId="172" fontId="29" fillId="0" borderId="23" xfId="3" applyNumberFormat="1" applyFont="1" applyBorder="1" applyAlignment="1" applyProtection="1">
      <alignment horizontal="center" vertical="top"/>
    </xf>
    <xf numFmtId="164" fontId="24" fillId="33" borderId="24" xfId="0" applyNumberFormat="1" applyFont="1" applyFill="1" applyBorder="1" applyAlignment="1">
      <alignment horizontal="center" vertical="top"/>
    </xf>
    <xf numFmtId="172" fontId="29" fillId="0" borderId="25" xfId="3" applyNumberFormat="1" applyFont="1" applyBorder="1" applyAlignment="1" applyProtection="1">
      <alignment horizontal="center" vertical="top"/>
    </xf>
    <xf numFmtId="164" fontId="24" fillId="33" borderId="25" xfId="0" applyNumberFormat="1" applyFont="1" applyFill="1" applyBorder="1" applyAlignment="1">
      <alignment horizontal="center" vertical="top"/>
    </xf>
    <xf numFmtId="172" fontId="29" fillId="0" borderId="26" xfId="3" applyNumberFormat="1" applyFont="1" applyBorder="1" applyAlignment="1" applyProtection="1">
      <alignment horizontal="center" vertical="top"/>
    </xf>
    <xf numFmtId="0" fontId="24" fillId="33" borderId="17" xfId="0" applyFont="1" applyFill="1" applyBorder="1" applyAlignment="1">
      <alignment horizontal="center" vertical="top"/>
    </xf>
    <xf numFmtId="0" fontId="24" fillId="33" borderId="42" xfId="0" applyFont="1" applyFill="1" applyBorder="1" applyAlignment="1">
      <alignment vertical="top" wrapText="1"/>
    </xf>
    <xf numFmtId="164" fontId="24" fillId="33" borderId="20" xfId="0" applyNumberFormat="1" applyFont="1" applyFill="1" applyBorder="1" applyAlignment="1">
      <alignment horizontal="center" vertical="top"/>
    </xf>
    <xf numFmtId="164" fontId="24" fillId="33" borderId="21" xfId="0" applyNumberFormat="1" applyFont="1" applyFill="1" applyBorder="1" applyAlignment="1">
      <alignment horizontal="center" vertical="top"/>
    </xf>
    <xf numFmtId="0" fontId="24" fillId="0" borderId="22" xfId="0" applyFont="1" applyBorder="1" applyAlignment="1">
      <alignment horizontal="center" vertical="top" wrapText="1"/>
    </xf>
    <xf numFmtId="167" fontId="24" fillId="0" borderId="23" xfId="0" applyNumberFormat="1" applyFont="1" applyBorder="1" applyAlignment="1">
      <alignment vertical="top"/>
    </xf>
    <xf numFmtId="167" fontId="24" fillId="0" borderId="23" xfId="0" applyNumberFormat="1" applyFont="1" applyBorder="1" applyAlignment="1">
      <alignment vertical="top" wrapText="1"/>
    </xf>
    <xf numFmtId="0" fontId="24" fillId="0" borderId="24" xfId="0" applyFont="1" applyBorder="1" applyAlignment="1">
      <alignment horizontal="center" vertical="top" wrapText="1"/>
    </xf>
    <xf numFmtId="167" fontId="24" fillId="0" borderId="25" xfId="0" applyNumberFormat="1" applyFont="1" applyBorder="1" applyAlignment="1">
      <alignment vertical="top" wrapText="1"/>
    </xf>
    <xf numFmtId="167" fontId="24" fillId="0" borderId="26" xfId="0" applyNumberFormat="1" applyFont="1" applyBorder="1" applyAlignment="1">
      <alignment vertical="top" wrapText="1"/>
    </xf>
    <xf numFmtId="0" fontId="34" fillId="0" borderId="42" xfId="0" applyFont="1" applyBorder="1" applyAlignment="1">
      <alignment horizontal="center" vertical="top"/>
    </xf>
    <xf numFmtId="0" fontId="34" fillId="0" borderId="18" xfId="0" applyFont="1" applyBorder="1" applyAlignment="1">
      <alignment horizontal="center" vertical="top" wrapText="1"/>
    </xf>
    <xf numFmtId="0" fontId="24" fillId="33" borderId="22" xfId="0" applyFont="1" applyFill="1" applyBorder="1" applyAlignment="1">
      <alignment horizontal="left" vertical="top" wrapText="1"/>
    </xf>
    <xf numFmtId="0" fontId="24" fillId="33" borderId="24" xfId="0" applyFont="1" applyFill="1" applyBorder="1" applyAlignment="1">
      <alignment horizontal="left" vertical="top" wrapText="1"/>
    </xf>
    <xf numFmtId="0" fontId="24" fillId="34" borderId="19" xfId="0" applyFont="1" applyFill="1" applyBorder="1" applyAlignment="1">
      <alignment horizontal="center" vertical="top" wrapText="1"/>
    </xf>
    <xf numFmtId="0" fontId="24" fillId="34" borderId="22" xfId="0" applyFont="1" applyFill="1" applyBorder="1" applyAlignment="1">
      <alignment horizontal="center" vertical="top" wrapText="1"/>
    </xf>
    <xf numFmtId="164" fontId="24" fillId="34" borderId="22" xfId="0" applyNumberFormat="1" applyFont="1" applyFill="1" applyBorder="1" applyAlignment="1">
      <alignment horizontal="center" vertical="top" wrapText="1"/>
    </xf>
    <xf numFmtId="164" fontId="24" fillId="34" borderId="16" xfId="0" applyNumberFormat="1" applyFont="1" applyFill="1" applyBorder="1" applyAlignment="1">
      <alignment horizontal="center" vertical="top" wrapText="1"/>
    </xf>
    <xf numFmtId="0" fontId="24" fillId="35" borderId="22" xfId="0" applyFont="1" applyFill="1" applyBorder="1" applyAlignment="1">
      <alignment horizontal="center" vertical="top" wrapText="1"/>
    </xf>
    <xf numFmtId="0" fontId="24" fillId="35" borderId="24" xfId="0" applyFont="1" applyFill="1" applyBorder="1" applyAlignment="1">
      <alignment horizontal="center" vertical="top" wrapText="1"/>
    </xf>
    <xf numFmtId="164" fontId="24" fillId="35" borderId="16" xfId="0" applyNumberFormat="1" applyFont="1" applyFill="1" applyBorder="1" applyAlignment="1">
      <alignment horizontal="center" vertical="top" wrapText="1"/>
    </xf>
    <xf numFmtId="164" fontId="24" fillId="35" borderId="23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 applyAlignment="1">
      <alignment horizontal="left" vertical="top"/>
    </xf>
    <xf numFmtId="166" fontId="24" fillId="0" borderId="0" xfId="0" applyNumberFormat="1" applyFont="1" applyAlignment="1" applyProtection="1">
      <alignment horizontal="left"/>
      <protection locked="0"/>
    </xf>
    <xf numFmtId="165" fontId="24" fillId="0" borderId="0" xfId="0" applyNumberFormat="1" applyFont="1" applyAlignment="1" applyProtection="1">
      <alignment horizontal="left"/>
      <protection locked="0"/>
    </xf>
    <xf numFmtId="166" fontId="24" fillId="33" borderId="0" xfId="0" applyNumberFormat="1" applyFont="1" applyFill="1" applyAlignment="1" applyProtection="1">
      <alignment horizontal="left"/>
      <protection locked="0"/>
    </xf>
    <xf numFmtId="165" fontId="24" fillId="33" borderId="0" xfId="0" applyNumberFormat="1" applyFont="1" applyFill="1" applyAlignment="1" applyProtection="1">
      <alignment horizontal="left"/>
      <protection locked="0"/>
    </xf>
    <xf numFmtId="0" fontId="34" fillId="0" borderId="30" xfId="0" applyFont="1" applyBorder="1" applyAlignment="1" applyProtection="1">
      <alignment horizontal="left" vertical="top" wrapText="1"/>
      <protection locked="0"/>
    </xf>
    <xf numFmtId="0" fontId="34" fillId="0" borderId="43" xfId="0" applyFont="1" applyBorder="1" applyAlignment="1" applyProtection="1">
      <alignment horizontal="left" vertical="top" wrapText="1"/>
      <protection locked="0"/>
    </xf>
    <xf numFmtId="0" fontId="34" fillId="0" borderId="41" xfId="0" applyFont="1" applyBorder="1" applyAlignment="1" applyProtection="1">
      <alignment horizontal="left" vertical="top" wrapText="1"/>
      <protection locked="0"/>
    </xf>
    <xf numFmtId="0" fontId="24" fillId="33" borderId="3" xfId="0" applyFont="1" applyFill="1" applyBorder="1" applyAlignment="1">
      <alignment horizontal="center"/>
    </xf>
    <xf numFmtId="0" fontId="24" fillId="33" borderId="4" xfId="0" applyFont="1" applyFill="1" applyBorder="1" applyAlignment="1">
      <alignment horizontal="center" vertical="center" textRotation="90"/>
    </xf>
    <xf numFmtId="164" fontId="24" fillId="0" borderId="1" xfId="0" applyNumberFormat="1" applyFont="1" applyFill="1" applyBorder="1" applyAlignment="1">
      <alignment horizontal="center" vertical="center"/>
    </xf>
    <xf numFmtId="0" fontId="24" fillId="0" borderId="5" xfId="0" applyNumberFormat="1" applyFont="1" applyFill="1" applyBorder="1" applyAlignment="1">
      <alignment horizontal="center"/>
    </xf>
    <xf numFmtId="164" fontId="24" fillId="0" borderId="6" xfId="0" applyNumberFormat="1" applyFont="1" applyFill="1" applyBorder="1" applyAlignment="1">
      <alignment horizontal="center"/>
    </xf>
    <xf numFmtId="0" fontId="24" fillId="0" borderId="2" xfId="0" applyNumberFormat="1" applyFont="1" applyFill="1" applyBorder="1" applyAlignment="1">
      <alignment horizontal="center"/>
    </xf>
  </cellXfs>
  <cellStyles count="56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Comma 2" xfId="54" xr:uid="{00000000-0005-0000-0000-000016000000}"/>
    <cellStyle name="Comma 2 2" xfId="55" xr:uid="{00000000-0005-0000-0000-00001700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7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 xr:uid="{00000000-0005-0000-0000-000026000000}"/>
    <cellStyle name="Normal 2 2" xfId="2" xr:uid="{00000000-0005-0000-0000-000027000000}"/>
    <cellStyle name="Normal 2 2 2" xfId="45" xr:uid="{00000000-0005-0000-0000-000028000000}"/>
    <cellStyle name="Normal 3" xfId="46" xr:uid="{00000000-0005-0000-0000-000029000000}"/>
    <cellStyle name="Normal_Hoja1 2" xfId="50" xr:uid="{00000000-0005-0000-0000-00002A000000}"/>
    <cellStyle name="Normal_Hoja2 2" xfId="49" xr:uid="{00000000-0005-0000-0000-00002B000000}"/>
    <cellStyle name="Normal_Hoja5 2" xfId="52" xr:uid="{00000000-0005-0000-0000-00002C000000}"/>
    <cellStyle name="Normal_Hoja6 2" xfId="51" xr:uid="{00000000-0005-0000-0000-00002D000000}"/>
    <cellStyle name="Normal_Hoja7 2" xfId="53" xr:uid="{00000000-0005-0000-0000-00002E000000}"/>
    <cellStyle name="Note" xfId="18" builtinId="10" customBuiltin="1"/>
    <cellStyle name="Output" xfId="13" builtinId="21" customBuiltin="1"/>
    <cellStyle name="Percent" xfId="48" builtinId="5"/>
    <cellStyle name="Title" xfId="4" builtinId="15" customBuiltin="1"/>
    <cellStyle name="Total" xfId="20" builtinId="25" customBuiltin="1"/>
    <cellStyle name="Warning Text" xfId="17" builtinId="11" customBuiltin="1"/>
  </cellStyles>
  <dxfs count="50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textRotation="90"/>
    </dxf>
    <dxf>
      <alignment textRotation="9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font>
        <b val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textRotation="0"/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textRotation="90"/>
    </dxf>
    <dxf>
      <alignment textRotation="9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font>
        <b val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textRotation="90"/>
    </dxf>
    <dxf>
      <alignment textRotation="9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font>
        <b val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textRotation="0"/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textRotation="90"/>
    </dxf>
    <dxf>
      <alignment textRotation="9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font>
        <b val="0"/>
      </font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alignment horizontal="center"/>
    </dxf>
    <dxf>
      <alignment horizontal="center"/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auto="1"/>
        </patternFill>
      </fill>
    </dxf>
    <dxf>
      <border>
        <left/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right/>
        <top/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  <vertical/>
        <horizontal/>
      </border>
    </dxf>
    <dxf>
      <fill>
        <patternFill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alignment textRotation="0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b val="0"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textRotation="90"/>
    </dxf>
    <dxf>
      <alignment textRotation="9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font>
        <name val="Segoe UI Light"/>
        <scheme val="none"/>
      </font>
    </dxf>
    <dxf>
      <alignment horizontal="center"/>
    </dxf>
    <dxf>
      <alignment horizontal="center"/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ill>
        <patternFill patternType="solid">
          <bgColor theme="0" tint="-4.9989318521683403E-2"/>
        </patternFill>
      </fill>
    </dxf>
    <dxf>
      <font>
        <b val="0"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theme="0" tint="-4.9989318521683403E-2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textRotation="90"/>
    </dxf>
    <dxf>
      <alignment textRotation="90"/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  <dxf>
      <font>
        <name val="Calibri Light"/>
        <scheme val="none"/>
      </font>
    </dxf>
  </dxfs>
  <tableStyles count="0" defaultTableStyle="TableStyleMedium2" defaultPivotStyle="PivotStyleLight16"/>
  <colors>
    <mruColors>
      <color rgb="FFFADF9C"/>
      <color rgb="FFA5D9DB"/>
      <color rgb="FF13A38D"/>
      <color rgb="FFACE8D4"/>
      <color rgb="FFCCFFCC"/>
      <color rgb="FFCC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 sz="1000"/>
              <a:t>Tormentas registradas</a:t>
            </a:r>
          </a:p>
        </c:rich>
      </c:tx>
      <c:layout>
        <c:manualLayout>
          <c:xMode val="edge"/>
          <c:yMode val="edge"/>
          <c:x val="0.384155062952778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3842592592594"/>
          <c:y val="0.13740750148166964"/>
          <c:w val="0.85123009259259264"/>
          <c:h val="0.55883876259856669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Tormentas!$H$21:$BD$21</c:f>
              <c:numCache>
                <c:formatCode>0.00</c:formatCode>
                <c:ptCount val="49"/>
                <c:pt idx="0">
                  <c:v>0</c:v>
                </c:pt>
                <c:pt idx="1">
                  <c:v>0.25984199999999996</c:v>
                </c:pt>
                <c:pt idx="2">
                  <c:v>0.77952599999999983</c:v>
                </c:pt>
                <c:pt idx="3">
                  <c:v>24.165305999999998</c:v>
                </c:pt>
                <c:pt idx="4">
                  <c:v>21.566885999999997</c:v>
                </c:pt>
                <c:pt idx="5">
                  <c:v>7.7952599999999981</c:v>
                </c:pt>
                <c:pt idx="6">
                  <c:v>5.1968399999999999</c:v>
                </c:pt>
                <c:pt idx="7">
                  <c:v>4.6771559999999983</c:v>
                </c:pt>
                <c:pt idx="8">
                  <c:v>6.2362079999999986</c:v>
                </c:pt>
                <c:pt idx="9">
                  <c:v>13.511783999999999</c:v>
                </c:pt>
                <c:pt idx="10">
                  <c:v>13.511783999999999</c:v>
                </c:pt>
                <c:pt idx="11">
                  <c:v>2.0787359999999997</c:v>
                </c:pt>
                <c:pt idx="12">
                  <c:v>1.8188939999999998</c:v>
                </c:pt>
                <c:pt idx="13">
                  <c:v>0.77952599999999983</c:v>
                </c:pt>
                <c:pt idx="14">
                  <c:v>1.0393679999999998</c:v>
                </c:pt>
                <c:pt idx="15">
                  <c:v>1.0393679999999998</c:v>
                </c:pt>
                <c:pt idx="16">
                  <c:v>2.0787359999999997</c:v>
                </c:pt>
                <c:pt idx="17">
                  <c:v>1.29921</c:v>
                </c:pt>
                <c:pt idx="18">
                  <c:v>0.77952599999999983</c:v>
                </c:pt>
                <c:pt idx="19">
                  <c:v>6.4960499999999994</c:v>
                </c:pt>
                <c:pt idx="20">
                  <c:v>9.8739959999999982</c:v>
                </c:pt>
                <c:pt idx="21">
                  <c:v>10.913363999999998</c:v>
                </c:pt>
                <c:pt idx="22">
                  <c:v>4.6771559999999983</c:v>
                </c:pt>
                <c:pt idx="23">
                  <c:v>2.59842</c:v>
                </c:pt>
                <c:pt idx="24">
                  <c:v>1.8188939999999998</c:v>
                </c:pt>
                <c:pt idx="25">
                  <c:v>3.3779459999999997</c:v>
                </c:pt>
                <c:pt idx="26">
                  <c:v>2.3385779999999992</c:v>
                </c:pt>
                <c:pt idx="27">
                  <c:v>2.0787359999999997</c:v>
                </c:pt>
                <c:pt idx="28">
                  <c:v>1.29921</c:v>
                </c:pt>
                <c:pt idx="29">
                  <c:v>0.77952599999999983</c:v>
                </c:pt>
                <c:pt idx="30">
                  <c:v>0.51968399999999992</c:v>
                </c:pt>
                <c:pt idx="31">
                  <c:v>0.51968399999999992</c:v>
                </c:pt>
                <c:pt idx="32">
                  <c:v>0.25984199999999996</c:v>
                </c:pt>
                <c:pt idx="33">
                  <c:v>0.51968399999999992</c:v>
                </c:pt>
                <c:pt idx="34">
                  <c:v>0.51968399999999992</c:v>
                </c:pt>
                <c:pt idx="35">
                  <c:v>0.25984199999999996</c:v>
                </c:pt>
                <c:pt idx="36">
                  <c:v>0.51968399999999992</c:v>
                </c:pt>
                <c:pt idx="37">
                  <c:v>0.25984199999999996</c:v>
                </c:pt>
                <c:pt idx="38">
                  <c:v>0</c:v>
                </c:pt>
                <c:pt idx="39">
                  <c:v>0.25984199999999996</c:v>
                </c:pt>
                <c:pt idx="4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9CB-4E49-B25D-EBE5CC30F657}"/>
            </c:ext>
          </c:extLst>
        </c:ser>
        <c:ser>
          <c:idx val="1"/>
          <c:order val="1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Tormentas!$H$22:$BD$22</c:f>
              <c:numCache>
                <c:formatCode>0.00</c:formatCode>
                <c:ptCount val="49"/>
                <c:pt idx="0">
                  <c:v>0</c:v>
                </c:pt>
                <c:pt idx="1">
                  <c:v>13.1572</c:v>
                </c:pt>
                <c:pt idx="2">
                  <c:v>50.260503999999997</c:v>
                </c:pt>
                <c:pt idx="3">
                  <c:v>13.946632000000001</c:v>
                </c:pt>
                <c:pt idx="4">
                  <c:v>1.052576</c:v>
                </c:pt>
                <c:pt idx="5">
                  <c:v>0.78943199999999991</c:v>
                </c:pt>
                <c:pt idx="6">
                  <c:v>1.8420080000000001</c:v>
                </c:pt>
                <c:pt idx="7">
                  <c:v>46.576487999999998</c:v>
                </c:pt>
                <c:pt idx="8">
                  <c:v>22.367239999999999</c:v>
                </c:pt>
                <c:pt idx="9">
                  <c:v>2.3682959999999995</c:v>
                </c:pt>
                <c:pt idx="10">
                  <c:v>0</c:v>
                </c:pt>
                <c:pt idx="11">
                  <c:v>0.52628799999999998</c:v>
                </c:pt>
                <c:pt idx="12">
                  <c:v>0.26314399999999999</c:v>
                </c:pt>
                <c:pt idx="13">
                  <c:v>10.262616000000001</c:v>
                </c:pt>
                <c:pt idx="14">
                  <c:v>10.788903999999999</c:v>
                </c:pt>
                <c:pt idx="15">
                  <c:v>1.5788639999999998</c:v>
                </c:pt>
                <c:pt idx="16">
                  <c:v>2.3682959999999995</c:v>
                </c:pt>
                <c:pt idx="17">
                  <c:v>0.78943199999999991</c:v>
                </c:pt>
                <c:pt idx="18">
                  <c:v>16.314927999999998</c:v>
                </c:pt>
                <c:pt idx="19">
                  <c:v>31.840423999999999</c:v>
                </c:pt>
                <c:pt idx="20">
                  <c:v>11.578336</c:v>
                </c:pt>
                <c:pt idx="21">
                  <c:v>10.262616000000001</c:v>
                </c:pt>
                <c:pt idx="22">
                  <c:v>11.841480000000001</c:v>
                </c:pt>
                <c:pt idx="23">
                  <c:v>0.26314399999999999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9CB-4E49-B25D-EBE5CC30F657}"/>
            </c:ext>
          </c:extLst>
        </c:ser>
        <c:ser>
          <c:idx val="2"/>
          <c:order val="2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Tormentas!$H$23:$BD$23</c:f>
              <c:numCache>
                <c:formatCode>0.00</c:formatCode>
                <c:ptCount val="49"/>
                <c:pt idx="0">
                  <c:v>0</c:v>
                </c:pt>
                <c:pt idx="1">
                  <c:v>45.567853999999997</c:v>
                </c:pt>
                <c:pt idx="2">
                  <c:v>5.5313579999999991</c:v>
                </c:pt>
                <c:pt idx="3">
                  <c:v>1.8437859999999999</c:v>
                </c:pt>
                <c:pt idx="4">
                  <c:v>2.8973779999999998</c:v>
                </c:pt>
                <c:pt idx="5">
                  <c:v>2.6339799999999998</c:v>
                </c:pt>
                <c:pt idx="6">
                  <c:v>1.8437859999999999</c:v>
                </c:pt>
                <c:pt idx="7">
                  <c:v>1.8437859999999999</c:v>
                </c:pt>
                <c:pt idx="8">
                  <c:v>1.5803879999999997</c:v>
                </c:pt>
                <c:pt idx="9">
                  <c:v>0.52679599999999993</c:v>
                </c:pt>
                <c:pt idx="10">
                  <c:v>0.52679599999999993</c:v>
                </c:pt>
                <c:pt idx="11">
                  <c:v>1.8437859999999999</c:v>
                </c:pt>
                <c:pt idx="12">
                  <c:v>1.3169899999999999</c:v>
                </c:pt>
                <c:pt idx="13">
                  <c:v>0.26339799999999997</c:v>
                </c:pt>
                <c:pt idx="14">
                  <c:v>0.52679599999999993</c:v>
                </c:pt>
                <c:pt idx="15">
                  <c:v>0.26339799999999997</c:v>
                </c:pt>
                <c:pt idx="16">
                  <c:v>0.26339799999999997</c:v>
                </c:pt>
                <c:pt idx="17">
                  <c:v>0.52679599999999993</c:v>
                </c:pt>
                <c:pt idx="18">
                  <c:v>0.26339799999999997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9CB-4E49-B25D-EBE5CC30F657}"/>
            </c:ext>
          </c:extLst>
        </c:ser>
        <c:ser>
          <c:idx val="3"/>
          <c:order val="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Tormentas!$H$24:$BD$24</c:f>
              <c:numCache>
                <c:formatCode>0.00</c:formatCode>
                <c:ptCount val="49"/>
                <c:pt idx="0">
                  <c:v>0</c:v>
                </c:pt>
                <c:pt idx="1">
                  <c:v>0.5115559999999999</c:v>
                </c:pt>
                <c:pt idx="2">
                  <c:v>0</c:v>
                </c:pt>
                <c:pt idx="3">
                  <c:v>2.0462239999999996</c:v>
                </c:pt>
                <c:pt idx="4">
                  <c:v>62.665610000000001</c:v>
                </c:pt>
                <c:pt idx="5">
                  <c:v>13.556233999999998</c:v>
                </c:pt>
                <c:pt idx="6">
                  <c:v>12.021565999999998</c:v>
                </c:pt>
                <c:pt idx="7">
                  <c:v>0.5115559999999999</c:v>
                </c:pt>
                <c:pt idx="8">
                  <c:v>0.5115559999999999</c:v>
                </c:pt>
                <c:pt idx="9">
                  <c:v>0.5115559999999999</c:v>
                </c:pt>
                <c:pt idx="10">
                  <c:v>1.2788899999999999</c:v>
                </c:pt>
                <c:pt idx="11">
                  <c:v>2.3020019999999994</c:v>
                </c:pt>
                <c:pt idx="12">
                  <c:v>2.3020019999999994</c:v>
                </c:pt>
                <c:pt idx="13">
                  <c:v>1.7904459999999998</c:v>
                </c:pt>
                <c:pt idx="14">
                  <c:v>1.0231119999999998</c:v>
                </c:pt>
                <c:pt idx="15">
                  <c:v>1.2788899999999999</c:v>
                </c:pt>
                <c:pt idx="16">
                  <c:v>1.7904459999999998</c:v>
                </c:pt>
                <c:pt idx="17">
                  <c:v>1.2788899999999999</c:v>
                </c:pt>
                <c:pt idx="18">
                  <c:v>0.76733399999999985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9CB-4E49-B25D-EBE5CC30F657}"/>
            </c:ext>
          </c:extLst>
        </c:ser>
        <c:ser>
          <c:idx val="4"/>
          <c:order val="4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Tormentas!$H$25:$BD$25</c:f>
              <c:numCache>
                <c:formatCode>0.00</c:formatCode>
                <c:ptCount val="49"/>
                <c:pt idx="0">
                  <c:v>0</c:v>
                </c:pt>
                <c:pt idx="1">
                  <c:v>10.064496</c:v>
                </c:pt>
                <c:pt idx="2">
                  <c:v>5.1612800000000005</c:v>
                </c:pt>
                <c:pt idx="3">
                  <c:v>4.1290240000000002</c:v>
                </c:pt>
                <c:pt idx="4">
                  <c:v>3.0967679999999995</c:v>
                </c:pt>
                <c:pt idx="5">
                  <c:v>4.1290240000000002</c:v>
                </c:pt>
                <c:pt idx="6">
                  <c:v>4.9032159999999996</c:v>
                </c:pt>
                <c:pt idx="7">
                  <c:v>1.2903200000000001</c:v>
                </c:pt>
                <c:pt idx="8">
                  <c:v>0.77419199999999988</c:v>
                </c:pt>
                <c:pt idx="9">
                  <c:v>0.77419199999999988</c:v>
                </c:pt>
                <c:pt idx="10">
                  <c:v>0.51612800000000003</c:v>
                </c:pt>
                <c:pt idx="11">
                  <c:v>0</c:v>
                </c:pt>
                <c:pt idx="12">
                  <c:v>0.25806400000000002</c:v>
                </c:pt>
                <c:pt idx="13">
                  <c:v>0</c:v>
                </c:pt>
                <c:pt idx="14">
                  <c:v>0</c:v>
                </c:pt>
                <c:pt idx="15">
                  <c:v>0.25806400000000002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9CB-4E49-B25D-EBE5CC30F657}"/>
            </c:ext>
          </c:extLst>
        </c:ser>
        <c:ser>
          <c:idx val="5"/>
          <c:order val="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Tormentas!$H$26:$BD$26</c:f>
              <c:numCache>
                <c:formatCode>0.00</c:formatCode>
                <c:ptCount val="49"/>
                <c:pt idx="0">
                  <c:v>0</c:v>
                </c:pt>
                <c:pt idx="1">
                  <c:v>25.623519999999999</c:v>
                </c:pt>
                <c:pt idx="2">
                  <c:v>35.478719999999996</c:v>
                </c:pt>
                <c:pt idx="3">
                  <c:v>10.840719999999999</c:v>
                </c:pt>
                <c:pt idx="4">
                  <c:v>0.24637999999999999</c:v>
                </c:pt>
                <c:pt idx="5">
                  <c:v>3.6956999999999995</c:v>
                </c:pt>
                <c:pt idx="6">
                  <c:v>18.724879999999999</c:v>
                </c:pt>
                <c:pt idx="7">
                  <c:v>2.7101799999999998</c:v>
                </c:pt>
                <c:pt idx="8">
                  <c:v>0.73913999999999991</c:v>
                </c:pt>
                <c:pt idx="9">
                  <c:v>0</c:v>
                </c:pt>
                <c:pt idx="10">
                  <c:v>0.24637999999999999</c:v>
                </c:pt>
                <c:pt idx="11">
                  <c:v>0</c:v>
                </c:pt>
                <c:pt idx="12">
                  <c:v>0.24637999999999999</c:v>
                </c:pt>
                <c:pt idx="13">
                  <c:v>0.49275999999999998</c:v>
                </c:pt>
                <c:pt idx="14">
                  <c:v>0.49275999999999998</c:v>
                </c:pt>
                <c:pt idx="15">
                  <c:v>0</c:v>
                </c:pt>
                <c:pt idx="16">
                  <c:v>0.24637999999999999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9CB-4E49-B25D-EBE5CC30F657}"/>
            </c:ext>
          </c:extLst>
        </c:ser>
        <c:ser>
          <c:idx val="6"/>
          <c:order val="6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Tormentas!$H$27:$BD$27</c:f>
              <c:numCache>
                <c:formatCode>0.00</c:formatCode>
                <c:ptCount val="49"/>
                <c:pt idx="0">
                  <c:v>0</c:v>
                </c:pt>
                <c:pt idx="1">
                  <c:v>50.8</c:v>
                </c:pt>
                <c:pt idx="2">
                  <c:v>36.575999999999993</c:v>
                </c:pt>
                <c:pt idx="3">
                  <c:v>6.6040000000000001</c:v>
                </c:pt>
                <c:pt idx="4">
                  <c:v>0</c:v>
                </c:pt>
                <c:pt idx="5">
                  <c:v>1.016</c:v>
                </c:pt>
                <c:pt idx="6">
                  <c:v>2.2859999999999996</c:v>
                </c:pt>
                <c:pt idx="7">
                  <c:v>1.016</c:v>
                </c:pt>
                <c:pt idx="8">
                  <c:v>0.50800000000000001</c:v>
                </c:pt>
                <c:pt idx="9">
                  <c:v>0.254</c:v>
                </c:pt>
                <c:pt idx="10">
                  <c:v>0.254</c:v>
                </c:pt>
                <c:pt idx="11">
                  <c:v>0</c:v>
                </c:pt>
                <c:pt idx="12">
                  <c:v>0</c:v>
                </c:pt>
                <c:pt idx="13">
                  <c:v>0.254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9CB-4E49-B25D-EBE5CC30F657}"/>
            </c:ext>
          </c:extLst>
        </c:ser>
        <c:ser>
          <c:idx val="7"/>
          <c:order val="7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Tormentas!$H$28:$BD$28</c:f>
              <c:numCache>
                <c:formatCode>0.00</c:formatCode>
                <c:ptCount val="49"/>
                <c:pt idx="0">
                  <c:v>0</c:v>
                </c:pt>
                <c:pt idx="1">
                  <c:v>11.7729</c:v>
                </c:pt>
                <c:pt idx="2">
                  <c:v>26.946860000000001</c:v>
                </c:pt>
                <c:pt idx="3">
                  <c:v>15.173959999999997</c:v>
                </c:pt>
                <c:pt idx="4">
                  <c:v>5.2324000000000002</c:v>
                </c:pt>
                <c:pt idx="5">
                  <c:v>1.0464800000000001</c:v>
                </c:pt>
                <c:pt idx="6">
                  <c:v>0.26162000000000002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2.6162000000000001</c:v>
                </c:pt>
                <c:pt idx="11">
                  <c:v>7.3253599999999999</c:v>
                </c:pt>
                <c:pt idx="12">
                  <c:v>2.8778200000000003</c:v>
                </c:pt>
                <c:pt idx="13">
                  <c:v>1.0464800000000001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9CB-4E49-B25D-EBE5CC30F657}"/>
            </c:ext>
          </c:extLst>
        </c:ser>
        <c:ser>
          <c:idx val="8"/>
          <c:order val="8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Tormentas!$H$29:$BD$29</c:f>
              <c:numCache>
                <c:formatCode>0.00</c:formatCode>
                <c:ptCount val="49"/>
                <c:pt idx="0">
                  <c:v>0</c:v>
                </c:pt>
                <c:pt idx="1">
                  <c:v>0.26034999999999997</c:v>
                </c:pt>
                <c:pt idx="2">
                  <c:v>4.4259500000000003</c:v>
                </c:pt>
                <c:pt idx="3">
                  <c:v>96.589849999999984</c:v>
                </c:pt>
                <c:pt idx="4">
                  <c:v>100.23474999999998</c:v>
                </c:pt>
                <c:pt idx="5">
                  <c:v>155.16859999999997</c:v>
                </c:pt>
                <c:pt idx="6">
                  <c:v>153.60650000000001</c:v>
                </c:pt>
                <c:pt idx="7">
                  <c:v>117.67819999999996</c:v>
                </c:pt>
                <c:pt idx="8">
                  <c:v>69.253099999999989</c:v>
                </c:pt>
                <c:pt idx="9">
                  <c:v>99.714049999999986</c:v>
                </c:pt>
                <c:pt idx="10">
                  <c:v>155.42894999999996</c:v>
                </c:pt>
                <c:pt idx="11">
                  <c:v>139.02689999999998</c:v>
                </c:pt>
                <c:pt idx="12">
                  <c:v>145.79599999999996</c:v>
                </c:pt>
                <c:pt idx="13">
                  <c:v>134.34059999999999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9CB-4E49-B25D-EBE5CC30F657}"/>
            </c:ext>
          </c:extLst>
        </c:ser>
        <c:ser>
          <c:idx val="9"/>
          <c:order val="9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Tormentas!$H$30:$BD$30</c:f>
              <c:numCache>
                <c:formatCode>0.00</c:formatCode>
                <c:ptCount val="49"/>
                <c:pt idx="0">
                  <c:v>0</c:v>
                </c:pt>
                <c:pt idx="1">
                  <c:v>0.26492199999999999</c:v>
                </c:pt>
                <c:pt idx="2">
                  <c:v>14.040865999999999</c:v>
                </c:pt>
                <c:pt idx="3">
                  <c:v>21.193759999999997</c:v>
                </c:pt>
                <c:pt idx="4">
                  <c:v>46.626272</c:v>
                </c:pt>
                <c:pt idx="5">
                  <c:v>121.59919799999997</c:v>
                </c:pt>
                <c:pt idx="6">
                  <c:v>86.099649999999997</c:v>
                </c:pt>
                <c:pt idx="7">
                  <c:v>27.022043999999994</c:v>
                </c:pt>
                <c:pt idx="8">
                  <c:v>2.914142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9CB-4E49-B25D-EBE5CC30F657}"/>
            </c:ext>
          </c:extLst>
        </c:ser>
        <c:ser>
          <c:idx val="10"/>
          <c:order val="10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Tormentas!$H$31:$BD$31</c:f>
              <c:numCache>
                <c:formatCode>0.00</c:formatCode>
                <c:ptCount val="49"/>
                <c:pt idx="0">
                  <c:v>0</c:v>
                </c:pt>
                <c:pt idx="1">
                  <c:v>0.25527</c:v>
                </c:pt>
                <c:pt idx="2">
                  <c:v>0.76580999999999977</c:v>
                </c:pt>
                <c:pt idx="3">
                  <c:v>11.487149999999998</c:v>
                </c:pt>
                <c:pt idx="4">
                  <c:v>56.159399999999998</c:v>
                </c:pt>
                <c:pt idx="5">
                  <c:v>35.482529999999997</c:v>
                </c:pt>
                <c:pt idx="6">
                  <c:v>15.060929999999997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9CB-4E49-B25D-EBE5CC30F657}"/>
            </c:ext>
          </c:extLst>
        </c:ser>
        <c:ser>
          <c:idx val="11"/>
          <c:order val="11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Tormentas!$H$32:$BD$32</c:f>
              <c:numCache>
                <c:formatCode>0.00</c:formatCode>
                <c:ptCount val="49"/>
                <c:pt idx="0">
                  <c:v>0</c:v>
                </c:pt>
                <c:pt idx="1">
                  <c:v>1.4493239999999998</c:v>
                </c:pt>
                <c:pt idx="2">
                  <c:v>25.604723999999997</c:v>
                </c:pt>
                <c:pt idx="3">
                  <c:v>14.010131999999997</c:v>
                </c:pt>
                <c:pt idx="4">
                  <c:v>5.072633999999999</c:v>
                </c:pt>
                <c:pt idx="5">
                  <c:v>12.319253999999999</c:v>
                </c:pt>
                <c:pt idx="6">
                  <c:v>16.425672000000002</c:v>
                </c:pt>
                <c:pt idx="7">
                  <c:v>19.082765999999999</c:v>
                </c:pt>
                <c:pt idx="8">
                  <c:v>15.459455999999999</c:v>
                </c:pt>
                <c:pt idx="9">
                  <c:v>10.145267999999998</c:v>
                </c:pt>
                <c:pt idx="10">
                  <c:v>15.217901999999999</c:v>
                </c:pt>
                <c:pt idx="11">
                  <c:v>7.2466199999999992</c:v>
                </c:pt>
                <c:pt idx="12">
                  <c:v>1.20777</c:v>
                </c:pt>
                <c:pt idx="13">
                  <c:v>0.72466199999999992</c:v>
                </c:pt>
                <c:pt idx="14">
                  <c:v>3.8648639999999999</c:v>
                </c:pt>
                <c:pt idx="15">
                  <c:v>2.1739859999999993</c:v>
                </c:pt>
                <c:pt idx="16">
                  <c:v>0.24155399999999999</c:v>
                </c:pt>
                <c:pt idx="1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9CB-4E49-B25D-EBE5CC30F657}"/>
            </c:ext>
          </c:extLst>
        </c:ser>
        <c:ser>
          <c:idx val="12"/>
          <c:order val="12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Tormentas!$H$33:$BD$33</c:f>
              <c:numCache>
                <c:formatCode>0.00</c:formatCode>
                <c:ptCount val="49"/>
                <c:pt idx="0">
                  <c:v>0</c:v>
                </c:pt>
                <c:pt idx="1">
                  <c:v>2.7213560000000001</c:v>
                </c:pt>
                <c:pt idx="2">
                  <c:v>9.8958399999999997</c:v>
                </c:pt>
                <c:pt idx="3">
                  <c:v>6.432296</c:v>
                </c:pt>
                <c:pt idx="4">
                  <c:v>2.2265639999999998</c:v>
                </c:pt>
                <c:pt idx="5">
                  <c:v>0.247396</c:v>
                </c:pt>
                <c:pt idx="6">
                  <c:v>0.49479200000000001</c:v>
                </c:pt>
                <c:pt idx="7">
                  <c:v>0.247396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79CB-4E49-B25D-EBE5CC30F657}"/>
            </c:ext>
          </c:extLst>
        </c:ser>
        <c:ser>
          <c:idx val="13"/>
          <c:order val="13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Tormentas!$H$34:$BD$34</c:f>
              <c:numCache>
                <c:formatCode>0.00</c:formatCode>
                <c:ptCount val="49"/>
                <c:pt idx="0">
                  <c:v>0</c:v>
                </c:pt>
                <c:pt idx="1">
                  <c:v>28.567379999999996</c:v>
                </c:pt>
                <c:pt idx="2">
                  <c:v>28.070555999999993</c:v>
                </c:pt>
                <c:pt idx="3">
                  <c:v>10.681715999999998</c:v>
                </c:pt>
                <c:pt idx="4">
                  <c:v>0.7452359999999999</c:v>
                </c:pt>
                <c:pt idx="5">
                  <c:v>0.7452359999999999</c:v>
                </c:pt>
                <c:pt idx="6">
                  <c:v>2.4841199999999999</c:v>
                </c:pt>
                <c:pt idx="7">
                  <c:v>2.732532</c:v>
                </c:pt>
                <c:pt idx="8">
                  <c:v>1.4904719999999998</c:v>
                </c:pt>
                <c:pt idx="9">
                  <c:v>0.49682399999999999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79CB-4E49-B25D-EBE5CC30F657}"/>
            </c:ext>
          </c:extLst>
        </c:ser>
        <c:ser>
          <c:idx val="14"/>
          <c:order val="14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Tormentas!$H$35:$BD$35</c:f>
              <c:numCache>
                <c:formatCode>0.00</c:formatCode>
                <c:ptCount val="49"/>
                <c:pt idx="0">
                  <c:v>0</c:v>
                </c:pt>
                <c:pt idx="1">
                  <c:v>0.25831799999999999</c:v>
                </c:pt>
                <c:pt idx="2">
                  <c:v>0.51663599999999998</c:v>
                </c:pt>
                <c:pt idx="3">
                  <c:v>1.2915899999999998</c:v>
                </c:pt>
                <c:pt idx="4">
                  <c:v>13.690853999999998</c:v>
                </c:pt>
                <c:pt idx="5">
                  <c:v>8.7828119999999998</c:v>
                </c:pt>
                <c:pt idx="6">
                  <c:v>4.3914059999999999</c:v>
                </c:pt>
                <c:pt idx="7">
                  <c:v>0.25831799999999999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79CB-4E49-B25D-EBE5CC30F657}"/>
            </c:ext>
          </c:extLst>
        </c:ser>
        <c:ser>
          <c:idx val="15"/>
          <c:order val="15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Tormentas!$H$36:$BD$36</c:f>
              <c:numCache>
                <c:formatCode>0.00</c:formatCode>
                <c:ptCount val="49"/>
                <c:pt idx="0">
                  <c:v>0</c:v>
                </c:pt>
                <c:pt idx="1">
                  <c:v>12.475209999999999</c:v>
                </c:pt>
                <c:pt idx="2">
                  <c:v>4.24688</c:v>
                </c:pt>
                <c:pt idx="3">
                  <c:v>7.4320399999999998</c:v>
                </c:pt>
                <c:pt idx="4">
                  <c:v>0</c:v>
                </c:pt>
                <c:pt idx="5">
                  <c:v>0.26543</c:v>
                </c:pt>
                <c:pt idx="6">
                  <c:v>0.79628999999999983</c:v>
                </c:pt>
                <c:pt idx="7">
                  <c:v>1.06172</c:v>
                </c:pt>
                <c:pt idx="8">
                  <c:v>0.79628999999999983</c:v>
                </c:pt>
                <c:pt idx="9">
                  <c:v>0.79628999999999983</c:v>
                </c:pt>
                <c:pt idx="10">
                  <c:v>1.3271499999999998</c:v>
                </c:pt>
                <c:pt idx="11">
                  <c:v>1.06172</c:v>
                </c:pt>
                <c:pt idx="12">
                  <c:v>0.53086</c:v>
                </c:pt>
                <c:pt idx="13">
                  <c:v>0.53086</c:v>
                </c:pt>
                <c:pt idx="1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79CB-4E49-B25D-EBE5CC30F657}"/>
            </c:ext>
          </c:extLst>
        </c:ser>
        <c:ser>
          <c:idx val="16"/>
          <c:order val="16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Tormentas!$H$37:$BD$37</c:f>
              <c:numCache>
                <c:formatCode>0.00</c:formatCode>
                <c:ptCount val="49"/>
                <c:pt idx="0">
                  <c:v>0</c:v>
                </c:pt>
                <c:pt idx="1">
                  <c:v>0.26568400000000003</c:v>
                </c:pt>
                <c:pt idx="2">
                  <c:v>4.7823119999999992</c:v>
                </c:pt>
                <c:pt idx="3">
                  <c:v>2.9225240000000001</c:v>
                </c:pt>
                <c:pt idx="4">
                  <c:v>16.738091999999998</c:v>
                </c:pt>
                <c:pt idx="5">
                  <c:v>1.0627360000000001</c:v>
                </c:pt>
                <c:pt idx="6">
                  <c:v>0.53136800000000006</c:v>
                </c:pt>
                <c:pt idx="7">
                  <c:v>0.53136800000000006</c:v>
                </c:pt>
                <c:pt idx="8">
                  <c:v>0.53136800000000006</c:v>
                </c:pt>
                <c:pt idx="9">
                  <c:v>0.26568400000000003</c:v>
                </c:pt>
                <c:pt idx="10">
                  <c:v>0</c:v>
                </c:pt>
                <c:pt idx="11">
                  <c:v>0.79705199999999987</c:v>
                </c:pt>
                <c:pt idx="12">
                  <c:v>0</c:v>
                </c:pt>
                <c:pt idx="13">
                  <c:v>0.26568400000000003</c:v>
                </c:pt>
                <c:pt idx="14">
                  <c:v>1.3284200000000002</c:v>
                </c:pt>
                <c:pt idx="15">
                  <c:v>1.3284200000000002</c:v>
                </c:pt>
                <c:pt idx="16">
                  <c:v>2.9225240000000001</c:v>
                </c:pt>
                <c:pt idx="17">
                  <c:v>1.0627360000000001</c:v>
                </c:pt>
                <c:pt idx="18">
                  <c:v>0.79705199999999987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79CB-4E49-B25D-EBE5CC30F657}"/>
            </c:ext>
          </c:extLst>
        </c:ser>
        <c:ser>
          <c:idx val="17"/>
          <c:order val="17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Tormentas!$H$38:$BD$38</c:f>
              <c:numCache>
                <c:formatCode>0.00</c:formatCode>
                <c:ptCount val="49"/>
                <c:pt idx="0">
                  <c:v>0</c:v>
                </c:pt>
                <c:pt idx="1">
                  <c:v>0.25679399999999997</c:v>
                </c:pt>
                <c:pt idx="2">
                  <c:v>1.0271759999999999</c:v>
                </c:pt>
                <c:pt idx="3">
                  <c:v>13.866875999999998</c:v>
                </c:pt>
                <c:pt idx="4">
                  <c:v>5.1358799999999993</c:v>
                </c:pt>
                <c:pt idx="5">
                  <c:v>0</c:v>
                </c:pt>
                <c:pt idx="6">
                  <c:v>0</c:v>
                </c:pt>
                <c:pt idx="7">
                  <c:v>0.25679399999999997</c:v>
                </c:pt>
                <c:pt idx="8">
                  <c:v>0</c:v>
                </c:pt>
                <c:pt idx="9">
                  <c:v>0.25679399999999997</c:v>
                </c:pt>
                <c:pt idx="10">
                  <c:v>0.25679399999999997</c:v>
                </c:pt>
                <c:pt idx="11">
                  <c:v>0.77038199999999979</c:v>
                </c:pt>
                <c:pt idx="12">
                  <c:v>0.51358799999999993</c:v>
                </c:pt>
                <c:pt idx="13">
                  <c:v>0.25679399999999997</c:v>
                </c:pt>
                <c:pt idx="14">
                  <c:v>0.25679399999999997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79CB-4E49-B25D-EBE5CC30F657}"/>
            </c:ext>
          </c:extLst>
        </c:ser>
        <c:ser>
          <c:idx val="18"/>
          <c:order val="18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Tormentas!$H$39:$BD$39</c:f>
              <c:numCache>
                <c:formatCode>0.00</c:formatCode>
                <c:ptCount val="49"/>
                <c:pt idx="0">
                  <c:v>0</c:v>
                </c:pt>
                <c:pt idx="1">
                  <c:v>1.5438119999999997</c:v>
                </c:pt>
                <c:pt idx="2">
                  <c:v>13.379703999999998</c:v>
                </c:pt>
                <c:pt idx="3">
                  <c:v>11.578589999999998</c:v>
                </c:pt>
                <c:pt idx="4">
                  <c:v>1.2865099999999998</c:v>
                </c:pt>
                <c:pt idx="5">
                  <c:v>0.77190599999999987</c:v>
                </c:pt>
                <c:pt idx="6">
                  <c:v>0.25730199999999998</c:v>
                </c:pt>
                <c:pt idx="7">
                  <c:v>0.77190599999999987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79CB-4E49-B25D-EBE5CC30F657}"/>
            </c:ext>
          </c:extLst>
        </c:ser>
        <c:ser>
          <c:idx val="19"/>
          <c:order val="19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Tormentas!$H$40:$BD$40</c:f>
              <c:numCache>
                <c:formatCode>0.00</c:formatCode>
                <c:ptCount val="49"/>
                <c:pt idx="0">
                  <c:v>0</c:v>
                </c:pt>
                <c:pt idx="1">
                  <c:v>10.881359999999999</c:v>
                </c:pt>
                <c:pt idx="2">
                  <c:v>8.4632799999999992</c:v>
                </c:pt>
                <c:pt idx="3">
                  <c:v>1.4508479999999997</c:v>
                </c:pt>
                <c:pt idx="4">
                  <c:v>22.729951999999997</c:v>
                </c:pt>
                <c:pt idx="5">
                  <c:v>1.934464</c:v>
                </c:pt>
                <c:pt idx="6">
                  <c:v>10.155935999999999</c:v>
                </c:pt>
                <c:pt idx="7">
                  <c:v>1.4508479999999997</c:v>
                </c:pt>
                <c:pt idx="8">
                  <c:v>1.4508479999999997</c:v>
                </c:pt>
                <c:pt idx="9">
                  <c:v>0.96723199999999998</c:v>
                </c:pt>
                <c:pt idx="10">
                  <c:v>1.4508479999999997</c:v>
                </c:pt>
                <c:pt idx="11">
                  <c:v>2.4180799999999998</c:v>
                </c:pt>
                <c:pt idx="12">
                  <c:v>2.1762719999999995</c:v>
                </c:pt>
                <c:pt idx="13">
                  <c:v>0.72542399999999985</c:v>
                </c:pt>
                <c:pt idx="14">
                  <c:v>0.241808</c:v>
                </c:pt>
                <c:pt idx="1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79CB-4E49-B25D-EBE5CC30F657}"/>
            </c:ext>
          </c:extLst>
        </c:ser>
        <c:ser>
          <c:idx val="20"/>
          <c:order val="20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Tormentas!$H$41:$BD$41</c:f>
              <c:numCache>
                <c:formatCode>0.00</c:formatCode>
                <c:ptCount val="49"/>
                <c:pt idx="0">
                  <c:v>0</c:v>
                </c:pt>
                <c:pt idx="1">
                  <c:v>0.25958799999999999</c:v>
                </c:pt>
                <c:pt idx="2">
                  <c:v>0.7787639999999999</c:v>
                </c:pt>
                <c:pt idx="3">
                  <c:v>0.51917599999999997</c:v>
                </c:pt>
                <c:pt idx="4">
                  <c:v>0.25958799999999999</c:v>
                </c:pt>
                <c:pt idx="5">
                  <c:v>8.8259920000000012</c:v>
                </c:pt>
                <c:pt idx="6">
                  <c:v>14.796515999999999</c:v>
                </c:pt>
                <c:pt idx="7">
                  <c:v>0</c:v>
                </c:pt>
                <c:pt idx="8">
                  <c:v>0.25958799999999999</c:v>
                </c:pt>
                <c:pt idx="9">
                  <c:v>0</c:v>
                </c:pt>
                <c:pt idx="10">
                  <c:v>0.25958799999999999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79CB-4E49-B25D-EBE5CC30F657}"/>
            </c:ext>
          </c:extLst>
        </c:ser>
        <c:ser>
          <c:idx val="21"/>
          <c:order val="21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Tormentas!$H$42:$BD$42</c:f>
              <c:numCache>
                <c:formatCode>0.00</c:formatCode>
                <c:ptCount val="49"/>
                <c:pt idx="0">
                  <c:v>0</c:v>
                </c:pt>
                <c:pt idx="1">
                  <c:v>7.2618599999999986</c:v>
                </c:pt>
                <c:pt idx="2">
                  <c:v>13.071347999999999</c:v>
                </c:pt>
                <c:pt idx="3">
                  <c:v>7.5039219999999993</c:v>
                </c:pt>
                <c:pt idx="4">
                  <c:v>1.694434</c:v>
                </c:pt>
                <c:pt idx="5">
                  <c:v>0</c:v>
                </c:pt>
                <c:pt idx="6">
                  <c:v>0</c:v>
                </c:pt>
                <c:pt idx="7">
                  <c:v>0.242062</c:v>
                </c:pt>
                <c:pt idx="8">
                  <c:v>0.484124</c:v>
                </c:pt>
                <c:pt idx="9">
                  <c:v>0.968248</c:v>
                </c:pt>
                <c:pt idx="10">
                  <c:v>2.6626819999999998</c:v>
                </c:pt>
                <c:pt idx="11">
                  <c:v>9.4404179999999993</c:v>
                </c:pt>
                <c:pt idx="12">
                  <c:v>2.42062</c:v>
                </c:pt>
                <c:pt idx="1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79CB-4E49-B25D-EBE5CC30F657}"/>
            </c:ext>
          </c:extLst>
        </c:ser>
        <c:ser>
          <c:idx val="22"/>
          <c:order val="22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Tormentas!$H$43:$BD$43</c:f>
              <c:numCache>
                <c:formatCode>0.00</c:formatCode>
                <c:ptCount val="49"/>
                <c:pt idx="0">
                  <c:v>0</c:v>
                </c:pt>
                <c:pt idx="1">
                  <c:v>7.7086459999999999</c:v>
                </c:pt>
                <c:pt idx="2">
                  <c:v>18.152617999999997</c:v>
                </c:pt>
                <c:pt idx="3">
                  <c:v>1.989328</c:v>
                </c:pt>
                <c:pt idx="4">
                  <c:v>0</c:v>
                </c:pt>
                <c:pt idx="5">
                  <c:v>0.248666</c:v>
                </c:pt>
                <c:pt idx="6">
                  <c:v>0.74599799999999994</c:v>
                </c:pt>
                <c:pt idx="7">
                  <c:v>0</c:v>
                </c:pt>
                <c:pt idx="8">
                  <c:v>0.497332</c:v>
                </c:pt>
                <c:pt idx="9">
                  <c:v>0</c:v>
                </c:pt>
                <c:pt idx="10">
                  <c:v>0.248666</c:v>
                </c:pt>
                <c:pt idx="1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6-79CB-4E49-B25D-EBE5CC30F657}"/>
            </c:ext>
          </c:extLst>
        </c:ser>
        <c:ser>
          <c:idx val="23"/>
          <c:order val="23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Tormentas!$H$44:$BD$44</c:f>
              <c:numCache>
                <c:formatCode>0.00</c:formatCode>
                <c:ptCount val="49"/>
                <c:pt idx="0">
                  <c:v>0</c:v>
                </c:pt>
                <c:pt idx="1">
                  <c:v>9.0596719999999991</c:v>
                </c:pt>
                <c:pt idx="2">
                  <c:v>17.384775999999999</c:v>
                </c:pt>
                <c:pt idx="3">
                  <c:v>14.691359999999998</c:v>
                </c:pt>
                <c:pt idx="4">
                  <c:v>1.713992</c:v>
                </c:pt>
                <c:pt idx="5">
                  <c:v>0</c:v>
                </c:pt>
                <c:pt idx="6">
                  <c:v>0</c:v>
                </c:pt>
                <c:pt idx="7">
                  <c:v>0.24485599999999999</c:v>
                </c:pt>
                <c:pt idx="8">
                  <c:v>0.24485599999999999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79CB-4E49-B25D-EBE5CC30F657}"/>
            </c:ext>
          </c:extLst>
        </c:ser>
        <c:ser>
          <c:idx val="24"/>
          <c:order val="24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Tormentas!$H$45:$BD$45</c:f>
              <c:numCache>
                <c:formatCode>0.00</c:formatCode>
                <c:ptCount val="49"/>
                <c:pt idx="0">
                  <c:v>0</c:v>
                </c:pt>
                <c:pt idx="1">
                  <c:v>7.9628999999999985</c:v>
                </c:pt>
                <c:pt idx="2">
                  <c:v>7.4320399999999998</c:v>
                </c:pt>
                <c:pt idx="3">
                  <c:v>1.06172</c:v>
                </c:pt>
                <c:pt idx="4">
                  <c:v>0.26543</c:v>
                </c:pt>
                <c:pt idx="5">
                  <c:v>0.79628999999999983</c:v>
                </c:pt>
                <c:pt idx="6">
                  <c:v>1.8580099999999999</c:v>
                </c:pt>
                <c:pt idx="7">
                  <c:v>1.3271499999999998</c:v>
                </c:pt>
                <c:pt idx="8">
                  <c:v>1.06172</c:v>
                </c:pt>
                <c:pt idx="9">
                  <c:v>0.79628999999999983</c:v>
                </c:pt>
                <c:pt idx="10">
                  <c:v>0.53086</c:v>
                </c:pt>
                <c:pt idx="11">
                  <c:v>0.53086</c:v>
                </c:pt>
                <c:pt idx="12">
                  <c:v>0.26543</c:v>
                </c:pt>
                <c:pt idx="13">
                  <c:v>0.26543</c:v>
                </c:pt>
                <c:pt idx="14">
                  <c:v>0.26543</c:v>
                </c:pt>
                <c:pt idx="15">
                  <c:v>0.79628999999999983</c:v>
                </c:pt>
                <c:pt idx="16">
                  <c:v>3.1851599999999993</c:v>
                </c:pt>
                <c:pt idx="17">
                  <c:v>4.5123100000000003</c:v>
                </c:pt>
                <c:pt idx="18">
                  <c:v>1.8580099999999999</c:v>
                </c:pt>
                <c:pt idx="19">
                  <c:v>1.8580099999999999</c:v>
                </c:pt>
                <c:pt idx="20">
                  <c:v>2.3888699999999994</c:v>
                </c:pt>
                <c:pt idx="21">
                  <c:v>2.12344</c:v>
                </c:pt>
                <c:pt idx="22">
                  <c:v>1.06172</c:v>
                </c:pt>
                <c:pt idx="23">
                  <c:v>0.26543</c:v>
                </c:pt>
                <c:pt idx="2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8-79CB-4E49-B25D-EBE5CC30F657}"/>
            </c:ext>
          </c:extLst>
        </c:ser>
        <c:ser>
          <c:idx val="25"/>
          <c:order val="25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Tormentas!$H$46:$BD$46</c:f>
              <c:numCache>
                <c:formatCode>0.00</c:formatCode>
                <c:ptCount val="49"/>
                <c:pt idx="0">
                  <c:v>0</c:v>
                </c:pt>
                <c:pt idx="1">
                  <c:v>3.6499799999999993</c:v>
                </c:pt>
                <c:pt idx="2">
                  <c:v>29.686503999999996</c:v>
                </c:pt>
                <c:pt idx="3">
                  <c:v>3.4066480000000001</c:v>
                </c:pt>
                <c:pt idx="4">
                  <c:v>0.48666399999999999</c:v>
                </c:pt>
                <c:pt idx="5">
                  <c:v>0.48666399999999999</c:v>
                </c:pt>
                <c:pt idx="6">
                  <c:v>0</c:v>
                </c:pt>
                <c:pt idx="7">
                  <c:v>0</c:v>
                </c:pt>
                <c:pt idx="8">
                  <c:v>0.72999599999999987</c:v>
                </c:pt>
                <c:pt idx="9">
                  <c:v>0.72999599999999987</c:v>
                </c:pt>
                <c:pt idx="10">
                  <c:v>1.2166600000000001</c:v>
                </c:pt>
                <c:pt idx="11">
                  <c:v>1.9466559999999999</c:v>
                </c:pt>
                <c:pt idx="12">
                  <c:v>1.4599919999999997</c:v>
                </c:pt>
                <c:pt idx="13">
                  <c:v>2.1899879999999996</c:v>
                </c:pt>
                <c:pt idx="14">
                  <c:v>0.97332799999999997</c:v>
                </c:pt>
                <c:pt idx="15">
                  <c:v>0.97332799999999997</c:v>
                </c:pt>
                <c:pt idx="16">
                  <c:v>0.48666399999999999</c:v>
                </c:pt>
                <c:pt idx="17">
                  <c:v>0.24333199999999999</c:v>
                </c:pt>
                <c:pt idx="18">
                  <c:v>0.24333199999999999</c:v>
                </c:pt>
                <c:pt idx="1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9-79CB-4E49-B25D-EBE5CC30F657}"/>
            </c:ext>
          </c:extLst>
        </c:ser>
        <c:ser>
          <c:idx val="26"/>
          <c:order val="26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Tormentas!$H$47:$BD$47</c:f>
              <c:numCache>
                <c:formatCode>0.00</c:formatCode>
                <c:ptCount val="49"/>
                <c:pt idx="0">
                  <c:v>0</c:v>
                </c:pt>
                <c:pt idx="1">
                  <c:v>17.193005999999997</c:v>
                </c:pt>
                <c:pt idx="2">
                  <c:v>23.671529999999997</c:v>
                </c:pt>
                <c:pt idx="3">
                  <c:v>18.688049999999997</c:v>
                </c:pt>
                <c:pt idx="4">
                  <c:v>4.2359580000000001</c:v>
                </c:pt>
                <c:pt idx="5">
                  <c:v>2.4917400000000001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A-79CB-4E49-B25D-EBE5CC30F657}"/>
            </c:ext>
          </c:extLst>
        </c:ser>
        <c:ser>
          <c:idx val="27"/>
          <c:order val="27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Tormentas!$H$48:$BD$48</c:f>
              <c:numCache>
                <c:formatCode>0.00</c:formatCode>
                <c:ptCount val="49"/>
                <c:pt idx="0">
                  <c:v>0</c:v>
                </c:pt>
                <c:pt idx="1">
                  <c:v>9.8546919999999982</c:v>
                </c:pt>
                <c:pt idx="2">
                  <c:v>4.9273459999999991</c:v>
                </c:pt>
                <c:pt idx="3">
                  <c:v>87.136223999999984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B-79CB-4E49-B25D-EBE5CC30F657}"/>
            </c:ext>
          </c:extLst>
        </c:ser>
        <c:ser>
          <c:idx val="28"/>
          <c:order val="28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Tormentas!$H$49:$BD$49</c:f>
              <c:numCache>
                <c:formatCode>0.00</c:formatCode>
                <c:ptCount val="49"/>
                <c:pt idx="0">
                  <c:v>0</c:v>
                </c:pt>
                <c:pt idx="1">
                  <c:v>16.509999999999998</c:v>
                </c:pt>
                <c:pt idx="2">
                  <c:v>56.641999999999996</c:v>
                </c:pt>
                <c:pt idx="3">
                  <c:v>4.8259999999999996</c:v>
                </c:pt>
                <c:pt idx="4">
                  <c:v>1.27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79CB-4E49-B25D-EBE5CC30F657}"/>
            </c:ext>
          </c:extLst>
        </c:ser>
        <c:ser>
          <c:idx val="29"/>
          <c:order val="29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Tormentas!$H$50:$BD$50</c:f>
              <c:numCache>
                <c:formatCode>0.00</c:formatCode>
                <c:ptCount val="49"/>
                <c:pt idx="0">
                  <c:v>0</c:v>
                </c:pt>
                <c:pt idx="1">
                  <c:v>25.171399999999998</c:v>
                </c:pt>
                <c:pt idx="2">
                  <c:v>6.041135999999999</c:v>
                </c:pt>
                <c:pt idx="3">
                  <c:v>22.402545999999997</c:v>
                </c:pt>
                <c:pt idx="4">
                  <c:v>34.73653199999999</c:v>
                </c:pt>
                <c:pt idx="5">
                  <c:v>1.25857</c:v>
                </c:pt>
                <c:pt idx="6">
                  <c:v>1.761998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D-79CB-4E49-B25D-EBE5CC30F657}"/>
            </c:ext>
          </c:extLst>
        </c:ser>
        <c:ser>
          <c:idx val="30"/>
          <c:order val="30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Tormentas!$H$51:$BD$51</c:f>
              <c:numCache>
                <c:formatCode>0.00</c:formatCode>
                <c:ptCount val="49"/>
                <c:pt idx="0">
                  <c:v>0</c:v>
                </c:pt>
                <c:pt idx="1">
                  <c:v>1.8491200000000001</c:v>
                </c:pt>
                <c:pt idx="2">
                  <c:v>16.64208</c:v>
                </c:pt>
                <c:pt idx="3">
                  <c:v>44.114719999999998</c:v>
                </c:pt>
                <c:pt idx="4">
                  <c:v>6.3398399999999997</c:v>
                </c:pt>
                <c:pt idx="5">
                  <c:v>0.79247999999999996</c:v>
                </c:pt>
                <c:pt idx="6">
                  <c:v>0.26416000000000001</c:v>
                </c:pt>
                <c:pt idx="7">
                  <c:v>0.79247999999999996</c:v>
                </c:pt>
                <c:pt idx="8">
                  <c:v>7.3964800000000004</c:v>
                </c:pt>
                <c:pt idx="9">
                  <c:v>5.0190399999999995</c:v>
                </c:pt>
                <c:pt idx="10">
                  <c:v>4.7548799999999991</c:v>
                </c:pt>
                <c:pt idx="11">
                  <c:v>1.5849599999999999</c:v>
                </c:pt>
                <c:pt idx="12">
                  <c:v>1.5849599999999999</c:v>
                </c:pt>
                <c:pt idx="13">
                  <c:v>2.11328</c:v>
                </c:pt>
                <c:pt idx="14">
                  <c:v>0.26416000000000001</c:v>
                </c:pt>
                <c:pt idx="15">
                  <c:v>0.26416000000000001</c:v>
                </c:pt>
                <c:pt idx="16">
                  <c:v>0</c:v>
                </c:pt>
                <c:pt idx="17">
                  <c:v>0.52832000000000001</c:v>
                </c:pt>
                <c:pt idx="18">
                  <c:v>0.26416000000000001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E-79CB-4E49-B25D-EBE5CC30F657}"/>
            </c:ext>
          </c:extLst>
        </c:ser>
        <c:ser>
          <c:idx val="31"/>
          <c:order val="31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Tormentas!$H$52:$BD$52</c:f>
              <c:numCache>
                <c:formatCode>0.00</c:formatCode>
                <c:ptCount val="49"/>
                <c:pt idx="0">
                  <c:v>0</c:v>
                </c:pt>
                <c:pt idx="1">
                  <c:v>6.7688459999999999</c:v>
                </c:pt>
                <c:pt idx="2">
                  <c:v>22.061423999999999</c:v>
                </c:pt>
                <c:pt idx="3">
                  <c:v>6.7688459999999999</c:v>
                </c:pt>
                <c:pt idx="4">
                  <c:v>14.540483999999998</c:v>
                </c:pt>
                <c:pt idx="5">
                  <c:v>15.292577999999997</c:v>
                </c:pt>
                <c:pt idx="6">
                  <c:v>0.25069799999999998</c:v>
                </c:pt>
                <c:pt idx="7">
                  <c:v>0</c:v>
                </c:pt>
                <c:pt idx="8">
                  <c:v>0.25069799999999998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F-79CB-4E49-B25D-EBE5CC30F657}"/>
            </c:ext>
          </c:extLst>
        </c:ser>
        <c:ser>
          <c:idx val="32"/>
          <c:order val="32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Tormentas!$H$53:$BD$53</c:f>
              <c:numCache>
                <c:formatCode>0.00</c:formatCode>
                <c:ptCount val="49"/>
                <c:pt idx="0">
                  <c:v>0</c:v>
                </c:pt>
                <c:pt idx="1">
                  <c:v>38.994079999999997</c:v>
                </c:pt>
                <c:pt idx="2">
                  <c:v>26.680160000000001</c:v>
                </c:pt>
                <c:pt idx="3">
                  <c:v>13.083539999999999</c:v>
                </c:pt>
                <c:pt idx="4">
                  <c:v>0.76961999999999986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0-79CB-4E49-B25D-EBE5CC30F657}"/>
            </c:ext>
          </c:extLst>
        </c:ser>
        <c:ser>
          <c:idx val="33"/>
          <c:order val="33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Tormentas!$H$54:$BD$54</c:f>
              <c:numCache>
                <c:formatCode>0.00</c:formatCode>
                <c:ptCount val="49"/>
                <c:pt idx="0">
                  <c:v>0</c:v>
                </c:pt>
                <c:pt idx="1">
                  <c:v>29.717491999999996</c:v>
                </c:pt>
                <c:pt idx="2">
                  <c:v>39.460932</c:v>
                </c:pt>
                <c:pt idx="3">
                  <c:v>3.6537899999999994</c:v>
                </c:pt>
                <c:pt idx="4">
                  <c:v>2.4358599999999999</c:v>
                </c:pt>
                <c:pt idx="5">
                  <c:v>0.48717199999999999</c:v>
                </c:pt>
                <c:pt idx="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1-79CB-4E49-B25D-EBE5CC30F657}"/>
            </c:ext>
          </c:extLst>
        </c:ser>
        <c:ser>
          <c:idx val="34"/>
          <c:order val="34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Tormentas!$H$55:$BD$55</c:f>
              <c:numCache>
                <c:formatCode>0.00</c:formatCode>
                <c:ptCount val="49"/>
                <c:pt idx="0">
                  <c:v>0</c:v>
                </c:pt>
                <c:pt idx="1">
                  <c:v>0.52577999999999991</c:v>
                </c:pt>
                <c:pt idx="2">
                  <c:v>1.3144499999999999</c:v>
                </c:pt>
                <c:pt idx="3">
                  <c:v>2.1031199999999997</c:v>
                </c:pt>
                <c:pt idx="4">
                  <c:v>25.763219999999997</c:v>
                </c:pt>
                <c:pt idx="5">
                  <c:v>17.350739999999998</c:v>
                </c:pt>
                <c:pt idx="6">
                  <c:v>23.397209999999998</c:v>
                </c:pt>
                <c:pt idx="7">
                  <c:v>5.7835799999999997</c:v>
                </c:pt>
                <c:pt idx="8">
                  <c:v>6.0464699999999993</c:v>
                </c:pt>
                <c:pt idx="9">
                  <c:v>3.1546799999999995</c:v>
                </c:pt>
                <c:pt idx="10">
                  <c:v>2.6288999999999998</c:v>
                </c:pt>
                <c:pt idx="11">
                  <c:v>2.1031199999999997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2-79CB-4E49-B25D-EBE5CC30F657}"/>
            </c:ext>
          </c:extLst>
        </c:ser>
        <c:ser>
          <c:idx val="35"/>
          <c:order val="35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Tormentas!$H$56:$BD$56</c:f>
              <c:numCache>
                <c:formatCode>0.00</c:formatCode>
                <c:ptCount val="49"/>
                <c:pt idx="0">
                  <c:v>0</c:v>
                </c:pt>
                <c:pt idx="1">
                  <c:v>0.96723199999999998</c:v>
                </c:pt>
                <c:pt idx="2">
                  <c:v>4.5943519999999998</c:v>
                </c:pt>
                <c:pt idx="3">
                  <c:v>35.303967999999998</c:v>
                </c:pt>
                <c:pt idx="4">
                  <c:v>11.606783999999998</c:v>
                </c:pt>
                <c:pt idx="5">
                  <c:v>11.123167999999998</c:v>
                </c:pt>
                <c:pt idx="6">
                  <c:v>7.4960479999999992</c:v>
                </c:pt>
                <c:pt idx="7">
                  <c:v>3.8689279999999999</c:v>
                </c:pt>
                <c:pt idx="8">
                  <c:v>1.4508479999999997</c:v>
                </c:pt>
                <c:pt idx="9">
                  <c:v>2.1762719999999995</c:v>
                </c:pt>
                <c:pt idx="10">
                  <c:v>1.4508479999999997</c:v>
                </c:pt>
                <c:pt idx="11">
                  <c:v>0.72542399999999985</c:v>
                </c:pt>
                <c:pt idx="12">
                  <c:v>0.241808</c:v>
                </c:pt>
                <c:pt idx="1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3-79CB-4E49-B25D-EBE5CC30F657}"/>
            </c:ext>
          </c:extLst>
        </c:ser>
        <c:ser>
          <c:idx val="36"/>
          <c:order val="36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Tormentas!$H$57:$BD$57</c:f>
              <c:numCache>
                <c:formatCode>0.00</c:formatCode>
                <c:ptCount val="49"/>
                <c:pt idx="0">
                  <c:v>0</c:v>
                </c:pt>
                <c:pt idx="1">
                  <c:v>22.81428</c:v>
                </c:pt>
                <c:pt idx="2">
                  <c:v>49.177447999999998</c:v>
                </c:pt>
                <c:pt idx="3">
                  <c:v>6.3372999999999999</c:v>
                </c:pt>
                <c:pt idx="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4-79CB-4E49-B25D-EBE5CC30F657}"/>
            </c:ext>
          </c:extLst>
        </c:ser>
        <c:ser>
          <c:idx val="37"/>
          <c:order val="37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Tormentas!$H$58:$BD$58</c:f>
              <c:numCache>
                <c:formatCode>0.00</c:formatCode>
                <c:ptCount val="49"/>
                <c:pt idx="0">
                  <c:v>0</c:v>
                </c:pt>
                <c:pt idx="1">
                  <c:v>31.258001999999994</c:v>
                </c:pt>
                <c:pt idx="2">
                  <c:v>18.705575999999997</c:v>
                </c:pt>
                <c:pt idx="3">
                  <c:v>13.53693</c:v>
                </c:pt>
                <c:pt idx="4">
                  <c:v>4.9225199999999996</c:v>
                </c:pt>
                <c:pt idx="5">
                  <c:v>5.6608979999999995</c:v>
                </c:pt>
                <c:pt idx="6">
                  <c:v>3.1996379999999998</c:v>
                </c:pt>
                <c:pt idx="7">
                  <c:v>2.7073860000000001</c:v>
                </c:pt>
                <c:pt idx="8">
                  <c:v>1.4767559999999997</c:v>
                </c:pt>
                <c:pt idx="9">
                  <c:v>0.98450399999999993</c:v>
                </c:pt>
                <c:pt idx="10">
                  <c:v>0.73837799999999987</c:v>
                </c:pt>
                <c:pt idx="11">
                  <c:v>0.49225199999999997</c:v>
                </c:pt>
                <c:pt idx="12">
                  <c:v>0.24612599999999998</c:v>
                </c:pt>
                <c:pt idx="1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5-79CB-4E49-B25D-EBE5CC30F657}"/>
            </c:ext>
          </c:extLst>
        </c:ser>
        <c:ser>
          <c:idx val="38"/>
          <c:order val="38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Tormentas!$H$59:$BD$59</c:f>
              <c:numCache>
                <c:formatCode>0.00</c:formatCode>
                <c:ptCount val="49"/>
                <c:pt idx="0">
                  <c:v>0</c:v>
                </c:pt>
                <c:pt idx="1">
                  <c:v>2.2882859999999994</c:v>
                </c:pt>
                <c:pt idx="2">
                  <c:v>24.916891999999997</c:v>
                </c:pt>
                <c:pt idx="3">
                  <c:v>39.155115999999992</c:v>
                </c:pt>
                <c:pt idx="4">
                  <c:v>4.3223180000000001</c:v>
                </c:pt>
                <c:pt idx="5">
                  <c:v>2.2882859999999994</c:v>
                </c:pt>
                <c:pt idx="6">
                  <c:v>2.0340319999999998</c:v>
                </c:pt>
                <c:pt idx="7">
                  <c:v>1.0170159999999999</c:v>
                </c:pt>
                <c:pt idx="8">
                  <c:v>2.7967939999999998</c:v>
                </c:pt>
                <c:pt idx="9">
                  <c:v>2.2882859999999994</c:v>
                </c:pt>
                <c:pt idx="10">
                  <c:v>0.50850799999999996</c:v>
                </c:pt>
                <c:pt idx="11">
                  <c:v>0.50850799999999996</c:v>
                </c:pt>
                <c:pt idx="12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6-79CB-4E49-B25D-EBE5CC30F657}"/>
            </c:ext>
          </c:extLst>
        </c:ser>
        <c:ser>
          <c:idx val="39"/>
          <c:order val="39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Tormentas!$H$60:$BD$60</c:f>
              <c:numCache>
                <c:formatCode>0.00</c:formatCode>
                <c:ptCount val="49"/>
                <c:pt idx="0">
                  <c:v>0</c:v>
                </c:pt>
                <c:pt idx="1">
                  <c:v>1.0129520000000001</c:v>
                </c:pt>
                <c:pt idx="2">
                  <c:v>10.382757999999997</c:v>
                </c:pt>
                <c:pt idx="3">
                  <c:v>35.453319999999998</c:v>
                </c:pt>
                <c:pt idx="4">
                  <c:v>5.5712359999999999</c:v>
                </c:pt>
                <c:pt idx="5">
                  <c:v>7.0906640000000003</c:v>
                </c:pt>
                <c:pt idx="6">
                  <c:v>4.0518080000000003</c:v>
                </c:pt>
                <c:pt idx="7">
                  <c:v>1.7726660000000001</c:v>
                </c:pt>
                <c:pt idx="8">
                  <c:v>2.5323799999999999</c:v>
                </c:pt>
                <c:pt idx="9">
                  <c:v>1.0129520000000001</c:v>
                </c:pt>
                <c:pt idx="10">
                  <c:v>0.75971399999999989</c:v>
                </c:pt>
                <c:pt idx="11">
                  <c:v>5.8244739999999995</c:v>
                </c:pt>
                <c:pt idx="12">
                  <c:v>0.25323800000000002</c:v>
                </c:pt>
                <c:pt idx="13">
                  <c:v>1.0129520000000001</c:v>
                </c:pt>
                <c:pt idx="14">
                  <c:v>0.25323800000000002</c:v>
                </c:pt>
                <c:pt idx="15">
                  <c:v>0.25323800000000002</c:v>
                </c:pt>
                <c:pt idx="16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7-79CB-4E49-B25D-EBE5CC30F657}"/>
            </c:ext>
          </c:extLst>
        </c:ser>
        <c:ser>
          <c:idx val="40"/>
          <c:order val="40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Tormentas!$H$61:$BD$61</c:f>
              <c:numCache>
                <c:formatCode>0.00</c:formatCode>
                <c:ptCount val="49"/>
                <c:pt idx="0">
                  <c:v>0</c:v>
                </c:pt>
                <c:pt idx="1">
                  <c:v>44.561759999999992</c:v>
                </c:pt>
                <c:pt idx="2">
                  <c:v>15.28572</c:v>
                </c:pt>
                <c:pt idx="3">
                  <c:v>21.503639999999997</c:v>
                </c:pt>
                <c:pt idx="4">
                  <c:v>0.25908000000000003</c:v>
                </c:pt>
                <c:pt idx="5">
                  <c:v>0</c:v>
                </c:pt>
                <c:pt idx="6">
                  <c:v>0.25908000000000003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8-79CB-4E49-B25D-EBE5CC30F657}"/>
            </c:ext>
          </c:extLst>
        </c:ser>
        <c:ser>
          <c:idx val="41"/>
          <c:order val="41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Tormentas!$H$62:$BD$62</c:f>
              <c:numCache>
                <c:formatCode>0.00</c:formatCode>
                <c:ptCount val="49"/>
                <c:pt idx="0">
                  <c:v>0</c:v>
                </c:pt>
                <c:pt idx="1">
                  <c:v>9.6423480000000001</c:v>
                </c:pt>
                <c:pt idx="2">
                  <c:v>0.521208</c:v>
                </c:pt>
                <c:pt idx="3">
                  <c:v>2.6060400000000001</c:v>
                </c:pt>
                <c:pt idx="4">
                  <c:v>26.321004000000002</c:v>
                </c:pt>
                <c:pt idx="5">
                  <c:v>42.739055999999991</c:v>
                </c:pt>
                <c:pt idx="6">
                  <c:v>9.1211399999999987</c:v>
                </c:pt>
                <c:pt idx="7">
                  <c:v>1.824228</c:v>
                </c:pt>
                <c:pt idx="8">
                  <c:v>0.260604</c:v>
                </c:pt>
                <c:pt idx="9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9-79CB-4E49-B25D-EBE5CC30F657}"/>
            </c:ext>
          </c:extLst>
        </c:ser>
        <c:ser>
          <c:idx val="42"/>
          <c:order val="42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Tormentas!$H$63:$BD$63</c:f>
              <c:numCache>
                <c:formatCode>0.00</c:formatCode>
                <c:ptCount val="49"/>
                <c:pt idx="0">
                  <c:v>0</c:v>
                </c:pt>
                <c:pt idx="1">
                  <c:v>11.158728</c:v>
                </c:pt>
                <c:pt idx="2">
                  <c:v>1.0627360000000001</c:v>
                </c:pt>
                <c:pt idx="3">
                  <c:v>0</c:v>
                </c:pt>
                <c:pt idx="4">
                  <c:v>6.376415999999999</c:v>
                </c:pt>
                <c:pt idx="5">
                  <c:v>4.7823119999999992</c:v>
                </c:pt>
                <c:pt idx="6">
                  <c:v>7.9705199999999996</c:v>
                </c:pt>
                <c:pt idx="7">
                  <c:v>31.350711999999998</c:v>
                </c:pt>
                <c:pt idx="8">
                  <c:v>19.660616000000001</c:v>
                </c:pt>
                <c:pt idx="9">
                  <c:v>0.26568400000000003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A-79CB-4E49-B25D-EBE5CC30F657}"/>
            </c:ext>
          </c:extLst>
        </c:ser>
        <c:ser>
          <c:idx val="43"/>
          <c:order val="43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Tormentas!$H$64:$BD$64</c:f>
              <c:numCache>
                <c:formatCode>0.00</c:formatCode>
                <c:ptCount val="49"/>
                <c:pt idx="0">
                  <c:v>0</c:v>
                </c:pt>
                <c:pt idx="1">
                  <c:v>13.318235999999999</c:v>
                </c:pt>
                <c:pt idx="2">
                  <c:v>25.649936</c:v>
                </c:pt>
                <c:pt idx="3">
                  <c:v>3.206242</c:v>
                </c:pt>
                <c:pt idx="4">
                  <c:v>1.2331699999999999</c:v>
                </c:pt>
                <c:pt idx="5">
                  <c:v>0.98653599999999997</c:v>
                </c:pt>
                <c:pt idx="6">
                  <c:v>0.24663399999999999</c:v>
                </c:pt>
                <c:pt idx="7">
                  <c:v>0.24663399999999999</c:v>
                </c:pt>
                <c:pt idx="8">
                  <c:v>1.9730719999999999</c:v>
                </c:pt>
                <c:pt idx="9">
                  <c:v>2.9596079999999994</c:v>
                </c:pt>
                <c:pt idx="10">
                  <c:v>1.4798039999999997</c:v>
                </c:pt>
                <c:pt idx="11">
                  <c:v>1.9730719999999999</c:v>
                </c:pt>
                <c:pt idx="12">
                  <c:v>0.49326799999999998</c:v>
                </c:pt>
                <c:pt idx="13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B-79CB-4E49-B25D-EBE5CC30F657}"/>
            </c:ext>
          </c:extLst>
        </c:ser>
        <c:ser>
          <c:idx val="44"/>
          <c:order val="44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Tormentas!$H$65:$BD$65</c:f>
              <c:numCache>
                <c:formatCode>0.00</c:formatCode>
                <c:ptCount val="49"/>
                <c:pt idx="0">
                  <c:v>0</c:v>
                </c:pt>
                <c:pt idx="1">
                  <c:v>29.440123999999994</c:v>
                </c:pt>
                <c:pt idx="2">
                  <c:v>28.450539999999997</c:v>
                </c:pt>
                <c:pt idx="3">
                  <c:v>11.627611999999999</c:v>
                </c:pt>
                <c:pt idx="4">
                  <c:v>3.4635440000000002</c:v>
                </c:pt>
                <c:pt idx="5">
                  <c:v>2.2265639999999998</c:v>
                </c:pt>
                <c:pt idx="6">
                  <c:v>1.4843759999999997</c:v>
                </c:pt>
                <c:pt idx="7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C-79CB-4E49-B25D-EBE5CC30F657}"/>
            </c:ext>
          </c:extLst>
        </c:ser>
        <c:ser>
          <c:idx val="45"/>
          <c:order val="45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Tormentas!$H$66:$BD$66</c:f>
              <c:numCache>
                <c:formatCode>0.00</c:formatCode>
                <c:ptCount val="49"/>
                <c:pt idx="0">
                  <c:v>0</c:v>
                </c:pt>
                <c:pt idx="1">
                  <c:v>24.679147999999998</c:v>
                </c:pt>
                <c:pt idx="2">
                  <c:v>43.493943999999999</c:v>
                </c:pt>
                <c:pt idx="3">
                  <c:v>4.8869600000000002</c:v>
                </c:pt>
                <c:pt idx="4">
                  <c:v>0.48869599999999996</c:v>
                </c:pt>
                <c:pt idx="5">
                  <c:v>0.97739199999999993</c:v>
                </c:pt>
                <c:pt idx="6">
                  <c:v>0.73304400000000003</c:v>
                </c:pt>
                <c:pt idx="7">
                  <c:v>0.24434799999999998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D-79CB-4E49-B25D-EBE5CC30F657}"/>
            </c:ext>
          </c:extLst>
        </c:ser>
        <c:ser>
          <c:idx val="46"/>
          <c:order val="46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Tormentas!$H$67:$BD$67</c:f>
              <c:numCache>
                <c:formatCode>0.00</c:formatCode>
                <c:ptCount val="49"/>
                <c:pt idx="0">
                  <c:v>0</c:v>
                </c:pt>
                <c:pt idx="1">
                  <c:v>0.50952399999999998</c:v>
                </c:pt>
                <c:pt idx="2">
                  <c:v>19.361911999999997</c:v>
                </c:pt>
                <c:pt idx="3">
                  <c:v>46.876207999999991</c:v>
                </c:pt>
                <c:pt idx="4">
                  <c:v>3.821429999999999</c:v>
                </c:pt>
                <c:pt idx="5">
                  <c:v>1.2738099999999999</c:v>
                </c:pt>
                <c:pt idx="6">
                  <c:v>1.2738099999999999</c:v>
                </c:pt>
                <c:pt idx="7">
                  <c:v>1.019048</c:v>
                </c:pt>
                <c:pt idx="8">
                  <c:v>0.25476199999999999</c:v>
                </c:pt>
                <c:pt idx="9">
                  <c:v>0.25476199999999999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E-79CB-4E49-B25D-EBE5CC30F657}"/>
            </c:ext>
          </c:extLst>
        </c:ser>
        <c:ser>
          <c:idx val="47"/>
          <c:order val="47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Tormentas!$H$68:$BD$68</c:f>
              <c:numCache>
                <c:formatCode>0.00</c:formatCode>
                <c:ptCount val="49"/>
                <c:pt idx="0">
                  <c:v>0</c:v>
                </c:pt>
                <c:pt idx="1">
                  <c:v>0.25933399999999995</c:v>
                </c:pt>
                <c:pt idx="2">
                  <c:v>0</c:v>
                </c:pt>
                <c:pt idx="3">
                  <c:v>0.51866799999999991</c:v>
                </c:pt>
                <c:pt idx="4">
                  <c:v>11.410696</c:v>
                </c:pt>
                <c:pt idx="5">
                  <c:v>33.454085999999997</c:v>
                </c:pt>
                <c:pt idx="6">
                  <c:v>4.1493439999999993</c:v>
                </c:pt>
                <c:pt idx="7">
                  <c:v>0.51866799999999991</c:v>
                </c:pt>
                <c:pt idx="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F-79CB-4E49-B25D-EBE5CC30F657}"/>
            </c:ext>
          </c:extLst>
        </c:ser>
        <c:ser>
          <c:idx val="48"/>
          <c:order val="48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Tormentas!$H$69:$BD$69</c:f>
              <c:numCache>
                <c:formatCode>0.00</c:formatCode>
                <c:ptCount val="49"/>
                <c:pt idx="0">
                  <c:v>0</c:v>
                </c:pt>
                <c:pt idx="1">
                  <c:v>0.26009599999999999</c:v>
                </c:pt>
                <c:pt idx="2">
                  <c:v>23.668736000000003</c:v>
                </c:pt>
                <c:pt idx="3">
                  <c:v>48.377856000000001</c:v>
                </c:pt>
                <c:pt idx="4">
                  <c:v>6.7624960000000005</c:v>
                </c:pt>
                <c:pt idx="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30-79CB-4E49-B25D-EBE5CC30F657}"/>
            </c:ext>
          </c:extLst>
        </c:ser>
        <c:ser>
          <c:idx val="49"/>
          <c:order val="49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Tormentas!$H$70:$BD$70</c:f>
              <c:numCache>
                <c:formatCode>0.00</c:formatCode>
                <c:ptCount val="49"/>
                <c:pt idx="0">
                  <c:v>0</c:v>
                </c:pt>
                <c:pt idx="1">
                  <c:v>11.578843999999998</c:v>
                </c:pt>
                <c:pt idx="2">
                  <c:v>0.25171399999999999</c:v>
                </c:pt>
                <c:pt idx="3">
                  <c:v>0</c:v>
                </c:pt>
                <c:pt idx="4">
                  <c:v>0</c:v>
                </c:pt>
                <c:pt idx="5">
                  <c:v>24.667971999999999</c:v>
                </c:pt>
                <c:pt idx="6">
                  <c:v>24.416258000000003</c:v>
                </c:pt>
                <c:pt idx="7">
                  <c:v>4.5308520000000003</c:v>
                </c:pt>
                <c:pt idx="8">
                  <c:v>0.50342799999999999</c:v>
                </c:pt>
                <c:pt idx="9">
                  <c:v>1.761998</c:v>
                </c:pt>
                <c:pt idx="10">
                  <c:v>0.75514199999999998</c:v>
                </c:pt>
                <c:pt idx="11">
                  <c:v>1.25857</c:v>
                </c:pt>
                <c:pt idx="12">
                  <c:v>1.761998</c:v>
                </c:pt>
                <c:pt idx="13">
                  <c:v>2.2654260000000002</c:v>
                </c:pt>
                <c:pt idx="14">
                  <c:v>1.25857</c:v>
                </c:pt>
                <c:pt idx="15">
                  <c:v>1.25857</c:v>
                </c:pt>
                <c:pt idx="16">
                  <c:v>1.510284</c:v>
                </c:pt>
                <c:pt idx="17">
                  <c:v>2.5171399999999999</c:v>
                </c:pt>
                <c:pt idx="18">
                  <c:v>2.7688540000000001</c:v>
                </c:pt>
                <c:pt idx="19">
                  <c:v>2.2654260000000002</c:v>
                </c:pt>
                <c:pt idx="20">
                  <c:v>1.510284</c:v>
                </c:pt>
                <c:pt idx="21">
                  <c:v>1.25857</c:v>
                </c:pt>
                <c:pt idx="22">
                  <c:v>0.25171399999999999</c:v>
                </c:pt>
                <c:pt idx="23">
                  <c:v>0.25171399999999999</c:v>
                </c:pt>
                <c:pt idx="24">
                  <c:v>0.25171399999999999</c:v>
                </c:pt>
                <c:pt idx="2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31-79CB-4E49-B25D-EBE5CC30F657}"/>
            </c:ext>
          </c:extLst>
        </c:ser>
        <c:ser>
          <c:idx val="50"/>
          <c:order val="50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Tormentas!$H$71:$BD$71</c:f>
              <c:numCache>
                <c:formatCode>0.00</c:formatCode>
                <c:ptCount val="49"/>
                <c:pt idx="0">
                  <c:v>0</c:v>
                </c:pt>
                <c:pt idx="1">
                  <c:v>29.53435799999999</c:v>
                </c:pt>
                <c:pt idx="2">
                  <c:v>43.909487999999996</c:v>
                </c:pt>
                <c:pt idx="3">
                  <c:v>3.1363919999999994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B-79CB-4E49-B25D-EBE5CC30F657}"/>
            </c:ext>
          </c:extLst>
        </c:ser>
        <c:ser>
          <c:idx val="51"/>
          <c:order val="51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Tormentas!$H$72:$BD$72</c:f>
              <c:numCache>
                <c:formatCode>0.00</c:formatCode>
                <c:ptCount val="49"/>
                <c:pt idx="0">
                  <c:v>0</c:v>
                </c:pt>
                <c:pt idx="1">
                  <c:v>0.52730399999999999</c:v>
                </c:pt>
                <c:pt idx="2">
                  <c:v>46.139099999999999</c:v>
                </c:pt>
                <c:pt idx="3">
                  <c:v>29.001720000000002</c:v>
                </c:pt>
                <c:pt idx="4">
                  <c:v>0.52730399999999999</c:v>
                </c:pt>
                <c:pt idx="5">
                  <c:v>0</c:v>
                </c:pt>
                <c:pt idx="6">
                  <c:v>1.054608</c:v>
                </c:pt>
                <c:pt idx="7">
                  <c:v>0.52730399999999999</c:v>
                </c:pt>
                <c:pt idx="8">
                  <c:v>0.52730399999999999</c:v>
                </c:pt>
                <c:pt idx="9">
                  <c:v>0.52730399999999999</c:v>
                </c:pt>
                <c:pt idx="10">
                  <c:v>0.263652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C-79CB-4E49-B25D-EBE5CC30F657}"/>
            </c:ext>
          </c:extLst>
        </c:ser>
        <c:ser>
          <c:idx val="52"/>
          <c:order val="52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Tormentas!$H$73:$BD$73</c:f>
              <c:numCache>
                <c:formatCode>0.00</c:formatCode>
                <c:ptCount val="49"/>
                <c:pt idx="0">
                  <c:v>0</c:v>
                </c:pt>
                <c:pt idx="1">
                  <c:v>2.41554</c:v>
                </c:pt>
                <c:pt idx="2">
                  <c:v>49.277015999999996</c:v>
                </c:pt>
                <c:pt idx="3">
                  <c:v>19.807427999999994</c:v>
                </c:pt>
                <c:pt idx="4">
                  <c:v>3.8648639999999999</c:v>
                </c:pt>
                <c:pt idx="5">
                  <c:v>0.96621599999999996</c:v>
                </c:pt>
                <c:pt idx="6">
                  <c:v>1.4493239999999998</c:v>
                </c:pt>
                <c:pt idx="7">
                  <c:v>1.4493239999999998</c:v>
                </c:pt>
                <c:pt idx="8">
                  <c:v>0.96621599999999996</c:v>
                </c:pt>
                <c:pt idx="9">
                  <c:v>0.72466199999999992</c:v>
                </c:pt>
                <c:pt idx="10">
                  <c:v>0.24155399999999999</c:v>
                </c:pt>
                <c:pt idx="11">
                  <c:v>0.24155399999999999</c:v>
                </c:pt>
                <c:pt idx="12">
                  <c:v>0.24155399999999999</c:v>
                </c:pt>
                <c:pt idx="13">
                  <c:v>0</c:v>
                </c:pt>
                <c:pt idx="14">
                  <c:v>0</c:v>
                </c:pt>
                <c:pt idx="15">
                  <c:v>0.72466199999999992</c:v>
                </c:pt>
                <c:pt idx="16">
                  <c:v>0.72466199999999992</c:v>
                </c:pt>
                <c:pt idx="17">
                  <c:v>0.24155399999999999</c:v>
                </c:pt>
                <c:pt idx="18">
                  <c:v>0.24155399999999999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D-79CB-4E49-B25D-EBE5CC30F657}"/>
            </c:ext>
          </c:extLst>
        </c:ser>
        <c:ser>
          <c:idx val="53"/>
          <c:order val="53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Tormentas!$H$74:$BD$74</c:f>
              <c:numCache>
                <c:formatCode>0.00</c:formatCode>
                <c:ptCount val="49"/>
                <c:pt idx="0">
                  <c:v>0</c:v>
                </c:pt>
                <c:pt idx="1">
                  <c:v>3.8900099999999993</c:v>
                </c:pt>
                <c:pt idx="2">
                  <c:v>22.562057999999997</c:v>
                </c:pt>
                <c:pt idx="3">
                  <c:v>10.632693999999997</c:v>
                </c:pt>
                <c:pt idx="4">
                  <c:v>16.856709999999996</c:v>
                </c:pt>
                <c:pt idx="5">
                  <c:v>12.188697999999997</c:v>
                </c:pt>
                <c:pt idx="6">
                  <c:v>7.0020179999999987</c:v>
                </c:pt>
                <c:pt idx="7">
                  <c:v>3.6306759999999998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E-79CB-4E49-B25D-EBE5CC30F657}"/>
            </c:ext>
          </c:extLst>
        </c:ser>
        <c:ser>
          <c:idx val="54"/>
          <c:order val="54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Tormentas!$H$75:$BD$75</c:f>
              <c:numCache>
                <c:formatCode>0.00</c:formatCode>
                <c:ptCount val="49"/>
                <c:pt idx="0">
                  <c:v>0</c:v>
                </c:pt>
                <c:pt idx="1">
                  <c:v>25.623519999999999</c:v>
                </c:pt>
                <c:pt idx="2">
                  <c:v>24.637999999999998</c:v>
                </c:pt>
                <c:pt idx="3">
                  <c:v>8.3769200000000001</c:v>
                </c:pt>
                <c:pt idx="4">
                  <c:v>10.840719999999999</c:v>
                </c:pt>
                <c:pt idx="5">
                  <c:v>2.9565599999999996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CF-79CB-4E49-B25D-EBE5CC30F657}"/>
            </c:ext>
          </c:extLst>
        </c:ser>
        <c:ser>
          <c:idx val="55"/>
          <c:order val="55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Tormentas!$H$76:$BD$76</c:f>
              <c:numCache>
                <c:formatCode>0.00</c:formatCode>
                <c:ptCount val="49"/>
                <c:pt idx="0">
                  <c:v>0</c:v>
                </c:pt>
                <c:pt idx="1">
                  <c:v>20.70608</c:v>
                </c:pt>
                <c:pt idx="2">
                  <c:v>17.341341999999997</c:v>
                </c:pt>
                <c:pt idx="3">
                  <c:v>3.6235639999999996</c:v>
                </c:pt>
                <c:pt idx="4">
                  <c:v>3.8823899999999991</c:v>
                </c:pt>
                <c:pt idx="5">
                  <c:v>0.258826</c:v>
                </c:pt>
                <c:pt idx="6">
                  <c:v>0.517652</c:v>
                </c:pt>
                <c:pt idx="7">
                  <c:v>2.3294339999999996</c:v>
                </c:pt>
                <c:pt idx="8">
                  <c:v>16.564864</c:v>
                </c:pt>
                <c:pt idx="9">
                  <c:v>1.8117819999999998</c:v>
                </c:pt>
                <c:pt idx="10">
                  <c:v>2.070608</c:v>
                </c:pt>
                <c:pt idx="11">
                  <c:v>1.8117819999999998</c:v>
                </c:pt>
                <c:pt idx="12">
                  <c:v>1.5529559999999996</c:v>
                </c:pt>
                <c:pt idx="13">
                  <c:v>1.035304</c:v>
                </c:pt>
                <c:pt idx="14">
                  <c:v>0.517652</c:v>
                </c:pt>
                <c:pt idx="15">
                  <c:v>0.258826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0-79CB-4E49-B25D-EBE5CC30F657}"/>
            </c:ext>
          </c:extLst>
        </c:ser>
        <c:ser>
          <c:idx val="56"/>
          <c:order val="56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Tormentas!$H$77:$BD$77</c:f>
              <c:numCache>
                <c:formatCode>0.00</c:formatCode>
                <c:ptCount val="49"/>
                <c:pt idx="0">
                  <c:v>0</c:v>
                </c:pt>
                <c:pt idx="1">
                  <c:v>1.22174</c:v>
                </c:pt>
                <c:pt idx="2">
                  <c:v>1.9547839999999999</c:v>
                </c:pt>
                <c:pt idx="3">
                  <c:v>1.4660879999999998</c:v>
                </c:pt>
                <c:pt idx="4">
                  <c:v>0.24434799999999998</c:v>
                </c:pt>
                <c:pt idx="5">
                  <c:v>0.24434799999999998</c:v>
                </c:pt>
                <c:pt idx="6">
                  <c:v>4.3982639999999993</c:v>
                </c:pt>
                <c:pt idx="7">
                  <c:v>2.9321759999999997</c:v>
                </c:pt>
                <c:pt idx="8">
                  <c:v>1.4660879999999998</c:v>
                </c:pt>
                <c:pt idx="9">
                  <c:v>2.1991319999999996</c:v>
                </c:pt>
                <c:pt idx="10">
                  <c:v>13.43914</c:v>
                </c:pt>
                <c:pt idx="11">
                  <c:v>12.706096000000001</c:v>
                </c:pt>
                <c:pt idx="12">
                  <c:v>10.995659999999999</c:v>
                </c:pt>
                <c:pt idx="13">
                  <c:v>9.7739200000000004</c:v>
                </c:pt>
                <c:pt idx="14">
                  <c:v>7.0860919999999989</c:v>
                </c:pt>
                <c:pt idx="15">
                  <c:v>3.1765240000000001</c:v>
                </c:pt>
                <c:pt idx="16">
                  <c:v>0.97739199999999993</c:v>
                </c:pt>
                <c:pt idx="17">
                  <c:v>0.73304399999999992</c:v>
                </c:pt>
                <c:pt idx="18">
                  <c:v>0.24434799999999998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1-79CB-4E49-B25D-EBE5CC30F657}"/>
            </c:ext>
          </c:extLst>
        </c:ser>
        <c:ser>
          <c:idx val="57"/>
          <c:order val="57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Tormentas!$H$78:$BD$78</c:f>
              <c:numCache>
                <c:formatCode>0.00</c:formatCode>
                <c:ptCount val="49"/>
                <c:pt idx="0">
                  <c:v>0</c:v>
                </c:pt>
                <c:pt idx="1">
                  <c:v>0.26009599999999999</c:v>
                </c:pt>
                <c:pt idx="2">
                  <c:v>3.1211519999999995</c:v>
                </c:pt>
                <c:pt idx="3">
                  <c:v>41.615360000000003</c:v>
                </c:pt>
                <c:pt idx="4">
                  <c:v>10.663935999999998</c:v>
                </c:pt>
                <c:pt idx="5">
                  <c:v>7.2826880000000003</c:v>
                </c:pt>
                <c:pt idx="6">
                  <c:v>1.3004800000000001</c:v>
                </c:pt>
                <c:pt idx="7">
                  <c:v>4.4216320000000007</c:v>
                </c:pt>
                <c:pt idx="8">
                  <c:v>2.6009600000000002</c:v>
                </c:pt>
                <c:pt idx="9">
                  <c:v>2.080768</c:v>
                </c:pt>
                <c:pt idx="10">
                  <c:v>0.52019199999999999</c:v>
                </c:pt>
                <c:pt idx="11">
                  <c:v>0</c:v>
                </c:pt>
                <c:pt idx="12">
                  <c:v>0.52019199999999999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2-79CB-4E49-B25D-EBE5CC30F657}"/>
            </c:ext>
          </c:extLst>
        </c:ser>
        <c:ser>
          <c:idx val="58"/>
          <c:order val="58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Tormentas!$H$79:$BD$79</c:f>
              <c:numCache>
                <c:formatCode>0.00</c:formatCode>
                <c:ptCount val="49"/>
                <c:pt idx="0">
                  <c:v>0</c:v>
                </c:pt>
                <c:pt idx="1">
                  <c:v>22.219919999999998</c:v>
                </c:pt>
                <c:pt idx="2">
                  <c:v>34.564319999999995</c:v>
                </c:pt>
                <c:pt idx="3">
                  <c:v>10.369295999999999</c:v>
                </c:pt>
                <c:pt idx="4">
                  <c:v>1.4813279999999998</c:v>
                </c:pt>
                <c:pt idx="5">
                  <c:v>0.246888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3-79CB-4E49-B25D-EBE5CC30F657}"/>
            </c:ext>
          </c:extLst>
        </c:ser>
        <c:ser>
          <c:idx val="59"/>
          <c:order val="59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Tormentas!$H$80:$BD$80</c:f>
              <c:numCache>
                <c:formatCode>0.00</c:formatCode>
                <c:ptCount val="49"/>
                <c:pt idx="0">
                  <c:v>0</c:v>
                </c:pt>
                <c:pt idx="1">
                  <c:v>0.24256999999999998</c:v>
                </c:pt>
                <c:pt idx="2">
                  <c:v>0.48513999999999996</c:v>
                </c:pt>
                <c:pt idx="3">
                  <c:v>0.48513999999999996</c:v>
                </c:pt>
                <c:pt idx="4">
                  <c:v>0.97027999999999992</c:v>
                </c:pt>
                <c:pt idx="5">
                  <c:v>0.24256999999999998</c:v>
                </c:pt>
                <c:pt idx="6">
                  <c:v>2.4257</c:v>
                </c:pt>
                <c:pt idx="7">
                  <c:v>1.21285</c:v>
                </c:pt>
                <c:pt idx="8">
                  <c:v>29.836109999999998</c:v>
                </c:pt>
                <c:pt idx="9">
                  <c:v>22.559010000000001</c:v>
                </c:pt>
                <c:pt idx="10">
                  <c:v>4.6088299999999993</c:v>
                </c:pt>
                <c:pt idx="11">
                  <c:v>0.48513999999999996</c:v>
                </c:pt>
                <c:pt idx="12">
                  <c:v>0.72770999999999986</c:v>
                </c:pt>
                <c:pt idx="13">
                  <c:v>0.72770999999999986</c:v>
                </c:pt>
                <c:pt idx="14">
                  <c:v>0.72770999999999986</c:v>
                </c:pt>
                <c:pt idx="15">
                  <c:v>0.97027999999999992</c:v>
                </c:pt>
                <c:pt idx="16">
                  <c:v>0.72770999999999986</c:v>
                </c:pt>
                <c:pt idx="17">
                  <c:v>0.72770999999999986</c:v>
                </c:pt>
                <c:pt idx="18">
                  <c:v>0.48513999999999996</c:v>
                </c:pt>
                <c:pt idx="19">
                  <c:v>0.48513999999999996</c:v>
                </c:pt>
                <c:pt idx="20">
                  <c:v>0.24256999999999998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4-79CB-4E49-B25D-EBE5CC30F657}"/>
            </c:ext>
          </c:extLst>
        </c:ser>
        <c:ser>
          <c:idx val="60"/>
          <c:order val="60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Tormentas!$H$81:$BD$81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5-79CB-4E49-B25D-EBE5CC30F657}"/>
            </c:ext>
          </c:extLst>
        </c:ser>
        <c:ser>
          <c:idx val="61"/>
          <c:order val="61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Tormentas!$H$82:$BD$82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6-79CB-4E49-B25D-EBE5CC30F657}"/>
            </c:ext>
          </c:extLst>
        </c:ser>
        <c:ser>
          <c:idx val="62"/>
          <c:order val="62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Tormentas!$H$83:$BD$83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7-79CB-4E49-B25D-EBE5CC30F657}"/>
            </c:ext>
          </c:extLst>
        </c:ser>
        <c:ser>
          <c:idx val="63"/>
          <c:order val="63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Tormentas!$H$84:$BD$84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8-79CB-4E49-B25D-EBE5CC30F657}"/>
            </c:ext>
          </c:extLst>
        </c:ser>
        <c:ser>
          <c:idx val="64"/>
          <c:order val="64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Tormentas!$H$85:$BD$85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9-79CB-4E49-B25D-EBE5CC30F657}"/>
            </c:ext>
          </c:extLst>
        </c:ser>
        <c:ser>
          <c:idx val="65"/>
          <c:order val="65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Tormentas!$H$86:$BD$86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A-79CB-4E49-B25D-EBE5CC30F657}"/>
            </c:ext>
          </c:extLst>
        </c:ser>
        <c:ser>
          <c:idx val="66"/>
          <c:order val="66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Tormentas!$H$87:$BD$87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B-79CB-4E49-B25D-EBE5CC30F657}"/>
            </c:ext>
          </c:extLst>
        </c:ser>
        <c:ser>
          <c:idx val="67"/>
          <c:order val="67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Tormentas!$H$88:$BD$88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C-79CB-4E49-B25D-EBE5CC30F657}"/>
            </c:ext>
          </c:extLst>
        </c:ser>
        <c:ser>
          <c:idx val="68"/>
          <c:order val="68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Tormentas!$H$89:$BD$89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D-79CB-4E49-B25D-EBE5CC30F657}"/>
            </c:ext>
          </c:extLst>
        </c:ser>
        <c:ser>
          <c:idx val="69"/>
          <c:order val="69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Tormentas!$H$90:$BD$90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E-79CB-4E49-B25D-EBE5CC30F657}"/>
            </c:ext>
          </c:extLst>
        </c:ser>
        <c:ser>
          <c:idx val="70"/>
          <c:order val="7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Tormentas!$H$91:$BD$91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DF-79CB-4E49-B25D-EBE5CC30F657}"/>
            </c:ext>
          </c:extLst>
        </c:ser>
        <c:ser>
          <c:idx val="71"/>
          <c:order val="71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Tormentas!$H$92:$BD$92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0-79CB-4E49-B25D-EBE5CC30F657}"/>
            </c:ext>
          </c:extLst>
        </c:ser>
        <c:ser>
          <c:idx val="72"/>
          <c:order val="72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Tormentas!$H$93:$BD$93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1-79CB-4E49-B25D-EBE5CC30F657}"/>
            </c:ext>
          </c:extLst>
        </c:ser>
        <c:ser>
          <c:idx val="73"/>
          <c:order val="7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Tormentas!$H$94:$BD$94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2-79CB-4E49-B25D-EBE5CC30F657}"/>
            </c:ext>
          </c:extLst>
        </c:ser>
        <c:ser>
          <c:idx val="74"/>
          <c:order val="74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Tormentas!$H$95:$BD$95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3-79CB-4E49-B25D-EBE5CC30F657}"/>
            </c:ext>
          </c:extLst>
        </c:ser>
        <c:ser>
          <c:idx val="75"/>
          <c:order val="7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Tormentas!$H$96:$BD$96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4-79CB-4E49-B25D-EBE5CC30F657}"/>
            </c:ext>
          </c:extLst>
        </c:ser>
        <c:ser>
          <c:idx val="76"/>
          <c:order val="76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Tormentas!$H$97:$BD$97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5-79CB-4E49-B25D-EBE5CC30F657}"/>
            </c:ext>
          </c:extLst>
        </c:ser>
        <c:ser>
          <c:idx val="77"/>
          <c:order val="77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Tormentas!$H$98:$BD$98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6-79CB-4E49-B25D-EBE5CC30F657}"/>
            </c:ext>
          </c:extLst>
        </c:ser>
        <c:ser>
          <c:idx val="78"/>
          <c:order val="78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Tormentas!$H$99:$BD$99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7-79CB-4E49-B25D-EBE5CC30F657}"/>
            </c:ext>
          </c:extLst>
        </c:ser>
        <c:ser>
          <c:idx val="79"/>
          <c:order val="79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Tormentas!$H$100:$BD$100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8-79CB-4E49-B25D-EBE5CC30F657}"/>
            </c:ext>
          </c:extLst>
        </c:ser>
        <c:ser>
          <c:idx val="80"/>
          <c:order val="80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Tormentas!$H$101:$BD$101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9-79CB-4E49-B25D-EBE5CC30F657}"/>
            </c:ext>
          </c:extLst>
        </c:ser>
        <c:ser>
          <c:idx val="81"/>
          <c:order val="81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Tormentas!$H$102:$BD$102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A-79CB-4E49-B25D-EBE5CC30F657}"/>
            </c:ext>
          </c:extLst>
        </c:ser>
        <c:ser>
          <c:idx val="82"/>
          <c:order val="82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Tormentas!$H$103:$BD$103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B-79CB-4E49-B25D-EBE5CC30F657}"/>
            </c:ext>
          </c:extLst>
        </c:ser>
        <c:ser>
          <c:idx val="83"/>
          <c:order val="83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Tormentas!$H$104:$BD$104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C-79CB-4E49-B25D-EBE5CC30F657}"/>
            </c:ext>
          </c:extLst>
        </c:ser>
        <c:ser>
          <c:idx val="84"/>
          <c:order val="84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Tormentas!$H$105:$BD$105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D-79CB-4E49-B25D-EBE5CC30F657}"/>
            </c:ext>
          </c:extLst>
        </c:ser>
        <c:ser>
          <c:idx val="85"/>
          <c:order val="85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Tormentas!$H$106:$BD$106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E-79CB-4E49-B25D-EBE5CC30F657}"/>
            </c:ext>
          </c:extLst>
        </c:ser>
        <c:ser>
          <c:idx val="86"/>
          <c:order val="86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Tormentas!$H$107:$BD$107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EF-79CB-4E49-B25D-EBE5CC30F657}"/>
            </c:ext>
          </c:extLst>
        </c:ser>
        <c:ser>
          <c:idx val="87"/>
          <c:order val="87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Tormentas!$H$108:$BD$108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0-79CB-4E49-B25D-EBE5CC30F657}"/>
            </c:ext>
          </c:extLst>
        </c:ser>
        <c:ser>
          <c:idx val="88"/>
          <c:order val="88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Tormentas!$H$109:$BD$109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1-79CB-4E49-B25D-EBE5CC30F657}"/>
            </c:ext>
          </c:extLst>
        </c:ser>
        <c:ser>
          <c:idx val="89"/>
          <c:order val="89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Tormentas!$H$110:$BD$110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2-79CB-4E49-B25D-EBE5CC30F657}"/>
            </c:ext>
          </c:extLst>
        </c:ser>
        <c:ser>
          <c:idx val="90"/>
          <c:order val="90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Tormentas!$H$111:$BD$111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3-79CB-4E49-B25D-EBE5CC30F657}"/>
            </c:ext>
          </c:extLst>
        </c:ser>
        <c:ser>
          <c:idx val="91"/>
          <c:order val="91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Tormentas!$H$112:$BD$112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4-79CB-4E49-B25D-EBE5CC30F657}"/>
            </c:ext>
          </c:extLst>
        </c:ser>
        <c:ser>
          <c:idx val="92"/>
          <c:order val="92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Tormentas!$H$113:$BD$113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5-79CB-4E49-B25D-EBE5CC30F657}"/>
            </c:ext>
          </c:extLst>
        </c:ser>
        <c:ser>
          <c:idx val="93"/>
          <c:order val="93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Tormentas!$H$114:$BD$114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6-79CB-4E49-B25D-EBE5CC30F657}"/>
            </c:ext>
          </c:extLst>
        </c:ser>
        <c:ser>
          <c:idx val="94"/>
          <c:order val="94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Tormentas!$H$115:$BD$115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7-79CB-4E49-B25D-EBE5CC30F657}"/>
            </c:ext>
          </c:extLst>
        </c:ser>
        <c:ser>
          <c:idx val="95"/>
          <c:order val="95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Tormentas!$H$116:$BD$116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8-79CB-4E49-B25D-EBE5CC30F657}"/>
            </c:ext>
          </c:extLst>
        </c:ser>
        <c:ser>
          <c:idx val="96"/>
          <c:order val="96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Tormentas!$H$117:$BD$117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9-79CB-4E49-B25D-EBE5CC30F657}"/>
            </c:ext>
          </c:extLst>
        </c:ser>
        <c:ser>
          <c:idx val="97"/>
          <c:order val="97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Tormentas!$H$118:$BD$118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A-79CB-4E49-B25D-EBE5CC30F657}"/>
            </c:ext>
          </c:extLst>
        </c:ser>
        <c:ser>
          <c:idx val="98"/>
          <c:order val="98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Tormentas!$H$119:$BD$119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B-79CB-4E49-B25D-EBE5CC30F657}"/>
            </c:ext>
          </c:extLst>
        </c:ser>
        <c:ser>
          <c:idx val="99"/>
          <c:order val="99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Tormentas!$H$20:$BD$20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Tormentas!$H$120:$BD$120</c:f>
              <c:numCache>
                <c:formatCode>0.00</c:formatCode>
                <c:ptCount val="4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FC-79CB-4E49-B25D-EBE5CC30F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54624"/>
        <c:axId val="31579312"/>
      </c:lineChart>
      <c:catAx>
        <c:axId val="69525462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Duración,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&quot;h&quot;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31579312"/>
        <c:crosses val="autoZero"/>
        <c:auto val="1"/>
        <c:lblAlgn val="ctr"/>
        <c:lblOffset val="100"/>
        <c:noMultiLvlLbl val="0"/>
      </c:catAx>
      <c:valAx>
        <c:axId val="31579312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Precipitación, mm</a:t>
                </a:r>
              </a:p>
            </c:rich>
          </c:tx>
          <c:layout>
            <c:manualLayout>
              <c:xMode val="edge"/>
              <c:yMode val="edge"/>
              <c:x val="9.7597582506063034E-3"/>
              <c:y val="0.247682104253097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952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dash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r>
              <a:rPr lang="es-CO" sz="1000" b="0" i="0" u="none" strike="noStrike" baseline="0">
                <a:effectLst/>
              </a:rPr>
              <a:t>Distribución temporal de la precipitación %t vs. %P (a partir de los datos de tormentas)</a:t>
            </a:r>
            <a:endParaRPr lang="en-US" sz="1000"/>
          </a:p>
        </c:rich>
      </c:tx>
      <c:layout>
        <c:manualLayout>
          <c:xMode val="edge"/>
          <c:yMode val="edge"/>
          <c:x val="0.1893603578049175"/>
          <c:y val="2.38476156139916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alibri Light" panose="020F0302020204030204" pitchFamily="34" charset="0"/>
              <a:ea typeface="+mn-ea"/>
              <a:cs typeface="Calibri Light" panose="020F03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389582648247888E-2"/>
          <c:y val="0.17434870464976943"/>
          <c:w val="0.8920554497798977"/>
          <c:h val="0.498895526656694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Tormentas!$G$14</c:f>
              <c:strCache>
                <c:ptCount val="1"/>
                <c:pt idx="0">
                  <c:v>%P (Datos)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Tormentas!$H$13:$BD$13</c:f>
              <c:strCache>
                <c:ptCount val="19"/>
                <c:pt idx="0">
                  <c:v>0.0%</c:v>
                </c:pt>
                <c:pt idx="1">
                  <c:v>5.6%</c:v>
                </c:pt>
                <c:pt idx="2">
                  <c:v>11.1%</c:v>
                </c:pt>
                <c:pt idx="3">
                  <c:v>16.7%</c:v>
                </c:pt>
                <c:pt idx="4">
                  <c:v>22.2%</c:v>
                </c:pt>
                <c:pt idx="5">
                  <c:v>27.8%</c:v>
                </c:pt>
                <c:pt idx="6">
                  <c:v>33.3%</c:v>
                </c:pt>
                <c:pt idx="7">
                  <c:v>38.9%</c:v>
                </c:pt>
                <c:pt idx="8">
                  <c:v>44.4%</c:v>
                </c:pt>
                <c:pt idx="9">
                  <c:v>50.0%</c:v>
                </c:pt>
                <c:pt idx="10">
                  <c:v>55.6%</c:v>
                </c:pt>
                <c:pt idx="11">
                  <c:v>61.1%</c:v>
                </c:pt>
                <c:pt idx="12">
                  <c:v>66.7%</c:v>
                </c:pt>
                <c:pt idx="13">
                  <c:v>72.2%</c:v>
                </c:pt>
                <c:pt idx="14">
                  <c:v>77.8%</c:v>
                </c:pt>
                <c:pt idx="15">
                  <c:v>83.3%</c:v>
                </c:pt>
                <c:pt idx="16">
                  <c:v>88.9%</c:v>
                </c:pt>
                <c:pt idx="17">
                  <c:v>94.4%</c:v>
                </c:pt>
                <c:pt idx="18">
                  <c:v>100.0%</c:v>
                </c:pt>
              </c:strCache>
            </c:strRef>
          </c:cat>
          <c:val>
            <c:numRef>
              <c:f>Tormentas!$H$14:$BD$14</c:f>
              <c:numCache>
                <c:formatCode>_(* #,##0.00_);_(* \(#,##0.00\);_(* "-"??_);_(@_)</c:formatCode>
                <c:ptCount val="49"/>
                <c:pt idx="0">
                  <c:v>0</c:v>
                </c:pt>
                <c:pt idx="1">
                  <c:v>18.761442972008499</c:v>
                </c:pt>
                <c:pt idx="2">
                  <c:v>28.159682933252029</c:v>
                </c:pt>
                <c:pt idx="3">
                  <c:v>18.302695107827887</c:v>
                </c:pt>
                <c:pt idx="4">
                  <c:v>11.571141920975048</c:v>
                </c:pt>
                <c:pt idx="5">
                  <c:v>7.43284756540511</c:v>
                </c:pt>
                <c:pt idx="6">
                  <c:v>5.1945153718819581</c:v>
                </c:pt>
                <c:pt idx="7">
                  <c:v>2.1527849535609045</c:v>
                </c:pt>
                <c:pt idx="8">
                  <c:v>1.9929134506372348</c:v>
                </c:pt>
                <c:pt idx="9">
                  <c:v>0.90216508339828749</c:v>
                </c:pt>
                <c:pt idx="10">
                  <c:v>1.221646713368163</c:v>
                </c:pt>
                <c:pt idx="11">
                  <c:v>1.6253548396184314</c:v>
                </c:pt>
                <c:pt idx="12">
                  <c:v>0.90527677706642162</c:v>
                </c:pt>
                <c:pt idx="13">
                  <c:v>0.59915541466678546</c:v>
                </c:pt>
                <c:pt idx="14">
                  <c:v>0.39510185252364938</c:v>
                </c:pt>
                <c:pt idx="15">
                  <c:v>0.27385598764200214</c:v>
                </c:pt>
                <c:pt idx="16">
                  <c:v>0.27117227818771461</c:v>
                </c:pt>
                <c:pt idx="17">
                  <c:v>0.14434180835395383</c:v>
                </c:pt>
                <c:pt idx="18">
                  <c:v>9.3904969625924206E-2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D4-46EE-B3DA-C40CC9C3E7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653877824"/>
        <c:axId val="157541328"/>
      </c:barChart>
      <c:catAx>
        <c:axId val="65387782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r>
                  <a:rPr lang="en-US"/>
                  <a:t>%t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n-US"/>
          </a:p>
        </c:txPr>
        <c:crossAx val="157541328"/>
        <c:crosses val="autoZero"/>
        <c:auto val="1"/>
        <c:lblAlgn val="ctr"/>
        <c:lblOffset val="100"/>
        <c:tickMarkSkip val="1"/>
        <c:noMultiLvlLbl val="0"/>
      </c:catAx>
      <c:valAx>
        <c:axId val="157541328"/>
        <c:scaling>
          <c:orientation val="minMax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r>
                  <a:rPr lang="en-US"/>
                  <a:t>%P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en-US"/>
          </a:p>
        </c:txPr>
        <c:crossAx val="65387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dash"/>
      <a:round/>
    </a:ln>
    <a:effectLst/>
  </c:spPr>
  <c:txPr>
    <a:bodyPr/>
    <a:lstStyle/>
    <a:p>
      <a:pPr>
        <a:defRPr sz="1000">
          <a:latin typeface="Calibri Light" panose="020F0302020204030204" pitchFamily="34" charset="0"/>
          <a:cs typeface="Calibri Light" panose="020F03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 sz="1000" b="0" i="0" u="none" strike="noStrike" baseline="0">
                <a:effectLst/>
              </a:rPr>
              <a:t>Tormentas seleccionadas - fracción acumulada</a:t>
            </a:r>
            <a:endParaRPr lang="en-US" sz="1000"/>
          </a:p>
        </c:rich>
      </c:tx>
      <c:layout>
        <c:manualLayout>
          <c:xMode val="edge"/>
          <c:yMode val="edge"/>
          <c:x val="0.3055982856345606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03842592592594"/>
          <c:y val="0.12728001307820205"/>
          <c:w val="0.85123009259259264"/>
          <c:h val="0.61960454387776664"/>
        </c:manualLayout>
      </c:layout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Tormentas!$DH$21:$FD$21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F34-48F6-AFE4-58CE2964325E}"/>
            </c:ext>
          </c:extLst>
        </c:ser>
        <c:ser>
          <c:idx val="1"/>
          <c:order val="1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Tormentas!$DH$22:$FD$22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F34-48F6-AFE4-58CE2964325E}"/>
            </c:ext>
          </c:extLst>
        </c:ser>
        <c:ser>
          <c:idx val="2"/>
          <c:order val="2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Tormentas!$DH$23:$FD$23</c:f>
              <c:numCache>
                <c:formatCode>0.00</c:formatCode>
                <c:ptCount val="49"/>
                <c:pt idx="0">
                  <c:v>0</c:v>
                </c:pt>
                <c:pt idx="1">
                  <c:v>0.65037593984962416</c:v>
                </c:pt>
                <c:pt idx="2">
                  <c:v>0.72932330827067682</c:v>
                </c:pt>
                <c:pt idx="3">
                  <c:v>0.755639097744361</c:v>
                </c:pt>
                <c:pt idx="4">
                  <c:v>0.79699248120300759</c:v>
                </c:pt>
                <c:pt idx="5">
                  <c:v>0.83458646616541365</c:v>
                </c:pt>
                <c:pt idx="6">
                  <c:v>0.86090225563909784</c:v>
                </c:pt>
                <c:pt idx="7">
                  <c:v>0.88721804511278202</c:v>
                </c:pt>
                <c:pt idx="8">
                  <c:v>0.90977443609022557</c:v>
                </c:pt>
                <c:pt idx="9">
                  <c:v>0.91729323308270683</c:v>
                </c:pt>
                <c:pt idx="10">
                  <c:v>0.92481203007518809</c:v>
                </c:pt>
                <c:pt idx="11">
                  <c:v>0.95112781954887227</c:v>
                </c:pt>
                <c:pt idx="12">
                  <c:v>0.9699248120300753</c:v>
                </c:pt>
                <c:pt idx="13">
                  <c:v>0.97368421052631593</c:v>
                </c:pt>
                <c:pt idx="14">
                  <c:v>0.98120300751879719</c:v>
                </c:pt>
                <c:pt idx="15">
                  <c:v>0.98496240601503782</c:v>
                </c:pt>
                <c:pt idx="16">
                  <c:v>0.98872180451127845</c:v>
                </c:pt>
                <c:pt idx="17">
                  <c:v>0.9962406015037597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F34-48F6-AFE4-58CE2964325E}"/>
            </c:ext>
          </c:extLst>
        </c:ser>
        <c:ser>
          <c:idx val="3"/>
          <c:order val="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Tormentas!$DH$24:$FD$24</c:f>
              <c:numCache>
                <c:formatCode>0.00</c:formatCode>
                <c:ptCount val="49"/>
                <c:pt idx="0">
                  <c:v>0</c:v>
                </c:pt>
                <c:pt idx="1">
                  <c:v>4.8192771084337336E-3</c:v>
                </c:pt>
                <c:pt idx="2">
                  <c:v>4.8192771084337336E-3</c:v>
                </c:pt>
                <c:pt idx="3">
                  <c:v>2.4096385542168669E-2</c:v>
                </c:pt>
                <c:pt idx="4">
                  <c:v>0.61445783132530107</c:v>
                </c:pt>
                <c:pt idx="5">
                  <c:v>0.74216867469879499</c:v>
                </c:pt>
                <c:pt idx="6">
                  <c:v>0.85542168674698771</c:v>
                </c:pt>
                <c:pt idx="7">
                  <c:v>0.86024096385542148</c:v>
                </c:pt>
                <c:pt idx="8">
                  <c:v>0.86506024096385525</c:v>
                </c:pt>
                <c:pt idx="9">
                  <c:v>0.86987951807228903</c:v>
                </c:pt>
                <c:pt idx="10">
                  <c:v>0.8819277108433734</c:v>
                </c:pt>
                <c:pt idx="11">
                  <c:v>0.90361445783132521</c:v>
                </c:pt>
                <c:pt idx="12">
                  <c:v>0.92530120481927702</c:v>
                </c:pt>
                <c:pt idx="13">
                  <c:v>0.94216867469879506</c:v>
                </c:pt>
                <c:pt idx="14">
                  <c:v>0.9518072289156625</c:v>
                </c:pt>
                <c:pt idx="15">
                  <c:v>0.96385542168674687</c:v>
                </c:pt>
                <c:pt idx="16">
                  <c:v>0.98072289156626491</c:v>
                </c:pt>
                <c:pt idx="17">
                  <c:v>0.99277108433734929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F34-48F6-AFE4-58CE2964325E}"/>
            </c:ext>
          </c:extLst>
        </c:ser>
        <c:ser>
          <c:idx val="4"/>
          <c:order val="4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Tormentas!$DH$25:$FD$25</c:f>
              <c:numCache>
                <c:formatCode>0.00</c:formatCode>
                <c:ptCount val="49"/>
                <c:pt idx="0">
                  <c:v>0</c:v>
                </c:pt>
                <c:pt idx="1">
                  <c:v>0.28467153284671531</c:v>
                </c:pt>
                <c:pt idx="2">
                  <c:v>0.43065693430656937</c:v>
                </c:pt>
                <c:pt idx="3">
                  <c:v>0.54744525547445255</c:v>
                </c:pt>
                <c:pt idx="4">
                  <c:v>0.63503649635036497</c:v>
                </c:pt>
                <c:pt idx="5">
                  <c:v>0.75182481751824815</c:v>
                </c:pt>
                <c:pt idx="6">
                  <c:v>0.89051094890510951</c:v>
                </c:pt>
                <c:pt idx="7">
                  <c:v>0.92700729927007297</c:v>
                </c:pt>
                <c:pt idx="8">
                  <c:v>0.94890510948905105</c:v>
                </c:pt>
                <c:pt idx="9">
                  <c:v>0.97080291970802912</c:v>
                </c:pt>
                <c:pt idx="10">
                  <c:v>0.98540145985401451</c:v>
                </c:pt>
                <c:pt idx="11">
                  <c:v>0.98540145985401451</c:v>
                </c:pt>
                <c:pt idx="12">
                  <c:v>0.9927007299270072</c:v>
                </c:pt>
                <c:pt idx="13">
                  <c:v>0.9927007299270072</c:v>
                </c:pt>
                <c:pt idx="14">
                  <c:v>0.9927007299270072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F34-48F6-AFE4-58CE2964325E}"/>
            </c:ext>
          </c:extLst>
        </c:ser>
        <c:ser>
          <c:idx val="5"/>
          <c:order val="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Tormentas!$DH$26:$FD$26</c:f>
              <c:numCache>
                <c:formatCode>0.00</c:formatCode>
                <c:ptCount val="49"/>
                <c:pt idx="0">
                  <c:v>0</c:v>
                </c:pt>
                <c:pt idx="1">
                  <c:v>0.25679012345679009</c:v>
                </c:pt>
                <c:pt idx="2">
                  <c:v>0.6123456790123456</c:v>
                </c:pt>
                <c:pt idx="3">
                  <c:v>0.72098765432098755</c:v>
                </c:pt>
                <c:pt idx="4">
                  <c:v>0.72345679012345665</c:v>
                </c:pt>
                <c:pt idx="5">
                  <c:v>0.76049382716049363</c:v>
                </c:pt>
                <c:pt idx="6">
                  <c:v>0.94814814814814796</c:v>
                </c:pt>
                <c:pt idx="7">
                  <c:v>0.97530864197530842</c:v>
                </c:pt>
                <c:pt idx="8">
                  <c:v>0.98271604938271584</c:v>
                </c:pt>
                <c:pt idx="9">
                  <c:v>0.98271604938271584</c:v>
                </c:pt>
                <c:pt idx="10">
                  <c:v>0.98518518518518494</c:v>
                </c:pt>
                <c:pt idx="11">
                  <c:v>0.98518518518518494</c:v>
                </c:pt>
                <c:pt idx="12">
                  <c:v>0.98765432098765404</c:v>
                </c:pt>
                <c:pt idx="13">
                  <c:v>0.99259259259259236</c:v>
                </c:pt>
                <c:pt idx="14">
                  <c:v>0.99753086419753068</c:v>
                </c:pt>
                <c:pt idx="15">
                  <c:v>0.99753086419753068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F34-48F6-AFE4-58CE2964325E}"/>
            </c:ext>
          </c:extLst>
        </c:ser>
        <c:ser>
          <c:idx val="6"/>
          <c:order val="6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Tormentas!$DH$27:$FD$27</c:f>
              <c:numCache>
                <c:formatCode>0.00</c:formatCode>
                <c:ptCount val="49"/>
                <c:pt idx="0">
                  <c:v>0</c:v>
                </c:pt>
                <c:pt idx="1">
                  <c:v>0.51020408163265296</c:v>
                </c:pt>
                <c:pt idx="2">
                  <c:v>0.87755102040816313</c:v>
                </c:pt>
                <c:pt idx="3">
                  <c:v>0.94387755102040805</c:v>
                </c:pt>
                <c:pt idx="4">
                  <c:v>0.94387755102040805</c:v>
                </c:pt>
                <c:pt idx="5">
                  <c:v>0.95408163265306112</c:v>
                </c:pt>
                <c:pt idx="6">
                  <c:v>0.9770408163265305</c:v>
                </c:pt>
                <c:pt idx="7">
                  <c:v>0.98724489795918358</c:v>
                </c:pt>
                <c:pt idx="8">
                  <c:v>0.99234693877551006</c:v>
                </c:pt>
                <c:pt idx="9">
                  <c:v>0.9948979591836733</c:v>
                </c:pt>
                <c:pt idx="10">
                  <c:v>0.99744897959183654</c:v>
                </c:pt>
                <c:pt idx="11">
                  <c:v>0.99744897959183654</c:v>
                </c:pt>
                <c:pt idx="12">
                  <c:v>0.99744897959183654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0F34-48F6-AFE4-58CE2964325E}"/>
            </c:ext>
          </c:extLst>
        </c:ser>
        <c:ser>
          <c:idx val="7"/>
          <c:order val="7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Tormentas!$DH$28:$FD$28</c:f>
              <c:numCache>
                <c:formatCode>0.00</c:formatCode>
                <c:ptCount val="49"/>
                <c:pt idx="0">
                  <c:v>0</c:v>
                </c:pt>
                <c:pt idx="1">
                  <c:v>0.1584507042253521</c:v>
                </c:pt>
                <c:pt idx="2">
                  <c:v>0.52112676056338025</c:v>
                </c:pt>
                <c:pt idx="3">
                  <c:v>0.72535211267605626</c:v>
                </c:pt>
                <c:pt idx="4">
                  <c:v>0.79577464788732388</c:v>
                </c:pt>
                <c:pt idx="5">
                  <c:v>0.80985915492957739</c:v>
                </c:pt>
                <c:pt idx="6">
                  <c:v>0.81338028169014076</c:v>
                </c:pt>
                <c:pt idx="7">
                  <c:v>0.81338028169014076</c:v>
                </c:pt>
                <c:pt idx="8">
                  <c:v>0.81338028169014076</c:v>
                </c:pt>
                <c:pt idx="9">
                  <c:v>0.81338028169014076</c:v>
                </c:pt>
                <c:pt idx="10">
                  <c:v>0.84859154929577452</c:v>
                </c:pt>
                <c:pt idx="11">
                  <c:v>0.94718309859154914</c:v>
                </c:pt>
                <c:pt idx="12">
                  <c:v>0.98591549295774628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0F34-48F6-AFE4-58CE2964325E}"/>
            </c:ext>
          </c:extLst>
        </c:ser>
        <c:ser>
          <c:idx val="8"/>
          <c:order val="8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Tormentas!$DH$29:$FD$29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0F34-48F6-AFE4-58CE2964325E}"/>
            </c:ext>
          </c:extLst>
        </c:ser>
        <c:ser>
          <c:idx val="9"/>
          <c:order val="9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Tormentas!$DH$30:$FD$30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0F34-48F6-AFE4-58CE2964325E}"/>
            </c:ext>
          </c:extLst>
        </c:ser>
        <c:ser>
          <c:idx val="10"/>
          <c:order val="10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Tormentas!$DH$31:$FD$31</c:f>
              <c:numCache>
                <c:formatCode>0.00</c:formatCode>
                <c:ptCount val="49"/>
                <c:pt idx="0">
                  <c:v>0</c:v>
                </c:pt>
                <c:pt idx="1">
                  <c:v>2.1413276231263384E-3</c:v>
                </c:pt>
                <c:pt idx="2">
                  <c:v>8.5653104925053521E-3</c:v>
                </c:pt>
                <c:pt idx="3">
                  <c:v>0.10492505353319055</c:v>
                </c:pt>
                <c:pt idx="4">
                  <c:v>0.57601713062098503</c:v>
                </c:pt>
                <c:pt idx="5">
                  <c:v>0.87366167023554597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0F34-48F6-AFE4-58CE2964325E}"/>
            </c:ext>
          </c:extLst>
        </c:ser>
        <c:ser>
          <c:idx val="11"/>
          <c:order val="11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Tormentas!$DH$32:$FD$32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0F34-48F6-AFE4-58CE2964325E}"/>
            </c:ext>
          </c:extLst>
        </c:ser>
        <c:ser>
          <c:idx val="12"/>
          <c:order val="12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Tormentas!$DH$33:$FD$33</c:f>
              <c:numCache>
                <c:formatCode>0.00</c:formatCode>
                <c:ptCount val="49"/>
                <c:pt idx="0">
                  <c:v>0</c:v>
                </c:pt>
                <c:pt idx="1">
                  <c:v>0.12222222222222225</c:v>
                </c:pt>
                <c:pt idx="2">
                  <c:v>0.56666666666666676</c:v>
                </c:pt>
                <c:pt idx="3">
                  <c:v>0.85555555555555562</c:v>
                </c:pt>
                <c:pt idx="4">
                  <c:v>0.9555555555555556</c:v>
                </c:pt>
                <c:pt idx="5">
                  <c:v>0.96666666666666667</c:v>
                </c:pt>
                <c:pt idx="6">
                  <c:v>0.98888888888888893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0F34-48F6-AFE4-58CE2964325E}"/>
            </c:ext>
          </c:extLst>
        </c:ser>
        <c:ser>
          <c:idx val="13"/>
          <c:order val="13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Tormentas!$DH$34:$FD$34</c:f>
              <c:numCache>
                <c:formatCode>0.00</c:formatCode>
                <c:ptCount val="49"/>
                <c:pt idx="0">
                  <c:v>0</c:v>
                </c:pt>
                <c:pt idx="1">
                  <c:v>0.37581699346405217</c:v>
                </c:pt>
                <c:pt idx="2">
                  <c:v>0.74509803921568607</c:v>
                </c:pt>
                <c:pt idx="3">
                  <c:v>0.88562091503267948</c:v>
                </c:pt>
                <c:pt idx="4">
                  <c:v>0.89542483660130689</c:v>
                </c:pt>
                <c:pt idx="5">
                  <c:v>0.90522875816993431</c:v>
                </c:pt>
                <c:pt idx="6">
                  <c:v>0.93790849673202581</c:v>
                </c:pt>
                <c:pt idx="7">
                  <c:v>0.97385620915032645</c:v>
                </c:pt>
                <c:pt idx="8">
                  <c:v>0.99346405228758139</c:v>
                </c:pt>
                <c:pt idx="9">
                  <c:v>0.99999999999999967</c:v>
                </c:pt>
                <c:pt idx="10">
                  <c:v>0.99999999999999967</c:v>
                </c:pt>
                <c:pt idx="11">
                  <c:v>0.99999999999999967</c:v>
                </c:pt>
                <c:pt idx="12">
                  <c:v>0.99999999999999967</c:v>
                </c:pt>
                <c:pt idx="13">
                  <c:v>0.99999999999999967</c:v>
                </c:pt>
                <c:pt idx="14">
                  <c:v>0.99999999999999967</c:v>
                </c:pt>
                <c:pt idx="15">
                  <c:v>0.99999999999999967</c:v>
                </c:pt>
                <c:pt idx="16">
                  <c:v>0.99999999999999967</c:v>
                </c:pt>
                <c:pt idx="17">
                  <c:v>0.99999999999999967</c:v>
                </c:pt>
                <c:pt idx="18">
                  <c:v>0.99999999999999967</c:v>
                </c:pt>
                <c:pt idx="19">
                  <c:v>0.99999999999999967</c:v>
                </c:pt>
                <c:pt idx="20">
                  <c:v>0.99999999999999967</c:v>
                </c:pt>
                <c:pt idx="21">
                  <c:v>0.99999999999999967</c:v>
                </c:pt>
                <c:pt idx="22">
                  <c:v>0.99999999999999967</c:v>
                </c:pt>
                <c:pt idx="23">
                  <c:v>0.99999999999999967</c:v>
                </c:pt>
                <c:pt idx="24">
                  <c:v>0.99999999999999967</c:v>
                </c:pt>
                <c:pt idx="25">
                  <c:v>0.99999999999999967</c:v>
                </c:pt>
                <c:pt idx="26">
                  <c:v>0.99999999999999967</c:v>
                </c:pt>
                <c:pt idx="27">
                  <c:v>0.99999999999999967</c:v>
                </c:pt>
                <c:pt idx="28">
                  <c:v>0.99999999999999967</c:v>
                </c:pt>
                <c:pt idx="29">
                  <c:v>0.99999999999999967</c:v>
                </c:pt>
                <c:pt idx="30">
                  <c:v>0.99999999999999967</c:v>
                </c:pt>
                <c:pt idx="31">
                  <c:v>0.99999999999999967</c:v>
                </c:pt>
                <c:pt idx="32">
                  <c:v>0.99999999999999967</c:v>
                </c:pt>
                <c:pt idx="33">
                  <c:v>0.99999999999999967</c:v>
                </c:pt>
                <c:pt idx="34">
                  <c:v>0.99999999999999967</c:v>
                </c:pt>
                <c:pt idx="35">
                  <c:v>0.99999999999999967</c:v>
                </c:pt>
                <c:pt idx="36">
                  <c:v>0.99999999999999967</c:v>
                </c:pt>
                <c:pt idx="37">
                  <c:v>0.99999999999999967</c:v>
                </c:pt>
                <c:pt idx="38">
                  <c:v>0.99999999999999967</c:v>
                </c:pt>
                <c:pt idx="39">
                  <c:v>0.99999999999999967</c:v>
                </c:pt>
                <c:pt idx="40">
                  <c:v>0.99999999999999967</c:v>
                </c:pt>
                <c:pt idx="41">
                  <c:v>0.99999999999999967</c:v>
                </c:pt>
                <c:pt idx="42">
                  <c:v>0.99999999999999967</c:v>
                </c:pt>
                <c:pt idx="43">
                  <c:v>0.99999999999999967</c:v>
                </c:pt>
                <c:pt idx="44">
                  <c:v>0.99999999999999967</c:v>
                </c:pt>
                <c:pt idx="45">
                  <c:v>0.99999999999999967</c:v>
                </c:pt>
                <c:pt idx="46">
                  <c:v>0.99999999999999967</c:v>
                </c:pt>
                <c:pt idx="47">
                  <c:v>0.99999999999999967</c:v>
                </c:pt>
                <c:pt idx="48">
                  <c:v>0.99999999999999967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0F34-48F6-AFE4-58CE2964325E}"/>
            </c:ext>
          </c:extLst>
        </c:ser>
        <c:ser>
          <c:idx val="14"/>
          <c:order val="14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Tormentas!$DH$35:$FD$35</c:f>
              <c:numCache>
                <c:formatCode>0.00</c:formatCode>
                <c:ptCount val="49"/>
                <c:pt idx="0">
                  <c:v>0</c:v>
                </c:pt>
                <c:pt idx="1">
                  <c:v>8.8495575221238937E-3</c:v>
                </c:pt>
                <c:pt idx="2">
                  <c:v>2.6548672566371681E-2</c:v>
                </c:pt>
                <c:pt idx="3">
                  <c:v>7.0796460176991149E-2</c:v>
                </c:pt>
                <c:pt idx="4">
                  <c:v>0.53982300884955747</c:v>
                </c:pt>
                <c:pt idx="5">
                  <c:v>0.84070796460176989</c:v>
                </c:pt>
                <c:pt idx="6">
                  <c:v>0.99115044247787609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0F34-48F6-AFE4-58CE2964325E}"/>
            </c:ext>
          </c:extLst>
        </c:ser>
        <c:ser>
          <c:idx val="15"/>
          <c:order val="15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Tormentas!$DH$36:$FD$36</c:f>
              <c:numCache>
                <c:formatCode>0.00</c:formatCode>
                <c:ptCount val="49"/>
                <c:pt idx="0">
                  <c:v>0</c:v>
                </c:pt>
                <c:pt idx="1">
                  <c:v>0.39830508474576271</c:v>
                </c:pt>
                <c:pt idx="2">
                  <c:v>0.53389830508474578</c:v>
                </c:pt>
                <c:pt idx="3">
                  <c:v>0.77118644067796616</c:v>
                </c:pt>
                <c:pt idx="4">
                  <c:v>0.77118644067796616</c:v>
                </c:pt>
                <c:pt idx="5">
                  <c:v>0.77966101694915257</c:v>
                </c:pt>
                <c:pt idx="6">
                  <c:v>0.80508474576271194</c:v>
                </c:pt>
                <c:pt idx="7">
                  <c:v>0.83898305084745772</c:v>
                </c:pt>
                <c:pt idx="8">
                  <c:v>0.86440677966101709</c:v>
                </c:pt>
                <c:pt idx="9">
                  <c:v>0.88983050847457645</c:v>
                </c:pt>
                <c:pt idx="10">
                  <c:v>0.93220338983050866</c:v>
                </c:pt>
                <c:pt idx="11">
                  <c:v>0.96610169491525444</c:v>
                </c:pt>
                <c:pt idx="12">
                  <c:v>0.98305084745762727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0F34-48F6-AFE4-58CE2964325E}"/>
            </c:ext>
          </c:extLst>
        </c:ser>
        <c:ser>
          <c:idx val="16"/>
          <c:order val="16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Tormentas!$DH$37:$FD$37</c:f>
              <c:numCache>
                <c:formatCode>0.00</c:formatCode>
                <c:ptCount val="49"/>
                <c:pt idx="0">
                  <c:v>0</c:v>
                </c:pt>
                <c:pt idx="1">
                  <c:v>7.3529411764705881E-3</c:v>
                </c:pt>
                <c:pt idx="2">
                  <c:v>0.13970588235294112</c:v>
                </c:pt>
                <c:pt idx="3">
                  <c:v>0.22058823529411759</c:v>
                </c:pt>
                <c:pt idx="4">
                  <c:v>0.6838235294117645</c:v>
                </c:pt>
                <c:pt idx="5">
                  <c:v>0.71323529411764686</c:v>
                </c:pt>
                <c:pt idx="6">
                  <c:v>0.72794117647058798</c:v>
                </c:pt>
                <c:pt idx="7">
                  <c:v>0.7426470588235291</c:v>
                </c:pt>
                <c:pt idx="8">
                  <c:v>0.75735294117647023</c:v>
                </c:pt>
                <c:pt idx="9">
                  <c:v>0.76470588235294079</c:v>
                </c:pt>
                <c:pt idx="10">
                  <c:v>0.76470588235294079</c:v>
                </c:pt>
                <c:pt idx="11">
                  <c:v>0.78676470588235259</c:v>
                </c:pt>
                <c:pt idx="12">
                  <c:v>0.78676470588235259</c:v>
                </c:pt>
                <c:pt idx="13">
                  <c:v>0.79411764705882315</c:v>
                </c:pt>
                <c:pt idx="14">
                  <c:v>0.83088235294117607</c:v>
                </c:pt>
                <c:pt idx="15">
                  <c:v>0.86764705882352899</c:v>
                </c:pt>
                <c:pt idx="16">
                  <c:v>0.9485294117647054</c:v>
                </c:pt>
                <c:pt idx="17">
                  <c:v>0.97794117647058776</c:v>
                </c:pt>
                <c:pt idx="18">
                  <c:v>0.99999999999999956</c:v>
                </c:pt>
                <c:pt idx="19">
                  <c:v>0.99999999999999956</c:v>
                </c:pt>
                <c:pt idx="20">
                  <c:v>0.99999999999999956</c:v>
                </c:pt>
                <c:pt idx="21">
                  <c:v>0.99999999999999956</c:v>
                </c:pt>
                <c:pt idx="22">
                  <c:v>0.99999999999999956</c:v>
                </c:pt>
                <c:pt idx="23">
                  <c:v>0.99999999999999956</c:v>
                </c:pt>
                <c:pt idx="24">
                  <c:v>0.99999999999999956</c:v>
                </c:pt>
                <c:pt idx="25">
                  <c:v>0.99999999999999956</c:v>
                </c:pt>
                <c:pt idx="26">
                  <c:v>0.99999999999999956</c:v>
                </c:pt>
                <c:pt idx="27">
                  <c:v>0.99999999999999956</c:v>
                </c:pt>
                <c:pt idx="28">
                  <c:v>0.99999999999999956</c:v>
                </c:pt>
                <c:pt idx="29">
                  <c:v>0.99999999999999956</c:v>
                </c:pt>
                <c:pt idx="30">
                  <c:v>0.99999999999999956</c:v>
                </c:pt>
                <c:pt idx="31">
                  <c:v>0.99999999999999956</c:v>
                </c:pt>
                <c:pt idx="32">
                  <c:v>0.99999999999999956</c:v>
                </c:pt>
                <c:pt idx="33">
                  <c:v>0.99999999999999956</c:v>
                </c:pt>
                <c:pt idx="34">
                  <c:v>0.99999999999999956</c:v>
                </c:pt>
                <c:pt idx="35">
                  <c:v>0.99999999999999956</c:v>
                </c:pt>
                <c:pt idx="36">
                  <c:v>0.99999999999999956</c:v>
                </c:pt>
                <c:pt idx="37">
                  <c:v>0.99999999999999956</c:v>
                </c:pt>
                <c:pt idx="38">
                  <c:v>0.99999999999999956</c:v>
                </c:pt>
                <c:pt idx="39">
                  <c:v>0.99999999999999956</c:v>
                </c:pt>
                <c:pt idx="40">
                  <c:v>0.99999999999999956</c:v>
                </c:pt>
                <c:pt idx="41">
                  <c:v>0.99999999999999956</c:v>
                </c:pt>
                <c:pt idx="42">
                  <c:v>0.99999999999999956</c:v>
                </c:pt>
                <c:pt idx="43">
                  <c:v>0.99999999999999956</c:v>
                </c:pt>
                <c:pt idx="44">
                  <c:v>0.99999999999999956</c:v>
                </c:pt>
                <c:pt idx="45">
                  <c:v>0.99999999999999956</c:v>
                </c:pt>
                <c:pt idx="46">
                  <c:v>0.99999999999999956</c:v>
                </c:pt>
                <c:pt idx="47">
                  <c:v>0.99999999999999956</c:v>
                </c:pt>
                <c:pt idx="48">
                  <c:v>0.99999999999999956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0F34-48F6-AFE4-58CE2964325E}"/>
            </c:ext>
          </c:extLst>
        </c:ser>
        <c:ser>
          <c:idx val="17"/>
          <c:order val="17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Tormentas!$DH$38:$FD$38</c:f>
              <c:numCache>
                <c:formatCode>0.00</c:formatCode>
                <c:ptCount val="49"/>
                <c:pt idx="0">
                  <c:v>0</c:v>
                </c:pt>
                <c:pt idx="1">
                  <c:v>1.1235955056179777E-2</c:v>
                </c:pt>
                <c:pt idx="2">
                  <c:v>5.6179775280898882E-2</c:v>
                </c:pt>
                <c:pt idx="3">
                  <c:v>0.66292134831460681</c:v>
                </c:pt>
                <c:pt idx="4">
                  <c:v>0.88764044943820231</c:v>
                </c:pt>
                <c:pt idx="5">
                  <c:v>0.88764044943820231</c:v>
                </c:pt>
                <c:pt idx="6">
                  <c:v>0.88764044943820231</c:v>
                </c:pt>
                <c:pt idx="7">
                  <c:v>0.89887640449438211</c:v>
                </c:pt>
                <c:pt idx="8">
                  <c:v>0.89887640449438211</c:v>
                </c:pt>
                <c:pt idx="9">
                  <c:v>0.91011235955056191</c:v>
                </c:pt>
                <c:pt idx="10">
                  <c:v>0.92134831460674171</c:v>
                </c:pt>
                <c:pt idx="11">
                  <c:v>0.95505617977528101</c:v>
                </c:pt>
                <c:pt idx="12">
                  <c:v>0.97752808988764062</c:v>
                </c:pt>
                <c:pt idx="13">
                  <c:v>0.98876404494382042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0F34-48F6-AFE4-58CE2964325E}"/>
            </c:ext>
          </c:extLst>
        </c:ser>
        <c:ser>
          <c:idx val="18"/>
          <c:order val="18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Tormentas!$DH$39:$FD$39</c:f>
              <c:numCache>
                <c:formatCode>0.00</c:formatCode>
                <c:ptCount val="49"/>
                <c:pt idx="0">
                  <c:v>0</c:v>
                </c:pt>
                <c:pt idx="1">
                  <c:v>5.2173913043478251E-2</c:v>
                </c:pt>
                <c:pt idx="2">
                  <c:v>0.5043478260869565</c:v>
                </c:pt>
                <c:pt idx="3">
                  <c:v>0.89565217391304341</c:v>
                </c:pt>
                <c:pt idx="4">
                  <c:v>0.9391304347826086</c:v>
                </c:pt>
                <c:pt idx="5">
                  <c:v>0.96521739130434769</c:v>
                </c:pt>
                <c:pt idx="6">
                  <c:v>0.97391304347826069</c:v>
                </c:pt>
                <c:pt idx="7">
                  <c:v>0.99999999999999978</c:v>
                </c:pt>
                <c:pt idx="8">
                  <c:v>0.99999999999999978</c:v>
                </c:pt>
                <c:pt idx="9">
                  <c:v>0.99999999999999978</c:v>
                </c:pt>
                <c:pt idx="10">
                  <c:v>0.99999999999999978</c:v>
                </c:pt>
                <c:pt idx="11">
                  <c:v>0.99999999999999978</c:v>
                </c:pt>
                <c:pt idx="12">
                  <c:v>0.99999999999999978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0F34-48F6-AFE4-58CE2964325E}"/>
            </c:ext>
          </c:extLst>
        </c:ser>
        <c:ser>
          <c:idx val="19"/>
          <c:order val="19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Tormentas!$DH$40:$FD$40</c:f>
              <c:numCache>
                <c:formatCode>0.00</c:formatCode>
                <c:ptCount val="49"/>
                <c:pt idx="0">
                  <c:v>0</c:v>
                </c:pt>
                <c:pt idx="1">
                  <c:v>0.16363636363636361</c:v>
                </c:pt>
                <c:pt idx="2">
                  <c:v>0.29090909090909089</c:v>
                </c:pt>
                <c:pt idx="3">
                  <c:v>0.31272727272727269</c:v>
                </c:pt>
                <c:pt idx="4">
                  <c:v>0.65454545454545443</c:v>
                </c:pt>
                <c:pt idx="5">
                  <c:v>0.68363636363636349</c:v>
                </c:pt>
                <c:pt idx="6">
                  <c:v>0.8363636363636362</c:v>
                </c:pt>
                <c:pt idx="7">
                  <c:v>0.85818181818181805</c:v>
                </c:pt>
                <c:pt idx="8">
                  <c:v>0.87999999999999989</c:v>
                </c:pt>
                <c:pt idx="9">
                  <c:v>0.89454545454545442</c:v>
                </c:pt>
                <c:pt idx="10">
                  <c:v>0.91636363636363627</c:v>
                </c:pt>
                <c:pt idx="11">
                  <c:v>0.95272727272727264</c:v>
                </c:pt>
                <c:pt idx="12">
                  <c:v>0.98545454545454536</c:v>
                </c:pt>
                <c:pt idx="13">
                  <c:v>0.99636363636363623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0F34-48F6-AFE4-58CE2964325E}"/>
            </c:ext>
          </c:extLst>
        </c:ser>
        <c:ser>
          <c:idx val="20"/>
          <c:order val="20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Tormentas!$DH$41:$FD$41</c:f>
              <c:numCache>
                <c:formatCode>0.00</c:formatCode>
                <c:ptCount val="49"/>
                <c:pt idx="0">
                  <c:v>0</c:v>
                </c:pt>
                <c:pt idx="1">
                  <c:v>9.9999999999999985E-3</c:v>
                </c:pt>
                <c:pt idx="2">
                  <c:v>3.9999999999999994E-2</c:v>
                </c:pt>
                <c:pt idx="3">
                  <c:v>5.9999999999999991E-2</c:v>
                </c:pt>
                <c:pt idx="4">
                  <c:v>6.9999999999999993E-2</c:v>
                </c:pt>
                <c:pt idx="5">
                  <c:v>0.41000000000000003</c:v>
                </c:pt>
                <c:pt idx="6">
                  <c:v>0.97999999999999987</c:v>
                </c:pt>
                <c:pt idx="7">
                  <c:v>0.97999999999999987</c:v>
                </c:pt>
                <c:pt idx="8">
                  <c:v>0.98999999999999988</c:v>
                </c:pt>
                <c:pt idx="9">
                  <c:v>0.98999999999999988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0F34-48F6-AFE4-58CE2964325E}"/>
            </c:ext>
          </c:extLst>
        </c:ser>
        <c:ser>
          <c:idx val="21"/>
          <c:order val="21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Tormentas!$DH$42:$FD$42</c:f>
              <c:numCache>
                <c:formatCode>0.00</c:formatCode>
                <c:ptCount val="49"/>
                <c:pt idx="0">
                  <c:v>0</c:v>
                </c:pt>
                <c:pt idx="1">
                  <c:v>0.15873015873015869</c:v>
                </c:pt>
                <c:pt idx="2">
                  <c:v>0.44444444444444442</c:v>
                </c:pt>
                <c:pt idx="3">
                  <c:v>0.60846560846560838</c:v>
                </c:pt>
                <c:pt idx="4">
                  <c:v>0.64550264550264536</c:v>
                </c:pt>
                <c:pt idx="5">
                  <c:v>0.64550264550264536</c:v>
                </c:pt>
                <c:pt idx="6">
                  <c:v>0.64550264550264536</c:v>
                </c:pt>
                <c:pt idx="7">
                  <c:v>0.6507936507936507</c:v>
                </c:pt>
                <c:pt idx="8">
                  <c:v>0.66137566137566128</c:v>
                </c:pt>
                <c:pt idx="9">
                  <c:v>0.68253968253968245</c:v>
                </c:pt>
                <c:pt idx="10">
                  <c:v>0.74074074074074059</c:v>
                </c:pt>
                <c:pt idx="11">
                  <c:v>0.94708994708994698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0F34-48F6-AFE4-58CE2964325E}"/>
            </c:ext>
          </c:extLst>
        </c:ser>
        <c:ser>
          <c:idx val="22"/>
          <c:order val="22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Tormentas!$DH$43:$FD$43</c:f>
              <c:numCache>
                <c:formatCode>0.00</c:formatCode>
                <c:ptCount val="49"/>
                <c:pt idx="0">
                  <c:v>0</c:v>
                </c:pt>
                <c:pt idx="1">
                  <c:v>0.26050420168067229</c:v>
                </c:pt>
                <c:pt idx="2">
                  <c:v>0.87394957983193278</c:v>
                </c:pt>
                <c:pt idx="3">
                  <c:v>0.94117647058823528</c:v>
                </c:pt>
                <c:pt idx="4">
                  <c:v>0.94117647058823528</c:v>
                </c:pt>
                <c:pt idx="5">
                  <c:v>0.94957983193277307</c:v>
                </c:pt>
                <c:pt idx="6">
                  <c:v>0.97478991596638653</c:v>
                </c:pt>
                <c:pt idx="7">
                  <c:v>0.97478991596638653</c:v>
                </c:pt>
                <c:pt idx="8">
                  <c:v>0.99159663865546221</c:v>
                </c:pt>
                <c:pt idx="9">
                  <c:v>0.99159663865546221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6-0F34-48F6-AFE4-58CE2964325E}"/>
            </c:ext>
          </c:extLst>
        </c:ser>
        <c:ser>
          <c:idx val="23"/>
          <c:order val="23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Tormentas!$DH$44:$FD$44</c:f>
              <c:numCache>
                <c:formatCode>0.00</c:formatCode>
                <c:ptCount val="49"/>
                <c:pt idx="0">
                  <c:v>0</c:v>
                </c:pt>
                <c:pt idx="1">
                  <c:v>0.20903954802259889</c:v>
                </c:pt>
                <c:pt idx="2">
                  <c:v>0.61016949152542377</c:v>
                </c:pt>
                <c:pt idx="3">
                  <c:v>0.94915254237288138</c:v>
                </c:pt>
                <c:pt idx="4">
                  <c:v>0.98870056497175141</c:v>
                </c:pt>
                <c:pt idx="5">
                  <c:v>0.98870056497175141</c:v>
                </c:pt>
                <c:pt idx="6">
                  <c:v>0.98870056497175141</c:v>
                </c:pt>
                <c:pt idx="7">
                  <c:v>0.99435028248587565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0F34-48F6-AFE4-58CE2964325E}"/>
            </c:ext>
          </c:extLst>
        </c:ser>
        <c:ser>
          <c:idx val="24"/>
          <c:order val="24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Tormentas!$DH$45:$FD$45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8-0F34-48F6-AFE4-58CE2964325E}"/>
            </c:ext>
          </c:extLst>
        </c:ser>
        <c:ser>
          <c:idx val="25"/>
          <c:order val="25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Tormentas!$DH$46:$FD$46</c:f>
              <c:numCache>
                <c:formatCode>0.00</c:formatCode>
                <c:ptCount val="49"/>
                <c:pt idx="0">
                  <c:v>0</c:v>
                </c:pt>
                <c:pt idx="1">
                  <c:v>7.4626865671641784E-2</c:v>
                </c:pt>
                <c:pt idx="2">
                  <c:v>0.68159203980099503</c:v>
                </c:pt>
                <c:pt idx="3">
                  <c:v>0.75124378109452739</c:v>
                </c:pt>
                <c:pt idx="4">
                  <c:v>0.76119402985074625</c:v>
                </c:pt>
                <c:pt idx="5">
                  <c:v>0.77114427860696511</c:v>
                </c:pt>
                <c:pt idx="6">
                  <c:v>0.77114427860696511</c:v>
                </c:pt>
                <c:pt idx="7">
                  <c:v>0.77114427860696511</c:v>
                </c:pt>
                <c:pt idx="8">
                  <c:v>0.78606965174129351</c:v>
                </c:pt>
                <c:pt idx="9">
                  <c:v>0.80099502487562191</c:v>
                </c:pt>
                <c:pt idx="10">
                  <c:v>0.82587064676616917</c:v>
                </c:pt>
                <c:pt idx="11">
                  <c:v>0.86567164179104483</c:v>
                </c:pt>
                <c:pt idx="12">
                  <c:v>0.89552238805970152</c:v>
                </c:pt>
                <c:pt idx="13">
                  <c:v>0.94029850746268662</c:v>
                </c:pt>
                <c:pt idx="14">
                  <c:v>0.96019900497512445</c:v>
                </c:pt>
                <c:pt idx="15">
                  <c:v>0.98009950248756228</c:v>
                </c:pt>
                <c:pt idx="16">
                  <c:v>0.99004975124378114</c:v>
                </c:pt>
                <c:pt idx="17">
                  <c:v>0.99502487562189057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9-0F34-48F6-AFE4-58CE2964325E}"/>
            </c:ext>
          </c:extLst>
        </c:ser>
        <c:ser>
          <c:idx val="26"/>
          <c:order val="26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Tormentas!$DH$47:$FD$47</c:f>
              <c:numCache>
                <c:formatCode>0.00</c:formatCode>
                <c:ptCount val="49"/>
                <c:pt idx="0">
                  <c:v>0</c:v>
                </c:pt>
                <c:pt idx="1">
                  <c:v>0.25939849624060146</c:v>
                </c:pt>
                <c:pt idx="2">
                  <c:v>0.61654135338345861</c:v>
                </c:pt>
                <c:pt idx="3">
                  <c:v>0.89849624060150368</c:v>
                </c:pt>
                <c:pt idx="4">
                  <c:v>0.96240601503759393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A-0F34-48F6-AFE4-58CE2964325E}"/>
            </c:ext>
          </c:extLst>
        </c:ser>
        <c:ser>
          <c:idx val="27"/>
          <c:order val="27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Tormentas!$DH$48:$FD$48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B-0F34-48F6-AFE4-58CE2964325E}"/>
            </c:ext>
          </c:extLst>
        </c:ser>
        <c:ser>
          <c:idx val="28"/>
          <c:order val="28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Tormentas!$DH$49:$FD$49</c:f>
              <c:numCache>
                <c:formatCode>0.00</c:formatCode>
                <c:ptCount val="49"/>
                <c:pt idx="0">
                  <c:v>0</c:v>
                </c:pt>
                <c:pt idx="1">
                  <c:v>0.20833333333333337</c:v>
                </c:pt>
                <c:pt idx="2">
                  <c:v>0.92307692307692324</c:v>
                </c:pt>
                <c:pt idx="3">
                  <c:v>0.98397435897435914</c:v>
                </c:pt>
                <c:pt idx="4">
                  <c:v>1.0000000000000002</c:v>
                </c:pt>
                <c:pt idx="5">
                  <c:v>1.0000000000000002</c:v>
                </c:pt>
                <c:pt idx="6">
                  <c:v>1.0000000000000002</c:v>
                </c:pt>
                <c:pt idx="7">
                  <c:v>1.0000000000000002</c:v>
                </c:pt>
                <c:pt idx="8">
                  <c:v>1.0000000000000002</c:v>
                </c:pt>
                <c:pt idx="9">
                  <c:v>1.0000000000000002</c:v>
                </c:pt>
                <c:pt idx="10">
                  <c:v>1.0000000000000002</c:v>
                </c:pt>
                <c:pt idx="11">
                  <c:v>1.0000000000000002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C-0F34-48F6-AFE4-58CE2964325E}"/>
            </c:ext>
          </c:extLst>
        </c:ser>
        <c:ser>
          <c:idx val="29"/>
          <c:order val="29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Tormentas!$DH$50:$FD$50</c:f>
              <c:numCache>
                <c:formatCode>0.00</c:formatCode>
                <c:ptCount val="49"/>
                <c:pt idx="0">
                  <c:v>0</c:v>
                </c:pt>
                <c:pt idx="1">
                  <c:v>0.27548209366391185</c:v>
                </c:pt>
                <c:pt idx="2">
                  <c:v>0.3415977961432507</c:v>
                </c:pt>
                <c:pt idx="3">
                  <c:v>0.58677685950413228</c:v>
                </c:pt>
                <c:pt idx="4">
                  <c:v>0.96694214876033047</c:v>
                </c:pt>
                <c:pt idx="5">
                  <c:v>0.98071625344352609</c:v>
                </c:pt>
                <c:pt idx="6">
                  <c:v>0.99999999999999989</c:v>
                </c:pt>
                <c:pt idx="7">
                  <c:v>0.99999999999999989</c:v>
                </c:pt>
                <c:pt idx="8">
                  <c:v>0.99999999999999989</c:v>
                </c:pt>
                <c:pt idx="9">
                  <c:v>0.99999999999999989</c:v>
                </c:pt>
                <c:pt idx="10">
                  <c:v>0.99999999999999989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D-0F34-48F6-AFE4-58CE2964325E}"/>
            </c:ext>
          </c:extLst>
        </c:ser>
        <c:ser>
          <c:idx val="30"/>
          <c:order val="30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Tormentas!$DH$51:$FD$51</c:f>
              <c:numCache>
                <c:formatCode>0.00</c:formatCode>
                <c:ptCount val="49"/>
                <c:pt idx="0">
                  <c:v>0</c:v>
                </c:pt>
                <c:pt idx="1">
                  <c:v>1.9553072625698328E-2</c:v>
                </c:pt>
                <c:pt idx="2">
                  <c:v>0.19553072625698326</c:v>
                </c:pt>
                <c:pt idx="3">
                  <c:v>0.66201117318435765</c:v>
                </c:pt>
                <c:pt idx="4">
                  <c:v>0.72905027932960909</c:v>
                </c:pt>
                <c:pt idx="5">
                  <c:v>0.73743016759776547</c:v>
                </c:pt>
                <c:pt idx="6">
                  <c:v>0.74022346368715097</c:v>
                </c:pt>
                <c:pt idx="7">
                  <c:v>0.74860335195530736</c:v>
                </c:pt>
                <c:pt idx="8">
                  <c:v>0.82681564245810069</c:v>
                </c:pt>
                <c:pt idx="9">
                  <c:v>0.87988826815642474</c:v>
                </c:pt>
                <c:pt idx="10">
                  <c:v>0.93016759776536329</c:v>
                </c:pt>
                <c:pt idx="11">
                  <c:v>0.94692737430167617</c:v>
                </c:pt>
                <c:pt idx="12">
                  <c:v>0.96368715083798906</c:v>
                </c:pt>
                <c:pt idx="13">
                  <c:v>0.98603351955307283</c:v>
                </c:pt>
                <c:pt idx="14">
                  <c:v>0.98882681564245833</c:v>
                </c:pt>
                <c:pt idx="15">
                  <c:v>0.99162011173184383</c:v>
                </c:pt>
                <c:pt idx="16">
                  <c:v>0.99162011173184383</c:v>
                </c:pt>
                <c:pt idx="17">
                  <c:v>0.99720670391061483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E-0F34-48F6-AFE4-58CE2964325E}"/>
            </c:ext>
          </c:extLst>
        </c:ser>
        <c:ser>
          <c:idx val="31"/>
          <c:order val="31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Tormentas!$DH$52:$FD$52</c:f>
              <c:numCache>
                <c:formatCode>0.00</c:formatCode>
                <c:ptCount val="49"/>
                <c:pt idx="0">
                  <c:v>0</c:v>
                </c:pt>
                <c:pt idx="1">
                  <c:v>0.10266159695817491</c:v>
                </c:pt>
                <c:pt idx="2">
                  <c:v>0.43726235741444869</c:v>
                </c:pt>
                <c:pt idx="3">
                  <c:v>0.53992395437262364</c:v>
                </c:pt>
                <c:pt idx="4">
                  <c:v>0.76045627376425862</c:v>
                </c:pt>
                <c:pt idx="5">
                  <c:v>0.99239543726235746</c:v>
                </c:pt>
                <c:pt idx="6">
                  <c:v>0.99619771863117879</c:v>
                </c:pt>
                <c:pt idx="7">
                  <c:v>0.99619771863117879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F-0F34-48F6-AFE4-58CE2964325E}"/>
            </c:ext>
          </c:extLst>
        </c:ser>
        <c:ser>
          <c:idx val="32"/>
          <c:order val="32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Tormentas!$DH$53:$FD$53</c:f>
              <c:numCache>
                <c:formatCode>0.00</c:formatCode>
                <c:ptCount val="49"/>
                <c:pt idx="0">
                  <c:v>0</c:v>
                </c:pt>
                <c:pt idx="1">
                  <c:v>0.49032258064516127</c:v>
                </c:pt>
                <c:pt idx="2">
                  <c:v>0.82580645161290323</c:v>
                </c:pt>
                <c:pt idx="3">
                  <c:v>0.99032258064516132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0-0F34-48F6-AFE4-58CE2964325E}"/>
            </c:ext>
          </c:extLst>
        </c:ser>
        <c:ser>
          <c:idx val="33"/>
          <c:order val="33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Tormentas!$DH$54:$FD$54</c:f>
              <c:numCache>
                <c:formatCode>0.00</c:formatCode>
                <c:ptCount val="49"/>
                <c:pt idx="0">
                  <c:v>0</c:v>
                </c:pt>
                <c:pt idx="1">
                  <c:v>0.39228295819935688</c:v>
                </c:pt>
                <c:pt idx="2">
                  <c:v>0.91318327974276525</c:v>
                </c:pt>
                <c:pt idx="3">
                  <c:v>0.96141479099678451</c:v>
                </c:pt>
                <c:pt idx="4">
                  <c:v>0.99356913183279738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1-0F34-48F6-AFE4-58CE2964325E}"/>
            </c:ext>
          </c:extLst>
        </c:ser>
        <c:ser>
          <c:idx val="34"/>
          <c:order val="34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Tormentas!$DH$55:$FD$55</c:f>
              <c:numCache>
                <c:formatCode>0.00</c:formatCode>
                <c:ptCount val="49"/>
                <c:pt idx="0">
                  <c:v>0</c:v>
                </c:pt>
                <c:pt idx="1">
                  <c:v>5.8309037900874635E-3</c:v>
                </c:pt>
                <c:pt idx="2">
                  <c:v>2.0408163265306121E-2</c:v>
                </c:pt>
                <c:pt idx="3">
                  <c:v>4.3731778425655975E-2</c:v>
                </c:pt>
                <c:pt idx="4">
                  <c:v>0.32944606413994165</c:v>
                </c:pt>
                <c:pt idx="5">
                  <c:v>0.52186588921282795</c:v>
                </c:pt>
                <c:pt idx="6">
                  <c:v>0.78134110787172006</c:v>
                </c:pt>
                <c:pt idx="7">
                  <c:v>0.84548104956268211</c:v>
                </c:pt>
                <c:pt idx="8">
                  <c:v>0.91253644314868798</c:v>
                </c:pt>
                <c:pt idx="9">
                  <c:v>0.94752186588921272</c:v>
                </c:pt>
                <c:pt idx="10">
                  <c:v>0.97667638483965002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2-0F34-48F6-AFE4-58CE2964325E}"/>
            </c:ext>
          </c:extLst>
        </c:ser>
        <c:ser>
          <c:idx val="35"/>
          <c:order val="35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Tormentas!$DH$56:$FD$56</c:f>
              <c:numCache>
                <c:formatCode>0.00</c:formatCode>
                <c:ptCount val="49"/>
                <c:pt idx="0">
                  <c:v>0</c:v>
                </c:pt>
                <c:pt idx="1">
                  <c:v>1.1940298507462688E-2</c:v>
                </c:pt>
                <c:pt idx="2">
                  <c:v>6.8656716417910463E-2</c:v>
                </c:pt>
                <c:pt idx="3">
                  <c:v>0.50447761194029861</c:v>
                </c:pt>
                <c:pt idx="4">
                  <c:v>0.64776119402985088</c:v>
                </c:pt>
                <c:pt idx="5">
                  <c:v>0.78507462686567175</c:v>
                </c:pt>
                <c:pt idx="6">
                  <c:v>0.87761194029850764</c:v>
                </c:pt>
                <c:pt idx="7">
                  <c:v>0.92537313432835844</c:v>
                </c:pt>
                <c:pt idx="8">
                  <c:v>0.94328358208955243</c:v>
                </c:pt>
                <c:pt idx="9">
                  <c:v>0.97014925373134342</c:v>
                </c:pt>
                <c:pt idx="10">
                  <c:v>0.98805970149253741</c:v>
                </c:pt>
                <c:pt idx="11">
                  <c:v>0.99701492537313441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3-0F34-48F6-AFE4-58CE2964325E}"/>
            </c:ext>
          </c:extLst>
        </c:ser>
        <c:ser>
          <c:idx val="36"/>
          <c:order val="36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Tormentas!$DH$57:$FD$57</c:f>
              <c:numCache>
                <c:formatCode>0.00</c:formatCode>
                <c:ptCount val="49"/>
                <c:pt idx="0">
                  <c:v>0</c:v>
                </c:pt>
                <c:pt idx="1">
                  <c:v>0.29126213592233013</c:v>
                </c:pt>
                <c:pt idx="2">
                  <c:v>0.91909385113268605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4-0F34-48F6-AFE4-58CE2964325E}"/>
            </c:ext>
          </c:extLst>
        </c:ser>
        <c:ser>
          <c:idx val="37"/>
          <c:order val="37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Tormentas!$DH$58:$FD$58</c:f>
              <c:numCache>
                <c:formatCode>0.00</c:formatCode>
                <c:ptCount val="49"/>
                <c:pt idx="0">
                  <c:v>0</c:v>
                </c:pt>
                <c:pt idx="1">
                  <c:v>0.37243401759530798</c:v>
                </c:pt>
                <c:pt idx="2">
                  <c:v>0.59530791788856319</c:v>
                </c:pt>
                <c:pt idx="3">
                  <c:v>0.75659824046920843</c:v>
                </c:pt>
                <c:pt idx="4">
                  <c:v>0.81524926686217036</c:v>
                </c:pt>
                <c:pt idx="5">
                  <c:v>0.88269794721407657</c:v>
                </c:pt>
                <c:pt idx="6">
                  <c:v>0.92082111436950176</c:v>
                </c:pt>
                <c:pt idx="7">
                  <c:v>0.95307917888563076</c:v>
                </c:pt>
                <c:pt idx="8">
                  <c:v>0.97067448680351931</c:v>
                </c:pt>
                <c:pt idx="9">
                  <c:v>0.98240469208211167</c:v>
                </c:pt>
                <c:pt idx="10">
                  <c:v>0.99120234604105595</c:v>
                </c:pt>
                <c:pt idx="11">
                  <c:v>0.99706744868035213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5-0F34-48F6-AFE4-58CE2964325E}"/>
            </c:ext>
          </c:extLst>
        </c:ser>
        <c:ser>
          <c:idx val="38"/>
          <c:order val="38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Tormentas!$DH$59:$FD$59</c:f>
              <c:numCache>
                <c:formatCode>0.00</c:formatCode>
                <c:ptCount val="49"/>
                <c:pt idx="0">
                  <c:v>0</c:v>
                </c:pt>
                <c:pt idx="1">
                  <c:v>2.7863777089783277E-2</c:v>
                </c:pt>
                <c:pt idx="2">
                  <c:v>0.33126934984520123</c:v>
                </c:pt>
                <c:pt idx="3">
                  <c:v>0.80804953560371517</c:v>
                </c:pt>
                <c:pt idx="4">
                  <c:v>0.86068111455108365</c:v>
                </c:pt>
                <c:pt idx="5">
                  <c:v>0.88854489164086692</c:v>
                </c:pt>
                <c:pt idx="6">
                  <c:v>0.91331269349845201</c:v>
                </c:pt>
                <c:pt idx="7">
                  <c:v>0.92569659442724461</c:v>
                </c:pt>
                <c:pt idx="8">
                  <c:v>0.95975232198142413</c:v>
                </c:pt>
                <c:pt idx="9">
                  <c:v>0.9876160990712074</c:v>
                </c:pt>
                <c:pt idx="10">
                  <c:v>0.99380804953560364</c:v>
                </c:pt>
                <c:pt idx="11">
                  <c:v>0.99999999999999989</c:v>
                </c:pt>
                <c:pt idx="12">
                  <c:v>0.99999999999999989</c:v>
                </c:pt>
                <c:pt idx="13">
                  <c:v>0.99999999999999989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6-0F34-48F6-AFE4-58CE2964325E}"/>
            </c:ext>
          </c:extLst>
        </c:ser>
        <c:ser>
          <c:idx val="39"/>
          <c:order val="39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Tormentas!$DH$60:$FD$60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7-0F34-48F6-AFE4-58CE2964325E}"/>
            </c:ext>
          </c:extLst>
        </c:ser>
        <c:ser>
          <c:idx val="40"/>
          <c:order val="40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Tormentas!$DH$61:$FD$61</c:f>
              <c:numCache>
                <c:formatCode>0.00</c:formatCode>
                <c:ptCount val="49"/>
                <c:pt idx="0">
                  <c:v>0</c:v>
                </c:pt>
                <c:pt idx="1">
                  <c:v>0.54430379746835456</c:v>
                </c:pt>
                <c:pt idx="2">
                  <c:v>0.73101265822784822</c:v>
                </c:pt>
                <c:pt idx="3">
                  <c:v>0.99367088607594956</c:v>
                </c:pt>
                <c:pt idx="4">
                  <c:v>0.99683544303797489</c:v>
                </c:pt>
                <c:pt idx="5">
                  <c:v>0.99683544303797489</c:v>
                </c:pt>
                <c:pt idx="6">
                  <c:v>1.0000000000000002</c:v>
                </c:pt>
                <c:pt idx="7">
                  <c:v>1.0000000000000002</c:v>
                </c:pt>
                <c:pt idx="8">
                  <c:v>1.0000000000000002</c:v>
                </c:pt>
                <c:pt idx="9">
                  <c:v>1.0000000000000002</c:v>
                </c:pt>
                <c:pt idx="10">
                  <c:v>1.0000000000000002</c:v>
                </c:pt>
                <c:pt idx="11">
                  <c:v>1.0000000000000002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8-0F34-48F6-AFE4-58CE2964325E}"/>
            </c:ext>
          </c:extLst>
        </c:ser>
        <c:ser>
          <c:idx val="41"/>
          <c:order val="41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Tormentas!$DH$62:$FD$62</c:f>
              <c:numCache>
                <c:formatCode>0.00</c:formatCode>
                <c:ptCount val="49"/>
                <c:pt idx="0">
                  <c:v>0</c:v>
                </c:pt>
                <c:pt idx="1">
                  <c:v>0.10364145658263305</c:v>
                </c:pt>
                <c:pt idx="2">
                  <c:v>0.10924369747899158</c:v>
                </c:pt>
                <c:pt idx="3">
                  <c:v>0.1372549019607843</c:v>
                </c:pt>
                <c:pt idx="4">
                  <c:v>0.42016806722689071</c:v>
                </c:pt>
                <c:pt idx="5">
                  <c:v>0.87955182072829108</c:v>
                </c:pt>
                <c:pt idx="6">
                  <c:v>0.97759103641456557</c:v>
                </c:pt>
                <c:pt idx="7">
                  <c:v>0.99719887955182052</c:v>
                </c:pt>
                <c:pt idx="8">
                  <c:v>0.99999999999999978</c:v>
                </c:pt>
                <c:pt idx="9">
                  <c:v>0.99999999999999978</c:v>
                </c:pt>
                <c:pt idx="10">
                  <c:v>0.99999999999999978</c:v>
                </c:pt>
                <c:pt idx="11">
                  <c:v>0.99999999999999978</c:v>
                </c:pt>
                <c:pt idx="12">
                  <c:v>0.99999999999999978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9-0F34-48F6-AFE4-58CE2964325E}"/>
            </c:ext>
          </c:extLst>
        </c:ser>
        <c:ser>
          <c:idx val="42"/>
          <c:order val="42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Tormentas!$DH$63:$FD$63</c:f>
              <c:numCache>
                <c:formatCode>0.00</c:formatCode>
                <c:ptCount val="49"/>
                <c:pt idx="0">
                  <c:v>0</c:v>
                </c:pt>
                <c:pt idx="1">
                  <c:v>0.13504823151125403</c:v>
                </c:pt>
                <c:pt idx="2">
                  <c:v>0.14790996784565918</c:v>
                </c:pt>
                <c:pt idx="3">
                  <c:v>0.14790996784565918</c:v>
                </c:pt>
                <c:pt idx="4">
                  <c:v>0.22508038585209006</c:v>
                </c:pt>
                <c:pt idx="5">
                  <c:v>0.28295819935691319</c:v>
                </c:pt>
                <c:pt idx="6">
                  <c:v>0.37942122186495175</c:v>
                </c:pt>
                <c:pt idx="7">
                  <c:v>0.7588424437299035</c:v>
                </c:pt>
                <c:pt idx="8">
                  <c:v>0.99678456591639875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A-0F34-48F6-AFE4-58CE2964325E}"/>
            </c:ext>
          </c:extLst>
        </c:ser>
        <c:ser>
          <c:idx val="43"/>
          <c:order val="43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Tormentas!$DH$64:$FD$64</c:f>
              <c:numCache>
                <c:formatCode>0.00</c:formatCode>
                <c:ptCount val="49"/>
                <c:pt idx="0">
                  <c:v>0</c:v>
                </c:pt>
                <c:pt idx="1">
                  <c:v>0.24770642201834855</c:v>
                </c:pt>
                <c:pt idx="2">
                  <c:v>0.72477064220183474</c:v>
                </c:pt>
                <c:pt idx="3">
                  <c:v>0.78440366972477049</c:v>
                </c:pt>
                <c:pt idx="4">
                  <c:v>0.80733944954128423</c:v>
                </c:pt>
                <c:pt idx="5">
                  <c:v>0.82568807339449524</c:v>
                </c:pt>
                <c:pt idx="6">
                  <c:v>0.83027522935779796</c:v>
                </c:pt>
                <c:pt idx="7">
                  <c:v>0.83486238532110069</c:v>
                </c:pt>
                <c:pt idx="8">
                  <c:v>0.87155963302752271</c:v>
                </c:pt>
                <c:pt idx="9">
                  <c:v>0.92660550458715574</c:v>
                </c:pt>
                <c:pt idx="10">
                  <c:v>0.9541284403669722</c:v>
                </c:pt>
                <c:pt idx="11">
                  <c:v>0.99082568807339422</c:v>
                </c:pt>
                <c:pt idx="12">
                  <c:v>0.99999999999999967</c:v>
                </c:pt>
                <c:pt idx="13">
                  <c:v>0.99999999999999967</c:v>
                </c:pt>
                <c:pt idx="14">
                  <c:v>0.99999999999999967</c:v>
                </c:pt>
                <c:pt idx="15">
                  <c:v>0.99999999999999967</c:v>
                </c:pt>
                <c:pt idx="16">
                  <c:v>0.99999999999999967</c:v>
                </c:pt>
                <c:pt idx="17">
                  <c:v>0.99999999999999967</c:v>
                </c:pt>
                <c:pt idx="18">
                  <c:v>0.99999999999999967</c:v>
                </c:pt>
                <c:pt idx="19">
                  <c:v>0.99999999999999967</c:v>
                </c:pt>
                <c:pt idx="20">
                  <c:v>0.99999999999999967</c:v>
                </c:pt>
                <c:pt idx="21">
                  <c:v>0.99999999999999967</c:v>
                </c:pt>
                <c:pt idx="22">
                  <c:v>0.99999999999999967</c:v>
                </c:pt>
                <c:pt idx="23">
                  <c:v>0.99999999999999967</c:v>
                </c:pt>
                <c:pt idx="24">
                  <c:v>0.99999999999999967</c:v>
                </c:pt>
                <c:pt idx="25">
                  <c:v>0.99999999999999967</c:v>
                </c:pt>
                <c:pt idx="26">
                  <c:v>0.99999999999999967</c:v>
                </c:pt>
                <c:pt idx="27">
                  <c:v>0.99999999999999967</c:v>
                </c:pt>
                <c:pt idx="28">
                  <c:v>0.99999999999999967</c:v>
                </c:pt>
                <c:pt idx="29">
                  <c:v>0.99999999999999967</c:v>
                </c:pt>
                <c:pt idx="30">
                  <c:v>0.99999999999999967</c:v>
                </c:pt>
                <c:pt idx="31">
                  <c:v>0.99999999999999967</c:v>
                </c:pt>
                <c:pt idx="32">
                  <c:v>0.99999999999999967</c:v>
                </c:pt>
                <c:pt idx="33">
                  <c:v>0.99999999999999967</c:v>
                </c:pt>
                <c:pt idx="34">
                  <c:v>0.99999999999999967</c:v>
                </c:pt>
                <c:pt idx="35">
                  <c:v>0.99999999999999967</c:v>
                </c:pt>
                <c:pt idx="36">
                  <c:v>0.99999999999999967</c:v>
                </c:pt>
                <c:pt idx="37">
                  <c:v>0.99999999999999967</c:v>
                </c:pt>
                <c:pt idx="38">
                  <c:v>0.99999999999999967</c:v>
                </c:pt>
                <c:pt idx="39">
                  <c:v>0.99999999999999967</c:v>
                </c:pt>
                <c:pt idx="40">
                  <c:v>0.99999999999999967</c:v>
                </c:pt>
                <c:pt idx="41">
                  <c:v>0.99999999999999967</c:v>
                </c:pt>
                <c:pt idx="42">
                  <c:v>0.99999999999999967</c:v>
                </c:pt>
                <c:pt idx="43">
                  <c:v>0.99999999999999967</c:v>
                </c:pt>
                <c:pt idx="44">
                  <c:v>0.99999999999999967</c:v>
                </c:pt>
                <c:pt idx="45">
                  <c:v>0.99999999999999967</c:v>
                </c:pt>
                <c:pt idx="46">
                  <c:v>0.99999999999999967</c:v>
                </c:pt>
                <c:pt idx="47">
                  <c:v>0.99999999999999967</c:v>
                </c:pt>
                <c:pt idx="48">
                  <c:v>0.99999999999999967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B-0F34-48F6-AFE4-58CE2964325E}"/>
            </c:ext>
          </c:extLst>
        </c:ser>
        <c:ser>
          <c:idx val="44"/>
          <c:order val="44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Tormentas!$DH$65:$FD$65</c:f>
              <c:numCache>
                <c:formatCode>0.00</c:formatCode>
                <c:ptCount val="49"/>
                <c:pt idx="0">
                  <c:v>0</c:v>
                </c:pt>
                <c:pt idx="1">
                  <c:v>0.38387096774193552</c:v>
                </c:pt>
                <c:pt idx="2">
                  <c:v>0.75483870967741939</c:v>
                </c:pt>
                <c:pt idx="3">
                  <c:v>0.90645161290322585</c:v>
                </c:pt>
                <c:pt idx="4">
                  <c:v>0.95161290322580649</c:v>
                </c:pt>
                <c:pt idx="5">
                  <c:v>0.98064516129032264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C-0F34-48F6-AFE4-58CE2964325E}"/>
            </c:ext>
          </c:extLst>
        </c:ser>
        <c:ser>
          <c:idx val="45"/>
          <c:order val="45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Tormentas!$DH$66:$FD$66</c:f>
              <c:numCache>
                <c:formatCode>0.00</c:formatCode>
                <c:ptCount val="49"/>
                <c:pt idx="0">
                  <c:v>0</c:v>
                </c:pt>
                <c:pt idx="1">
                  <c:v>0.32686084142394817</c:v>
                </c:pt>
                <c:pt idx="2">
                  <c:v>0.90291262135922312</c:v>
                </c:pt>
                <c:pt idx="3">
                  <c:v>0.96763754045307426</c:v>
                </c:pt>
                <c:pt idx="4">
                  <c:v>0.97411003236245941</c:v>
                </c:pt>
                <c:pt idx="5">
                  <c:v>0.98705501618122959</c:v>
                </c:pt>
                <c:pt idx="6">
                  <c:v>0.99676375404530726</c:v>
                </c:pt>
                <c:pt idx="7">
                  <c:v>0.99999999999999978</c:v>
                </c:pt>
                <c:pt idx="8">
                  <c:v>0.99999999999999978</c:v>
                </c:pt>
                <c:pt idx="9">
                  <c:v>0.99999999999999978</c:v>
                </c:pt>
                <c:pt idx="10">
                  <c:v>0.99999999999999978</c:v>
                </c:pt>
                <c:pt idx="11">
                  <c:v>0.99999999999999978</c:v>
                </c:pt>
                <c:pt idx="12">
                  <c:v>0.99999999999999978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D-0F34-48F6-AFE4-58CE2964325E}"/>
            </c:ext>
          </c:extLst>
        </c:ser>
        <c:ser>
          <c:idx val="46"/>
          <c:order val="46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Tormentas!$DH$67:$FD$67</c:f>
              <c:numCache>
                <c:formatCode>0.00</c:formatCode>
                <c:ptCount val="49"/>
                <c:pt idx="0">
                  <c:v>0</c:v>
                </c:pt>
                <c:pt idx="1">
                  <c:v>6.8259385665529037E-3</c:v>
                </c:pt>
                <c:pt idx="2">
                  <c:v>0.26621160409556321</c:v>
                </c:pt>
                <c:pt idx="3">
                  <c:v>0.89419795221843035</c:v>
                </c:pt>
                <c:pt idx="4">
                  <c:v>0.94539249146757709</c:v>
                </c:pt>
                <c:pt idx="5">
                  <c:v>0.96245733788395937</c:v>
                </c:pt>
                <c:pt idx="6">
                  <c:v>0.97952218430034166</c:v>
                </c:pt>
                <c:pt idx="7">
                  <c:v>0.99317406143344744</c:v>
                </c:pt>
                <c:pt idx="8">
                  <c:v>0.99658703071672394</c:v>
                </c:pt>
                <c:pt idx="9">
                  <c:v>1.0000000000000004</c:v>
                </c:pt>
                <c:pt idx="10">
                  <c:v>1.0000000000000004</c:v>
                </c:pt>
                <c:pt idx="11">
                  <c:v>1.0000000000000004</c:v>
                </c:pt>
                <c:pt idx="12">
                  <c:v>1.0000000000000004</c:v>
                </c:pt>
                <c:pt idx="13">
                  <c:v>1.0000000000000004</c:v>
                </c:pt>
                <c:pt idx="14">
                  <c:v>1.0000000000000004</c:v>
                </c:pt>
                <c:pt idx="15">
                  <c:v>1.0000000000000004</c:v>
                </c:pt>
                <c:pt idx="16">
                  <c:v>1.0000000000000004</c:v>
                </c:pt>
                <c:pt idx="17">
                  <c:v>1.0000000000000004</c:v>
                </c:pt>
                <c:pt idx="18">
                  <c:v>1.0000000000000004</c:v>
                </c:pt>
                <c:pt idx="19">
                  <c:v>1.0000000000000004</c:v>
                </c:pt>
                <c:pt idx="20">
                  <c:v>1.0000000000000004</c:v>
                </c:pt>
                <c:pt idx="21">
                  <c:v>1.0000000000000004</c:v>
                </c:pt>
                <c:pt idx="22">
                  <c:v>1.0000000000000004</c:v>
                </c:pt>
                <c:pt idx="23">
                  <c:v>1.0000000000000004</c:v>
                </c:pt>
                <c:pt idx="24">
                  <c:v>1.0000000000000004</c:v>
                </c:pt>
                <c:pt idx="25">
                  <c:v>1.0000000000000004</c:v>
                </c:pt>
                <c:pt idx="26">
                  <c:v>1.0000000000000004</c:v>
                </c:pt>
                <c:pt idx="27">
                  <c:v>1.0000000000000004</c:v>
                </c:pt>
                <c:pt idx="28">
                  <c:v>1.0000000000000004</c:v>
                </c:pt>
                <c:pt idx="29">
                  <c:v>1.0000000000000004</c:v>
                </c:pt>
                <c:pt idx="30">
                  <c:v>1.0000000000000004</c:v>
                </c:pt>
                <c:pt idx="31">
                  <c:v>1.0000000000000004</c:v>
                </c:pt>
                <c:pt idx="32">
                  <c:v>1.0000000000000004</c:v>
                </c:pt>
                <c:pt idx="33">
                  <c:v>1.0000000000000004</c:v>
                </c:pt>
                <c:pt idx="34">
                  <c:v>1.0000000000000004</c:v>
                </c:pt>
                <c:pt idx="35">
                  <c:v>1.0000000000000004</c:v>
                </c:pt>
                <c:pt idx="36">
                  <c:v>1.0000000000000004</c:v>
                </c:pt>
                <c:pt idx="37">
                  <c:v>1.0000000000000004</c:v>
                </c:pt>
                <c:pt idx="38">
                  <c:v>1.0000000000000004</c:v>
                </c:pt>
                <c:pt idx="39">
                  <c:v>1.0000000000000004</c:v>
                </c:pt>
                <c:pt idx="40">
                  <c:v>1.0000000000000004</c:v>
                </c:pt>
                <c:pt idx="41">
                  <c:v>1.0000000000000004</c:v>
                </c:pt>
                <c:pt idx="42">
                  <c:v>1.0000000000000004</c:v>
                </c:pt>
                <c:pt idx="43">
                  <c:v>1.0000000000000004</c:v>
                </c:pt>
                <c:pt idx="44">
                  <c:v>1.0000000000000004</c:v>
                </c:pt>
                <c:pt idx="45">
                  <c:v>1.0000000000000004</c:v>
                </c:pt>
                <c:pt idx="46">
                  <c:v>1.0000000000000004</c:v>
                </c:pt>
                <c:pt idx="47">
                  <c:v>1.0000000000000004</c:v>
                </c:pt>
                <c:pt idx="48">
                  <c:v>1.0000000000000004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E-0F34-48F6-AFE4-58CE2964325E}"/>
            </c:ext>
          </c:extLst>
        </c:ser>
        <c:ser>
          <c:idx val="47"/>
          <c:order val="47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Tormentas!$DH$68:$FD$68</c:f>
              <c:numCache>
                <c:formatCode>0.00</c:formatCode>
                <c:ptCount val="49"/>
                <c:pt idx="0">
                  <c:v>0</c:v>
                </c:pt>
                <c:pt idx="1">
                  <c:v>5.1546391752577319E-3</c:v>
                </c:pt>
                <c:pt idx="2">
                  <c:v>5.1546391752577319E-3</c:v>
                </c:pt>
                <c:pt idx="3">
                  <c:v>1.5463917525773196E-2</c:v>
                </c:pt>
                <c:pt idx="4">
                  <c:v>0.24226804123711346</c:v>
                </c:pt>
                <c:pt idx="5">
                  <c:v>0.90721649484536093</c:v>
                </c:pt>
                <c:pt idx="6">
                  <c:v>0.98969072164948468</c:v>
                </c:pt>
                <c:pt idx="7">
                  <c:v>1.0000000000000002</c:v>
                </c:pt>
                <c:pt idx="8">
                  <c:v>1.0000000000000002</c:v>
                </c:pt>
                <c:pt idx="9">
                  <c:v>1.0000000000000002</c:v>
                </c:pt>
                <c:pt idx="10">
                  <c:v>1.0000000000000002</c:v>
                </c:pt>
                <c:pt idx="11">
                  <c:v>1.0000000000000002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2F-0F34-48F6-AFE4-58CE2964325E}"/>
            </c:ext>
          </c:extLst>
        </c:ser>
        <c:ser>
          <c:idx val="48"/>
          <c:order val="48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Tormentas!$DH$69:$FD$69</c:f>
              <c:numCache>
                <c:formatCode>0.00</c:formatCode>
                <c:ptCount val="49"/>
                <c:pt idx="0">
                  <c:v>0</c:v>
                </c:pt>
                <c:pt idx="1">
                  <c:v>3.2894736842105261E-3</c:v>
                </c:pt>
                <c:pt idx="2">
                  <c:v>0.30263157894736842</c:v>
                </c:pt>
                <c:pt idx="3">
                  <c:v>0.91447368421052633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30-0F34-48F6-AFE4-58CE2964325E}"/>
            </c:ext>
          </c:extLst>
        </c:ser>
        <c:ser>
          <c:idx val="49"/>
          <c:order val="49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Tormentas!$DH$70:$FD$70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31-0F34-48F6-AFE4-58CE2964325E}"/>
            </c:ext>
          </c:extLst>
        </c:ser>
        <c:ser>
          <c:idx val="50"/>
          <c:order val="50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Tormentas!$DH$71:$FD$71</c:f>
              <c:numCache>
                <c:formatCode>0.00</c:formatCode>
                <c:ptCount val="49"/>
                <c:pt idx="0">
                  <c:v>0</c:v>
                </c:pt>
                <c:pt idx="1">
                  <c:v>0.38566552901023887</c:v>
                </c:pt>
                <c:pt idx="2">
                  <c:v>0.95904436860068265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0F34-48F6-AFE4-58CE2964325E}"/>
            </c:ext>
          </c:extLst>
        </c:ser>
        <c:ser>
          <c:idx val="51"/>
          <c:order val="51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Tormentas!$DH$72:$FD$72</c:f>
              <c:numCache>
                <c:formatCode>0.00</c:formatCode>
                <c:ptCount val="49"/>
                <c:pt idx="0">
                  <c:v>0</c:v>
                </c:pt>
                <c:pt idx="1">
                  <c:v>6.6666666666666662E-3</c:v>
                </c:pt>
                <c:pt idx="2">
                  <c:v>0.59</c:v>
                </c:pt>
                <c:pt idx="3">
                  <c:v>0.95666666666666667</c:v>
                </c:pt>
                <c:pt idx="4">
                  <c:v>0.96333333333333337</c:v>
                </c:pt>
                <c:pt idx="5">
                  <c:v>0.96333333333333337</c:v>
                </c:pt>
                <c:pt idx="6">
                  <c:v>0.97666666666666668</c:v>
                </c:pt>
                <c:pt idx="7">
                  <c:v>0.98333333333333339</c:v>
                </c:pt>
                <c:pt idx="8">
                  <c:v>0.9900000000000001</c:v>
                </c:pt>
                <c:pt idx="9">
                  <c:v>0.99666666666666681</c:v>
                </c:pt>
                <c:pt idx="10">
                  <c:v>1.0000000000000002</c:v>
                </c:pt>
                <c:pt idx="11">
                  <c:v>1.0000000000000002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0F34-48F6-AFE4-58CE2964325E}"/>
            </c:ext>
          </c:extLst>
        </c:ser>
        <c:ser>
          <c:idx val="52"/>
          <c:order val="52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Tormentas!$DH$73:$FD$73</c:f>
              <c:numCache>
                <c:formatCode>0.00</c:formatCode>
                <c:ptCount val="49"/>
                <c:pt idx="0">
                  <c:v>0</c:v>
                </c:pt>
                <c:pt idx="1">
                  <c:v>2.890173410404626E-2</c:v>
                </c:pt>
                <c:pt idx="2">
                  <c:v>0.61849710982659001</c:v>
                </c:pt>
                <c:pt idx="3">
                  <c:v>0.85549132947976925</c:v>
                </c:pt>
                <c:pt idx="4">
                  <c:v>0.90173410404624321</c:v>
                </c:pt>
                <c:pt idx="5">
                  <c:v>0.9132947976878617</c:v>
                </c:pt>
                <c:pt idx="6">
                  <c:v>0.9306358381502895</c:v>
                </c:pt>
                <c:pt idx="7">
                  <c:v>0.94797687861271729</c:v>
                </c:pt>
                <c:pt idx="8">
                  <c:v>0.95953757225433578</c:v>
                </c:pt>
                <c:pt idx="9">
                  <c:v>0.96820809248554962</c:v>
                </c:pt>
                <c:pt idx="10">
                  <c:v>0.97109826589595427</c:v>
                </c:pt>
                <c:pt idx="11">
                  <c:v>0.97398843930635892</c:v>
                </c:pt>
                <c:pt idx="12">
                  <c:v>0.97687861271676357</c:v>
                </c:pt>
                <c:pt idx="13">
                  <c:v>0.97687861271676357</c:v>
                </c:pt>
                <c:pt idx="14">
                  <c:v>0.97687861271676357</c:v>
                </c:pt>
                <c:pt idx="15">
                  <c:v>0.98554913294797741</c:v>
                </c:pt>
                <c:pt idx="16">
                  <c:v>0.99421965317919125</c:v>
                </c:pt>
                <c:pt idx="17">
                  <c:v>0.9971098265895959</c:v>
                </c:pt>
                <c:pt idx="18">
                  <c:v>1.0000000000000004</c:v>
                </c:pt>
                <c:pt idx="19">
                  <c:v>1.0000000000000004</c:v>
                </c:pt>
                <c:pt idx="20">
                  <c:v>1.0000000000000004</c:v>
                </c:pt>
                <c:pt idx="21">
                  <c:v>1.0000000000000004</c:v>
                </c:pt>
                <c:pt idx="22">
                  <c:v>1.0000000000000004</c:v>
                </c:pt>
                <c:pt idx="23">
                  <c:v>1.0000000000000004</c:v>
                </c:pt>
                <c:pt idx="24">
                  <c:v>1.0000000000000004</c:v>
                </c:pt>
                <c:pt idx="25">
                  <c:v>1.0000000000000004</c:v>
                </c:pt>
                <c:pt idx="26">
                  <c:v>1.0000000000000004</c:v>
                </c:pt>
                <c:pt idx="27">
                  <c:v>1.0000000000000004</c:v>
                </c:pt>
                <c:pt idx="28">
                  <c:v>1.0000000000000004</c:v>
                </c:pt>
                <c:pt idx="29">
                  <c:v>1.0000000000000004</c:v>
                </c:pt>
                <c:pt idx="30">
                  <c:v>1.0000000000000004</c:v>
                </c:pt>
                <c:pt idx="31">
                  <c:v>1.0000000000000004</c:v>
                </c:pt>
                <c:pt idx="32">
                  <c:v>1.0000000000000004</c:v>
                </c:pt>
                <c:pt idx="33">
                  <c:v>1.0000000000000004</c:v>
                </c:pt>
                <c:pt idx="34">
                  <c:v>1.0000000000000004</c:v>
                </c:pt>
                <c:pt idx="35">
                  <c:v>1.0000000000000004</c:v>
                </c:pt>
                <c:pt idx="36">
                  <c:v>1.0000000000000004</c:v>
                </c:pt>
                <c:pt idx="37">
                  <c:v>1.0000000000000004</c:v>
                </c:pt>
                <c:pt idx="38">
                  <c:v>1.0000000000000004</c:v>
                </c:pt>
                <c:pt idx="39">
                  <c:v>1.0000000000000004</c:v>
                </c:pt>
                <c:pt idx="40">
                  <c:v>1.0000000000000004</c:v>
                </c:pt>
                <c:pt idx="41">
                  <c:v>1.0000000000000004</c:v>
                </c:pt>
                <c:pt idx="42">
                  <c:v>1.0000000000000004</c:v>
                </c:pt>
                <c:pt idx="43">
                  <c:v>1.0000000000000004</c:v>
                </c:pt>
                <c:pt idx="44">
                  <c:v>1.0000000000000004</c:v>
                </c:pt>
                <c:pt idx="45">
                  <c:v>1.0000000000000004</c:v>
                </c:pt>
                <c:pt idx="46">
                  <c:v>1.0000000000000004</c:v>
                </c:pt>
                <c:pt idx="47">
                  <c:v>1.0000000000000004</c:v>
                </c:pt>
                <c:pt idx="48">
                  <c:v>1.0000000000000004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0F34-48F6-AFE4-58CE2964325E}"/>
            </c:ext>
          </c:extLst>
        </c:ser>
        <c:ser>
          <c:idx val="53"/>
          <c:order val="53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Tormentas!$DH$74:$FD$74</c:f>
              <c:numCache>
                <c:formatCode>0.00</c:formatCode>
                <c:ptCount val="49"/>
                <c:pt idx="0">
                  <c:v>0</c:v>
                </c:pt>
                <c:pt idx="1">
                  <c:v>5.0675675675675678E-2</c:v>
                </c:pt>
                <c:pt idx="2">
                  <c:v>0.34459459459459463</c:v>
                </c:pt>
                <c:pt idx="3">
                  <c:v>0.48310810810810811</c:v>
                </c:pt>
                <c:pt idx="4">
                  <c:v>0.70270270270270274</c:v>
                </c:pt>
                <c:pt idx="5">
                  <c:v>0.86148648648648651</c:v>
                </c:pt>
                <c:pt idx="6">
                  <c:v>0.95270270270270274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0F34-48F6-AFE4-58CE2964325E}"/>
            </c:ext>
          </c:extLst>
        </c:ser>
        <c:ser>
          <c:idx val="54"/>
          <c:order val="54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Tormentas!$DH$75:$FD$75</c:f>
              <c:numCache>
                <c:formatCode>0.00</c:formatCode>
                <c:ptCount val="49"/>
                <c:pt idx="0">
                  <c:v>0</c:v>
                </c:pt>
                <c:pt idx="1">
                  <c:v>0.35374149659863952</c:v>
                </c:pt>
                <c:pt idx="2">
                  <c:v>0.69387755102040827</c:v>
                </c:pt>
                <c:pt idx="3">
                  <c:v>0.80952380952380965</c:v>
                </c:pt>
                <c:pt idx="4">
                  <c:v>0.95918367346938793</c:v>
                </c:pt>
                <c:pt idx="5">
                  <c:v>1.0000000000000002</c:v>
                </c:pt>
                <c:pt idx="6">
                  <c:v>1.0000000000000002</c:v>
                </c:pt>
                <c:pt idx="7">
                  <c:v>1.0000000000000002</c:v>
                </c:pt>
                <c:pt idx="8">
                  <c:v>1.0000000000000002</c:v>
                </c:pt>
                <c:pt idx="9">
                  <c:v>1.0000000000000002</c:v>
                </c:pt>
                <c:pt idx="10">
                  <c:v>1.0000000000000002</c:v>
                </c:pt>
                <c:pt idx="11">
                  <c:v>1.0000000000000002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0F34-48F6-AFE4-58CE2964325E}"/>
            </c:ext>
          </c:extLst>
        </c:ser>
        <c:ser>
          <c:idx val="55"/>
          <c:order val="55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Tormentas!$DH$76:$FD$76</c:f>
              <c:numCache>
                <c:formatCode>0.00</c:formatCode>
                <c:ptCount val="49"/>
                <c:pt idx="0">
                  <c:v>0</c:v>
                </c:pt>
                <c:pt idx="1">
                  <c:v>0.27874564459930323</c:v>
                </c:pt>
                <c:pt idx="2">
                  <c:v>0.51219512195121963</c:v>
                </c:pt>
                <c:pt idx="3">
                  <c:v>0.56097560975609773</c:v>
                </c:pt>
                <c:pt idx="4">
                  <c:v>0.61324041811846708</c:v>
                </c:pt>
                <c:pt idx="5">
                  <c:v>0.61672473867595834</c:v>
                </c:pt>
                <c:pt idx="6">
                  <c:v>0.62369337979094097</c:v>
                </c:pt>
                <c:pt idx="7">
                  <c:v>0.65505226480836254</c:v>
                </c:pt>
                <c:pt idx="8">
                  <c:v>0.8780487804878051</c:v>
                </c:pt>
                <c:pt idx="9">
                  <c:v>0.90243902439024415</c:v>
                </c:pt>
                <c:pt idx="10">
                  <c:v>0.93031358885017446</c:v>
                </c:pt>
                <c:pt idx="11">
                  <c:v>0.9547038327526135</c:v>
                </c:pt>
                <c:pt idx="12">
                  <c:v>0.97560975609756129</c:v>
                </c:pt>
                <c:pt idx="13">
                  <c:v>0.98954703832752644</c:v>
                </c:pt>
                <c:pt idx="14">
                  <c:v>0.99651567944250907</c:v>
                </c:pt>
                <c:pt idx="15">
                  <c:v>1.0000000000000004</c:v>
                </c:pt>
                <c:pt idx="16">
                  <c:v>1.0000000000000004</c:v>
                </c:pt>
                <c:pt idx="17">
                  <c:v>1.0000000000000004</c:v>
                </c:pt>
                <c:pt idx="18">
                  <c:v>1.0000000000000004</c:v>
                </c:pt>
                <c:pt idx="19">
                  <c:v>1.0000000000000004</c:v>
                </c:pt>
                <c:pt idx="20">
                  <c:v>1.0000000000000004</c:v>
                </c:pt>
                <c:pt idx="21">
                  <c:v>1.0000000000000004</c:v>
                </c:pt>
                <c:pt idx="22">
                  <c:v>1.0000000000000004</c:v>
                </c:pt>
                <c:pt idx="23">
                  <c:v>1.0000000000000004</c:v>
                </c:pt>
                <c:pt idx="24">
                  <c:v>1.0000000000000004</c:v>
                </c:pt>
                <c:pt idx="25">
                  <c:v>1.0000000000000004</c:v>
                </c:pt>
                <c:pt idx="26">
                  <c:v>1.0000000000000004</c:v>
                </c:pt>
                <c:pt idx="27">
                  <c:v>1.0000000000000004</c:v>
                </c:pt>
                <c:pt idx="28">
                  <c:v>1.0000000000000004</c:v>
                </c:pt>
                <c:pt idx="29">
                  <c:v>1.0000000000000004</c:v>
                </c:pt>
                <c:pt idx="30">
                  <c:v>1.0000000000000004</c:v>
                </c:pt>
                <c:pt idx="31">
                  <c:v>1.0000000000000004</c:v>
                </c:pt>
                <c:pt idx="32">
                  <c:v>1.0000000000000004</c:v>
                </c:pt>
                <c:pt idx="33">
                  <c:v>1.0000000000000004</c:v>
                </c:pt>
                <c:pt idx="34">
                  <c:v>1.0000000000000004</c:v>
                </c:pt>
                <c:pt idx="35">
                  <c:v>1.0000000000000004</c:v>
                </c:pt>
                <c:pt idx="36">
                  <c:v>1.0000000000000004</c:v>
                </c:pt>
                <c:pt idx="37">
                  <c:v>1.0000000000000004</c:v>
                </c:pt>
                <c:pt idx="38">
                  <c:v>1.0000000000000004</c:v>
                </c:pt>
                <c:pt idx="39">
                  <c:v>1.0000000000000004</c:v>
                </c:pt>
                <c:pt idx="40">
                  <c:v>1.0000000000000004</c:v>
                </c:pt>
                <c:pt idx="41">
                  <c:v>1.0000000000000004</c:v>
                </c:pt>
                <c:pt idx="42">
                  <c:v>1.0000000000000004</c:v>
                </c:pt>
                <c:pt idx="43">
                  <c:v>1.0000000000000004</c:v>
                </c:pt>
                <c:pt idx="44">
                  <c:v>1.0000000000000004</c:v>
                </c:pt>
                <c:pt idx="45">
                  <c:v>1.0000000000000004</c:v>
                </c:pt>
                <c:pt idx="46">
                  <c:v>1.0000000000000004</c:v>
                </c:pt>
                <c:pt idx="47">
                  <c:v>1.0000000000000004</c:v>
                </c:pt>
                <c:pt idx="48">
                  <c:v>1.0000000000000004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0F34-48F6-AFE4-58CE2964325E}"/>
            </c:ext>
          </c:extLst>
        </c:ser>
        <c:ser>
          <c:idx val="56"/>
          <c:order val="56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Tormentas!$DH$77:$FD$77</c:f>
              <c:numCache>
                <c:formatCode>0.00</c:formatCode>
                <c:ptCount val="49"/>
                <c:pt idx="0">
                  <c:v>0</c:v>
                </c:pt>
                <c:pt idx="1">
                  <c:v>1.6233766233766232E-2</c:v>
                </c:pt>
                <c:pt idx="2">
                  <c:v>4.2207792207792201E-2</c:v>
                </c:pt>
                <c:pt idx="3">
                  <c:v>6.1688311688311681E-2</c:v>
                </c:pt>
                <c:pt idx="4">
                  <c:v>6.4935064935064929E-2</c:v>
                </c:pt>
                <c:pt idx="5">
                  <c:v>6.8181818181818177E-2</c:v>
                </c:pt>
                <c:pt idx="6">
                  <c:v>0.12662337662337661</c:v>
                </c:pt>
                <c:pt idx="7">
                  <c:v>0.16558441558441556</c:v>
                </c:pt>
                <c:pt idx="8">
                  <c:v>0.18506493506493504</c:v>
                </c:pt>
                <c:pt idx="9">
                  <c:v>0.21428571428571425</c:v>
                </c:pt>
                <c:pt idx="10">
                  <c:v>0.39285714285714279</c:v>
                </c:pt>
                <c:pt idx="11">
                  <c:v>0.56168831168831157</c:v>
                </c:pt>
                <c:pt idx="12">
                  <c:v>0.70779220779220764</c:v>
                </c:pt>
                <c:pt idx="13">
                  <c:v>0.83766233766233755</c:v>
                </c:pt>
                <c:pt idx="14">
                  <c:v>0.93181818181818166</c:v>
                </c:pt>
                <c:pt idx="15">
                  <c:v>0.97402597402597391</c:v>
                </c:pt>
                <c:pt idx="16">
                  <c:v>0.9870129870129869</c:v>
                </c:pt>
                <c:pt idx="17">
                  <c:v>0.99675324675324661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  <c:pt idx="21">
                  <c:v>0.99999999999999989</c:v>
                </c:pt>
                <c:pt idx="22">
                  <c:v>0.99999999999999989</c:v>
                </c:pt>
                <c:pt idx="23">
                  <c:v>0.99999999999999989</c:v>
                </c:pt>
                <c:pt idx="24">
                  <c:v>0.99999999999999989</c:v>
                </c:pt>
                <c:pt idx="25">
                  <c:v>0.99999999999999989</c:v>
                </c:pt>
                <c:pt idx="26">
                  <c:v>0.99999999999999989</c:v>
                </c:pt>
                <c:pt idx="27">
                  <c:v>0.99999999999999989</c:v>
                </c:pt>
                <c:pt idx="28">
                  <c:v>0.99999999999999989</c:v>
                </c:pt>
                <c:pt idx="29">
                  <c:v>0.99999999999999989</c:v>
                </c:pt>
                <c:pt idx="30">
                  <c:v>0.99999999999999989</c:v>
                </c:pt>
                <c:pt idx="31">
                  <c:v>0.99999999999999989</c:v>
                </c:pt>
                <c:pt idx="32">
                  <c:v>0.99999999999999989</c:v>
                </c:pt>
                <c:pt idx="33">
                  <c:v>0.99999999999999989</c:v>
                </c:pt>
                <c:pt idx="34">
                  <c:v>0.99999999999999989</c:v>
                </c:pt>
                <c:pt idx="35">
                  <c:v>0.99999999999999989</c:v>
                </c:pt>
                <c:pt idx="36">
                  <c:v>0.99999999999999989</c:v>
                </c:pt>
                <c:pt idx="37">
                  <c:v>0.99999999999999989</c:v>
                </c:pt>
                <c:pt idx="38">
                  <c:v>0.99999999999999989</c:v>
                </c:pt>
                <c:pt idx="39">
                  <c:v>0.99999999999999989</c:v>
                </c:pt>
                <c:pt idx="40">
                  <c:v>0.99999999999999989</c:v>
                </c:pt>
                <c:pt idx="41">
                  <c:v>0.99999999999999989</c:v>
                </c:pt>
                <c:pt idx="42">
                  <c:v>0.99999999999999989</c:v>
                </c:pt>
                <c:pt idx="43">
                  <c:v>0.99999999999999989</c:v>
                </c:pt>
                <c:pt idx="44">
                  <c:v>0.99999999999999989</c:v>
                </c:pt>
                <c:pt idx="45">
                  <c:v>0.99999999999999989</c:v>
                </c:pt>
                <c:pt idx="46">
                  <c:v>0.99999999999999989</c:v>
                </c:pt>
                <c:pt idx="47">
                  <c:v>0.99999999999999989</c:v>
                </c:pt>
                <c:pt idx="48">
                  <c:v>0.99999999999999989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0F34-48F6-AFE4-58CE2964325E}"/>
            </c:ext>
          </c:extLst>
        </c:ser>
        <c:ser>
          <c:idx val="57"/>
          <c:order val="57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Tormentas!$DH$78:$FD$78</c:f>
              <c:numCache>
                <c:formatCode>0.00</c:formatCode>
                <c:ptCount val="49"/>
                <c:pt idx="0">
                  <c:v>0</c:v>
                </c:pt>
                <c:pt idx="1">
                  <c:v>3.4965034965034965E-3</c:v>
                </c:pt>
                <c:pt idx="2">
                  <c:v>4.5454545454545449E-2</c:v>
                </c:pt>
                <c:pt idx="3">
                  <c:v>0.6048951048951049</c:v>
                </c:pt>
                <c:pt idx="4">
                  <c:v>0.74825174825174823</c:v>
                </c:pt>
                <c:pt idx="5">
                  <c:v>0.84615384615384615</c:v>
                </c:pt>
                <c:pt idx="6">
                  <c:v>0.86363636363636365</c:v>
                </c:pt>
                <c:pt idx="7">
                  <c:v>0.92307692307692313</c:v>
                </c:pt>
                <c:pt idx="8">
                  <c:v>0.95804195804195813</c:v>
                </c:pt>
                <c:pt idx="9">
                  <c:v>0.98601398601398615</c:v>
                </c:pt>
                <c:pt idx="10">
                  <c:v>0.99300699300699313</c:v>
                </c:pt>
                <c:pt idx="11">
                  <c:v>0.99300699300699313</c:v>
                </c:pt>
                <c:pt idx="12">
                  <c:v>1.0000000000000002</c:v>
                </c:pt>
                <c:pt idx="13">
                  <c:v>1.0000000000000002</c:v>
                </c:pt>
                <c:pt idx="14">
                  <c:v>1.0000000000000002</c:v>
                </c:pt>
                <c:pt idx="15">
                  <c:v>1.0000000000000002</c:v>
                </c:pt>
                <c:pt idx="16">
                  <c:v>1.0000000000000002</c:v>
                </c:pt>
                <c:pt idx="17">
                  <c:v>1.0000000000000002</c:v>
                </c:pt>
                <c:pt idx="18">
                  <c:v>1.0000000000000002</c:v>
                </c:pt>
                <c:pt idx="19">
                  <c:v>1.0000000000000002</c:v>
                </c:pt>
                <c:pt idx="20">
                  <c:v>1.0000000000000002</c:v>
                </c:pt>
                <c:pt idx="21">
                  <c:v>1.0000000000000002</c:v>
                </c:pt>
                <c:pt idx="22">
                  <c:v>1.0000000000000002</c:v>
                </c:pt>
                <c:pt idx="23">
                  <c:v>1.0000000000000002</c:v>
                </c:pt>
                <c:pt idx="24">
                  <c:v>1.0000000000000002</c:v>
                </c:pt>
                <c:pt idx="25">
                  <c:v>1.0000000000000002</c:v>
                </c:pt>
                <c:pt idx="26">
                  <c:v>1.0000000000000002</c:v>
                </c:pt>
                <c:pt idx="27">
                  <c:v>1.0000000000000002</c:v>
                </c:pt>
                <c:pt idx="28">
                  <c:v>1.0000000000000002</c:v>
                </c:pt>
                <c:pt idx="29">
                  <c:v>1.0000000000000002</c:v>
                </c:pt>
                <c:pt idx="30">
                  <c:v>1.0000000000000002</c:v>
                </c:pt>
                <c:pt idx="31">
                  <c:v>1.0000000000000002</c:v>
                </c:pt>
                <c:pt idx="32">
                  <c:v>1.0000000000000002</c:v>
                </c:pt>
                <c:pt idx="33">
                  <c:v>1.0000000000000002</c:v>
                </c:pt>
                <c:pt idx="34">
                  <c:v>1.0000000000000002</c:v>
                </c:pt>
                <c:pt idx="35">
                  <c:v>1.0000000000000002</c:v>
                </c:pt>
                <c:pt idx="36">
                  <c:v>1.0000000000000002</c:v>
                </c:pt>
                <c:pt idx="37">
                  <c:v>1.0000000000000002</c:v>
                </c:pt>
                <c:pt idx="38">
                  <c:v>1.0000000000000002</c:v>
                </c:pt>
                <c:pt idx="39">
                  <c:v>1.0000000000000002</c:v>
                </c:pt>
                <c:pt idx="40">
                  <c:v>1.0000000000000002</c:v>
                </c:pt>
                <c:pt idx="41">
                  <c:v>1.0000000000000002</c:v>
                </c:pt>
                <c:pt idx="42">
                  <c:v>1.0000000000000002</c:v>
                </c:pt>
                <c:pt idx="43">
                  <c:v>1.0000000000000002</c:v>
                </c:pt>
                <c:pt idx="44">
                  <c:v>1.0000000000000002</c:v>
                </c:pt>
                <c:pt idx="45">
                  <c:v>1.0000000000000002</c:v>
                </c:pt>
                <c:pt idx="46">
                  <c:v>1.0000000000000002</c:v>
                </c:pt>
                <c:pt idx="47">
                  <c:v>1.0000000000000002</c:v>
                </c:pt>
                <c:pt idx="48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0F34-48F6-AFE4-58CE2964325E}"/>
            </c:ext>
          </c:extLst>
        </c:ser>
        <c:ser>
          <c:idx val="58"/>
          <c:order val="58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Tormentas!$DH$79:$FD$79</c:f>
              <c:numCache>
                <c:formatCode>0.00</c:formatCode>
                <c:ptCount val="49"/>
                <c:pt idx="0">
                  <c:v>0</c:v>
                </c:pt>
                <c:pt idx="1">
                  <c:v>0.32258064516129026</c:v>
                </c:pt>
                <c:pt idx="2">
                  <c:v>0.82437275985663061</c:v>
                </c:pt>
                <c:pt idx="3">
                  <c:v>0.97491039426523274</c:v>
                </c:pt>
                <c:pt idx="4">
                  <c:v>0.99641577060931874</c:v>
                </c:pt>
                <c:pt idx="5">
                  <c:v>0.99999999999999978</c:v>
                </c:pt>
                <c:pt idx="6">
                  <c:v>0.99999999999999978</c:v>
                </c:pt>
                <c:pt idx="7">
                  <c:v>0.99999999999999978</c:v>
                </c:pt>
                <c:pt idx="8">
                  <c:v>0.99999999999999978</c:v>
                </c:pt>
                <c:pt idx="9">
                  <c:v>0.99999999999999978</c:v>
                </c:pt>
                <c:pt idx="10">
                  <c:v>0.99999999999999978</c:v>
                </c:pt>
                <c:pt idx="11">
                  <c:v>0.99999999999999978</c:v>
                </c:pt>
                <c:pt idx="12">
                  <c:v>0.99999999999999978</c:v>
                </c:pt>
                <c:pt idx="13">
                  <c:v>0.99999999999999978</c:v>
                </c:pt>
                <c:pt idx="14">
                  <c:v>0.99999999999999978</c:v>
                </c:pt>
                <c:pt idx="15">
                  <c:v>0.99999999999999978</c:v>
                </c:pt>
                <c:pt idx="16">
                  <c:v>0.99999999999999978</c:v>
                </c:pt>
                <c:pt idx="17">
                  <c:v>0.99999999999999978</c:v>
                </c:pt>
                <c:pt idx="18">
                  <c:v>0.99999999999999978</c:v>
                </c:pt>
                <c:pt idx="19">
                  <c:v>0.99999999999999978</c:v>
                </c:pt>
                <c:pt idx="20">
                  <c:v>0.99999999999999978</c:v>
                </c:pt>
                <c:pt idx="21">
                  <c:v>0.99999999999999978</c:v>
                </c:pt>
                <c:pt idx="22">
                  <c:v>0.99999999999999978</c:v>
                </c:pt>
                <c:pt idx="23">
                  <c:v>0.99999999999999978</c:v>
                </c:pt>
                <c:pt idx="24">
                  <c:v>0.99999999999999978</c:v>
                </c:pt>
                <c:pt idx="25">
                  <c:v>0.99999999999999978</c:v>
                </c:pt>
                <c:pt idx="26">
                  <c:v>0.99999999999999978</c:v>
                </c:pt>
                <c:pt idx="27">
                  <c:v>0.99999999999999978</c:v>
                </c:pt>
                <c:pt idx="28">
                  <c:v>0.99999999999999978</c:v>
                </c:pt>
                <c:pt idx="29">
                  <c:v>0.99999999999999978</c:v>
                </c:pt>
                <c:pt idx="30">
                  <c:v>0.99999999999999978</c:v>
                </c:pt>
                <c:pt idx="31">
                  <c:v>0.99999999999999978</c:v>
                </c:pt>
                <c:pt idx="32">
                  <c:v>0.99999999999999978</c:v>
                </c:pt>
                <c:pt idx="33">
                  <c:v>0.99999999999999978</c:v>
                </c:pt>
                <c:pt idx="34">
                  <c:v>0.99999999999999978</c:v>
                </c:pt>
                <c:pt idx="35">
                  <c:v>0.99999999999999978</c:v>
                </c:pt>
                <c:pt idx="36">
                  <c:v>0.99999999999999978</c:v>
                </c:pt>
                <c:pt idx="37">
                  <c:v>0.99999999999999978</c:v>
                </c:pt>
                <c:pt idx="38">
                  <c:v>0.99999999999999978</c:v>
                </c:pt>
                <c:pt idx="39">
                  <c:v>0.99999999999999978</c:v>
                </c:pt>
                <c:pt idx="40">
                  <c:v>0.99999999999999978</c:v>
                </c:pt>
                <c:pt idx="41">
                  <c:v>0.99999999999999978</c:v>
                </c:pt>
                <c:pt idx="42">
                  <c:v>0.99999999999999978</c:v>
                </c:pt>
                <c:pt idx="43">
                  <c:v>0.99999999999999978</c:v>
                </c:pt>
                <c:pt idx="44">
                  <c:v>0.99999999999999978</c:v>
                </c:pt>
                <c:pt idx="45">
                  <c:v>0.99999999999999978</c:v>
                </c:pt>
                <c:pt idx="46">
                  <c:v>0.99999999999999978</c:v>
                </c:pt>
                <c:pt idx="47">
                  <c:v>0.99999999999999978</c:v>
                </c:pt>
                <c:pt idx="48">
                  <c:v>0.99999999999999978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0F34-48F6-AFE4-58CE2964325E}"/>
            </c:ext>
          </c:extLst>
        </c:ser>
        <c:ser>
          <c:idx val="59"/>
          <c:order val="59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Tormentas!$DH$80:$FD$80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0F34-48F6-AFE4-58CE2964325E}"/>
            </c:ext>
          </c:extLst>
        </c:ser>
        <c:ser>
          <c:idx val="60"/>
          <c:order val="60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Tormentas!$DH$81:$FD$81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0F34-48F6-AFE4-58CE2964325E}"/>
            </c:ext>
          </c:extLst>
        </c:ser>
        <c:ser>
          <c:idx val="61"/>
          <c:order val="61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Tormentas!$DH$82:$FD$82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0F34-48F6-AFE4-58CE2964325E}"/>
            </c:ext>
          </c:extLst>
        </c:ser>
        <c:ser>
          <c:idx val="62"/>
          <c:order val="62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Tormentas!$DH$83:$FD$83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0F34-48F6-AFE4-58CE2964325E}"/>
            </c:ext>
          </c:extLst>
        </c:ser>
        <c:ser>
          <c:idx val="63"/>
          <c:order val="63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Tormentas!$DH$84:$FD$84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0F34-48F6-AFE4-58CE2964325E}"/>
            </c:ext>
          </c:extLst>
        </c:ser>
        <c:ser>
          <c:idx val="64"/>
          <c:order val="64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Tormentas!$DH$85:$FD$85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0F34-48F6-AFE4-58CE2964325E}"/>
            </c:ext>
          </c:extLst>
        </c:ser>
        <c:ser>
          <c:idx val="65"/>
          <c:order val="65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Tormentas!$DH$86:$FD$86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0F34-48F6-AFE4-58CE2964325E}"/>
            </c:ext>
          </c:extLst>
        </c:ser>
        <c:ser>
          <c:idx val="66"/>
          <c:order val="66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Tormentas!$DH$87:$FD$87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0F34-48F6-AFE4-58CE2964325E}"/>
            </c:ext>
          </c:extLst>
        </c:ser>
        <c:ser>
          <c:idx val="67"/>
          <c:order val="67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Tormentas!$DH$88:$FD$88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0F34-48F6-AFE4-58CE2964325E}"/>
            </c:ext>
          </c:extLst>
        </c:ser>
        <c:ser>
          <c:idx val="68"/>
          <c:order val="68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Tormentas!$DH$89:$FD$89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0F34-48F6-AFE4-58CE2964325E}"/>
            </c:ext>
          </c:extLst>
        </c:ser>
        <c:ser>
          <c:idx val="69"/>
          <c:order val="69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Tormentas!$DH$90:$FD$90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0F34-48F6-AFE4-58CE2964325E}"/>
            </c:ext>
          </c:extLst>
        </c:ser>
        <c:ser>
          <c:idx val="70"/>
          <c:order val="70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Tormentas!$DH$91:$FD$91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0F34-48F6-AFE4-58CE2964325E}"/>
            </c:ext>
          </c:extLst>
        </c:ser>
        <c:ser>
          <c:idx val="71"/>
          <c:order val="71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Tormentas!$DH$92:$FD$92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0F34-48F6-AFE4-58CE2964325E}"/>
            </c:ext>
          </c:extLst>
        </c:ser>
        <c:ser>
          <c:idx val="72"/>
          <c:order val="72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Tormentas!$DH$93:$FD$93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0F34-48F6-AFE4-58CE2964325E}"/>
            </c:ext>
          </c:extLst>
        </c:ser>
        <c:ser>
          <c:idx val="73"/>
          <c:order val="73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Tormentas!$DH$94:$FD$94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0F34-48F6-AFE4-58CE2964325E}"/>
            </c:ext>
          </c:extLst>
        </c:ser>
        <c:ser>
          <c:idx val="74"/>
          <c:order val="74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Tormentas!$DH$95:$FD$95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0F34-48F6-AFE4-58CE2964325E}"/>
            </c:ext>
          </c:extLst>
        </c:ser>
        <c:ser>
          <c:idx val="75"/>
          <c:order val="75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Tormentas!$DH$96:$FD$96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0F34-48F6-AFE4-58CE2964325E}"/>
            </c:ext>
          </c:extLst>
        </c:ser>
        <c:ser>
          <c:idx val="76"/>
          <c:order val="76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Tormentas!$DH$97:$FD$97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0F34-48F6-AFE4-58CE2964325E}"/>
            </c:ext>
          </c:extLst>
        </c:ser>
        <c:ser>
          <c:idx val="77"/>
          <c:order val="77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Tormentas!$DH$98:$FD$98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0F34-48F6-AFE4-58CE2964325E}"/>
            </c:ext>
          </c:extLst>
        </c:ser>
        <c:ser>
          <c:idx val="78"/>
          <c:order val="78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Tormentas!$DH$99:$FD$99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0F34-48F6-AFE4-58CE2964325E}"/>
            </c:ext>
          </c:extLst>
        </c:ser>
        <c:ser>
          <c:idx val="79"/>
          <c:order val="79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Tormentas!$DH$100:$FD$100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0F34-48F6-AFE4-58CE2964325E}"/>
            </c:ext>
          </c:extLst>
        </c:ser>
        <c:ser>
          <c:idx val="80"/>
          <c:order val="80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Tormentas!$DH$101:$FD$101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0F34-48F6-AFE4-58CE2964325E}"/>
            </c:ext>
          </c:extLst>
        </c:ser>
        <c:ser>
          <c:idx val="81"/>
          <c:order val="81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Tormentas!$DH$102:$FD$102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0F34-48F6-AFE4-58CE2964325E}"/>
            </c:ext>
          </c:extLst>
        </c:ser>
        <c:ser>
          <c:idx val="82"/>
          <c:order val="82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Tormentas!$DH$103:$FD$103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0F34-48F6-AFE4-58CE2964325E}"/>
            </c:ext>
          </c:extLst>
        </c:ser>
        <c:ser>
          <c:idx val="83"/>
          <c:order val="83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Tormentas!$DH$104:$FD$104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0F34-48F6-AFE4-58CE2964325E}"/>
            </c:ext>
          </c:extLst>
        </c:ser>
        <c:ser>
          <c:idx val="84"/>
          <c:order val="84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Tormentas!$DH$105:$FD$105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0F34-48F6-AFE4-58CE2964325E}"/>
            </c:ext>
          </c:extLst>
        </c:ser>
        <c:ser>
          <c:idx val="85"/>
          <c:order val="85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Tormentas!$DH$106:$FD$106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0F34-48F6-AFE4-58CE2964325E}"/>
            </c:ext>
          </c:extLst>
        </c:ser>
        <c:ser>
          <c:idx val="86"/>
          <c:order val="86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Tormentas!$DH$107:$FD$107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0F34-48F6-AFE4-58CE2964325E}"/>
            </c:ext>
          </c:extLst>
        </c:ser>
        <c:ser>
          <c:idx val="87"/>
          <c:order val="87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Tormentas!$DH$108:$FD$108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0F34-48F6-AFE4-58CE2964325E}"/>
            </c:ext>
          </c:extLst>
        </c:ser>
        <c:ser>
          <c:idx val="88"/>
          <c:order val="88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Tormentas!$DH$109:$FD$109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0F34-48F6-AFE4-58CE2964325E}"/>
            </c:ext>
          </c:extLst>
        </c:ser>
        <c:ser>
          <c:idx val="89"/>
          <c:order val="89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Tormentas!$DH$110:$FD$110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0F34-48F6-AFE4-58CE2964325E}"/>
            </c:ext>
          </c:extLst>
        </c:ser>
        <c:ser>
          <c:idx val="90"/>
          <c:order val="90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Tormentas!$DH$111:$FD$111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0F34-48F6-AFE4-58CE2964325E}"/>
            </c:ext>
          </c:extLst>
        </c:ser>
        <c:ser>
          <c:idx val="91"/>
          <c:order val="91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Tormentas!$DH$112:$FD$112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0F34-48F6-AFE4-58CE2964325E}"/>
            </c:ext>
          </c:extLst>
        </c:ser>
        <c:ser>
          <c:idx val="92"/>
          <c:order val="92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Tormentas!$DH$113:$FD$113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0F34-48F6-AFE4-58CE2964325E}"/>
            </c:ext>
          </c:extLst>
        </c:ser>
        <c:ser>
          <c:idx val="93"/>
          <c:order val="93"/>
          <c:spPr>
            <a:ln w="19050" cap="rnd">
              <a:solidFill>
                <a:schemeClr val="dk1">
                  <a:tint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Tormentas!$DH$114:$FD$114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0F34-48F6-AFE4-58CE2964325E}"/>
            </c:ext>
          </c:extLst>
        </c:ser>
        <c:ser>
          <c:idx val="94"/>
          <c:order val="94"/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Tormentas!$DH$115:$FD$115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0F34-48F6-AFE4-58CE2964325E}"/>
            </c:ext>
          </c:extLst>
        </c:ser>
        <c:ser>
          <c:idx val="95"/>
          <c:order val="95"/>
          <c:spPr>
            <a:ln w="19050" cap="rnd">
              <a:solidFill>
                <a:schemeClr val="dk1">
                  <a:tint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Tormentas!$DH$116:$FD$116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0F34-48F6-AFE4-58CE2964325E}"/>
            </c:ext>
          </c:extLst>
        </c:ser>
        <c:ser>
          <c:idx val="96"/>
          <c:order val="96"/>
          <c:spPr>
            <a:ln w="19050" cap="rnd">
              <a:solidFill>
                <a:schemeClr val="dk1">
                  <a:tint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Tormentas!$DH$117:$FD$117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0F34-48F6-AFE4-58CE2964325E}"/>
            </c:ext>
          </c:extLst>
        </c:ser>
        <c:ser>
          <c:idx val="97"/>
          <c:order val="97"/>
          <c:spPr>
            <a:ln w="19050" cap="rnd">
              <a:solidFill>
                <a:schemeClr val="dk1">
                  <a:tint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Tormentas!$DH$118:$FD$118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0F34-48F6-AFE4-58CE2964325E}"/>
            </c:ext>
          </c:extLst>
        </c:ser>
        <c:ser>
          <c:idx val="98"/>
          <c:order val="98"/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Tormentas!$DH$119:$FD$119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0F34-48F6-AFE4-58CE2964325E}"/>
            </c:ext>
          </c:extLst>
        </c:ser>
        <c:ser>
          <c:idx val="99"/>
          <c:order val="99"/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Tormentas!$DH$20:$FD$20</c:f>
              <c:numCache>
                <c:formatCode>0.0"h"</c:formatCode>
                <c:ptCount val="4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</c:numCache>
            </c:numRef>
          </c:cat>
          <c:val>
            <c:numRef>
              <c:f>Tormentas!$DH$120:$FD$120</c:f>
              <c:numCache>
                <c:formatCode>0.00</c:formatCode>
                <c:ptCount val="4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0F34-48F6-AFE4-58CE2964325E}"/>
            </c:ext>
          </c:extLst>
        </c:ser>
        <c:ser>
          <c:idx val="100"/>
          <c:order val="100"/>
          <c:tx>
            <c:strRef>
              <c:f>Tormentas!$G$18</c:f>
              <c:strCache>
                <c:ptCount val="1"/>
                <c:pt idx="0">
                  <c:v>% Acum P. Med</c:v>
                </c:pt>
              </c:strCache>
            </c:strRef>
          </c:tx>
          <c:spPr>
            <a:ln w="50800" cap="rnd">
              <a:solidFill>
                <a:srgbClr val="0070C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val>
            <c:numRef>
              <c:f>Tormentas!$H$18:$BD$18</c:f>
              <c:numCache>
                <c:formatCode>0.0%</c:formatCode>
                <c:ptCount val="49"/>
                <c:pt idx="0">
                  <c:v>0</c:v>
                </c:pt>
                <c:pt idx="1">
                  <c:v>0.18761442972008499</c:v>
                </c:pt>
                <c:pt idx="2">
                  <c:v>0.46921125905260525</c:v>
                </c:pt>
                <c:pt idx="3">
                  <c:v>0.65223821013088412</c:v>
                </c:pt>
                <c:pt idx="4">
                  <c:v>0.7679496293406346</c:v>
                </c:pt>
                <c:pt idx="5">
                  <c:v>0.84227810499468569</c:v>
                </c:pt>
                <c:pt idx="6">
                  <c:v>0.89422325871350528</c:v>
                </c:pt>
                <c:pt idx="7">
                  <c:v>0.91575110824911432</c:v>
                </c:pt>
                <c:pt idx="8">
                  <c:v>0.93568024275548667</c:v>
                </c:pt>
                <c:pt idx="9">
                  <c:v>0.94470189358946954</c:v>
                </c:pt>
                <c:pt idx="10">
                  <c:v>0.95691836072315117</c:v>
                </c:pt>
                <c:pt idx="11">
                  <c:v>0.97317190911933549</c:v>
                </c:pt>
                <c:pt idx="12">
                  <c:v>0.9822246768899997</c:v>
                </c:pt>
                <c:pt idx="13">
                  <c:v>0.98821623103666756</c:v>
                </c:pt>
                <c:pt idx="14">
                  <c:v>0.99216724956190405</c:v>
                </c:pt>
                <c:pt idx="15">
                  <c:v>0.99490580943832407</c:v>
                </c:pt>
                <c:pt idx="16">
                  <c:v>0.99761753222020122</c:v>
                </c:pt>
                <c:pt idx="17">
                  <c:v>0.99906095030374076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0F34-48F6-AFE4-58CE29643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54624"/>
        <c:axId val="31579312"/>
      </c:lineChart>
      <c:catAx>
        <c:axId val="695254624"/>
        <c:scaling>
          <c:orientation val="minMax"/>
        </c:scaling>
        <c:delete val="0"/>
        <c:axPos val="b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/>
                  <a:t>Duración,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&quot;h&quot;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31579312"/>
        <c:crosses val="autoZero"/>
        <c:auto val="1"/>
        <c:lblAlgn val="ctr"/>
        <c:lblOffset val="100"/>
        <c:noMultiLvlLbl val="0"/>
      </c:catAx>
      <c:valAx>
        <c:axId val="31579312"/>
        <c:scaling>
          <c:orientation val="minMax"/>
          <c:min val="0"/>
        </c:scaling>
        <c:delete val="0"/>
        <c:axPos val="l"/>
        <c:majorGridlines>
          <c:spPr>
            <a:ln w="317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n-US" sz="1000" b="0" i="0" baseline="0">
                    <a:effectLst/>
                  </a:rPr>
                  <a:t>Precipitación, mm </a:t>
                </a:r>
                <a:endParaRPr lang="en-US" sz="1000">
                  <a:effectLst/>
                </a:endParaRPr>
              </a:p>
              <a:p>
                <a:pPr>
                  <a:defRPr sz="1000"/>
                </a:pPr>
                <a:r>
                  <a:rPr lang="en-US" sz="1000" b="0" i="0" baseline="0">
                    <a:effectLst/>
                  </a:rPr>
                  <a:t>fracción acumulada</a:t>
                </a:r>
                <a:endParaRPr lang="en-US" sz="1000"/>
              </a:p>
            </c:rich>
          </c:tx>
          <c:layout>
            <c:manualLayout>
              <c:xMode val="edge"/>
              <c:yMode val="edge"/>
              <c:x val="8.0140261264784376E-3"/>
              <c:y val="0.161229510484491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69525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dash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[HIDG0016_MDTP.xlsx]EventosAnuales!TablaDinámica2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s-CO" sz="1050"/>
              <a:t># Tormentas por año y duración</a:t>
            </a:r>
          </a:p>
        </c:rich>
      </c:tx>
      <c:layout>
        <c:manualLayout>
          <c:xMode val="edge"/>
          <c:yMode val="edge"/>
          <c:x val="0.30330024912476872"/>
          <c:y val="2.26921960458586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313963813641144"/>
          <c:y val="0.10125557954766809"/>
          <c:w val="0.68134942460038306"/>
          <c:h val="0.7334934496006764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EventosAnuales!$C$3:$C$4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5">
                <a:tint val="37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EventosAnuales!$C$5:$C$22</c:f>
              <c:numCache>
                <c:formatCode>General</c:formatCode>
                <c:ptCount val="17"/>
                <c:pt idx="12">
                  <c:v>2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23-40C1-8FD2-CAF1745A5D67}"/>
            </c:ext>
          </c:extLst>
        </c:ser>
        <c:ser>
          <c:idx val="1"/>
          <c:order val="1"/>
          <c:tx>
            <c:strRef>
              <c:f>EventosAnuales!$D$3:$D$4</c:f>
              <c:strCache>
                <c:ptCount val="1"/>
                <c:pt idx="0">
                  <c:v>2.0</c:v>
                </c:pt>
              </c:strCache>
            </c:strRef>
          </c:tx>
          <c:spPr>
            <a:solidFill>
              <a:schemeClr val="accent5">
                <a:tint val="44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EventosAnuales!$D$5:$D$22</c:f>
              <c:numCache>
                <c:formatCode>General</c:formatCode>
                <c:ptCount val="17"/>
                <c:pt idx="1">
                  <c:v>1</c:v>
                </c:pt>
                <c:pt idx="8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23-40C1-8FD2-CAF1745A5D67}"/>
            </c:ext>
          </c:extLst>
        </c:ser>
        <c:ser>
          <c:idx val="2"/>
          <c:order val="2"/>
          <c:tx>
            <c:strRef>
              <c:f>EventosAnuales!$E$3:$E$4</c:f>
              <c:strCache>
                <c:ptCount val="1"/>
                <c:pt idx="0">
                  <c:v>2.5</c:v>
                </c:pt>
              </c:strCache>
            </c:strRef>
          </c:tx>
          <c:spPr>
            <a:solidFill>
              <a:schemeClr val="accent5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EventosAnuales!$E$5:$E$22</c:f>
              <c:numCache>
                <c:formatCode>General</c:formatCode>
                <c:ptCount val="17"/>
                <c:pt idx="0">
                  <c:v>1</c:v>
                </c:pt>
                <c:pt idx="7">
                  <c:v>1</c:v>
                </c:pt>
                <c:pt idx="9">
                  <c:v>1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23-40C1-8FD2-CAF1745A5D67}"/>
            </c:ext>
          </c:extLst>
        </c:ser>
        <c:ser>
          <c:idx val="3"/>
          <c:order val="3"/>
          <c:tx>
            <c:strRef>
              <c:f>EventosAnuales!$F$3:$F$4</c:f>
              <c:strCache>
                <c:ptCount val="1"/>
                <c:pt idx="0">
                  <c:v>3.0</c:v>
                </c:pt>
              </c:strCache>
            </c:strRef>
          </c:tx>
          <c:spPr>
            <a:solidFill>
              <a:schemeClr val="accent5">
                <a:tint val="57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EventosAnuales!$F$5:$F$22</c:f>
              <c:numCache>
                <c:formatCode>General</c:formatCode>
                <c:ptCount val="17"/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23-40C1-8FD2-CAF1745A5D67}"/>
            </c:ext>
          </c:extLst>
        </c:ser>
        <c:ser>
          <c:idx val="4"/>
          <c:order val="4"/>
          <c:tx>
            <c:strRef>
              <c:f>EventosAnuales!$G$3:$G$4</c:f>
              <c:strCache>
                <c:ptCount val="1"/>
                <c:pt idx="0">
                  <c:v>3.5</c:v>
                </c:pt>
              </c:strCache>
            </c:strRef>
          </c:tx>
          <c:spPr>
            <a:solidFill>
              <a:schemeClr val="accent5">
                <a:tint val="64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EventosAnuales!$G$5:$G$22</c:f>
              <c:numCache>
                <c:formatCode>General</c:formatCode>
                <c:ptCount val="17"/>
                <c:pt idx="0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23-40C1-8FD2-CAF1745A5D67}"/>
            </c:ext>
          </c:extLst>
        </c:ser>
        <c:ser>
          <c:idx val="5"/>
          <c:order val="5"/>
          <c:tx>
            <c:strRef>
              <c:f>EventosAnuales!$H$3:$H$4</c:f>
              <c:strCache>
                <c:ptCount val="1"/>
                <c:pt idx="0">
                  <c:v>4.0</c:v>
                </c:pt>
              </c:strCache>
            </c:strRef>
          </c:tx>
          <c:spPr>
            <a:solidFill>
              <a:schemeClr val="accent5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EventosAnuales!$H$5:$H$22</c:f>
              <c:numCache>
                <c:formatCode>General</c:formatCode>
                <c:ptCount val="17"/>
                <c:pt idx="0">
                  <c:v>1</c:v>
                </c:pt>
                <c:pt idx="10">
                  <c:v>1</c:v>
                </c:pt>
                <c:pt idx="11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23-40C1-8FD2-CAF1745A5D67}"/>
            </c:ext>
          </c:extLst>
        </c:ser>
        <c:ser>
          <c:idx val="6"/>
          <c:order val="6"/>
          <c:tx>
            <c:strRef>
              <c:f>EventosAnuales!$I$3:$I$4</c:f>
              <c:strCache>
                <c:ptCount val="1"/>
                <c:pt idx="0">
                  <c:v>4.5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EventosAnuales!$I$5:$I$22</c:f>
              <c:numCache>
                <c:formatCode>General</c:formatCode>
                <c:ptCount val="17"/>
                <c:pt idx="10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23-40C1-8FD2-CAF1745A5D67}"/>
            </c:ext>
          </c:extLst>
        </c:ser>
        <c:ser>
          <c:idx val="7"/>
          <c:order val="7"/>
          <c:tx>
            <c:strRef>
              <c:f>EventosAnuales!$J$3:$J$4</c:f>
              <c:strCache>
                <c:ptCount val="1"/>
                <c:pt idx="0">
                  <c:v>5.0</c:v>
                </c:pt>
              </c:strCache>
            </c:strRef>
          </c:tx>
          <c:spPr>
            <a:solidFill>
              <a:schemeClr val="accent5">
                <a:tint val="84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EventosAnuales!$J$5:$J$22</c:f>
              <c:numCache>
                <c:formatCode>General</c:formatCode>
                <c:ptCount val="17"/>
                <c:pt idx="0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F23-40C1-8FD2-CAF1745A5D67}"/>
            </c:ext>
          </c:extLst>
        </c:ser>
        <c:ser>
          <c:idx val="8"/>
          <c:order val="8"/>
          <c:tx>
            <c:strRef>
              <c:f>EventosAnuales!$K$3:$K$4</c:f>
              <c:strCache>
                <c:ptCount val="1"/>
                <c:pt idx="0">
                  <c:v>5.5</c:v>
                </c:pt>
              </c:strCache>
            </c:strRef>
          </c:tx>
          <c:spPr>
            <a:solidFill>
              <a:schemeClr val="accent5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EventosAnuales!$K$5:$K$22</c:f>
              <c:numCache>
                <c:formatCode>General</c:formatCode>
                <c:ptCount val="17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23-40C1-8FD2-CAF1745A5D67}"/>
            </c:ext>
          </c:extLst>
        </c:ser>
        <c:ser>
          <c:idx val="9"/>
          <c:order val="9"/>
          <c:tx>
            <c:strRef>
              <c:f>EventosAnuales!$L$3:$L$4</c:f>
              <c:strCache>
                <c:ptCount val="1"/>
                <c:pt idx="0">
                  <c:v>6.0</c:v>
                </c:pt>
              </c:strCache>
            </c:strRef>
          </c:tx>
          <c:spPr>
            <a:solidFill>
              <a:schemeClr val="accent5">
                <a:tint val="97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EventosAnuales!$L$5:$L$22</c:f>
              <c:numCache>
                <c:formatCode>General</c:formatCode>
                <c:ptCount val="17"/>
                <c:pt idx="0">
                  <c:v>1</c:v>
                </c:pt>
                <c:pt idx="9">
                  <c:v>1</c:v>
                </c:pt>
                <c:pt idx="11">
                  <c:v>1</c:v>
                </c:pt>
                <c:pt idx="13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F23-40C1-8FD2-CAF1745A5D67}"/>
            </c:ext>
          </c:extLst>
        </c:ser>
        <c:ser>
          <c:idx val="10"/>
          <c:order val="10"/>
          <c:tx>
            <c:strRef>
              <c:f>EventosAnuales!$M$3:$M$4</c:f>
              <c:strCache>
                <c:ptCount val="1"/>
                <c:pt idx="0">
                  <c:v>6.5</c:v>
                </c:pt>
              </c:strCache>
            </c:strRef>
          </c:tx>
          <c:spPr>
            <a:solidFill>
              <a:schemeClr val="accent5">
                <a:shade val="96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EventosAnuales!$M$5:$M$22</c:f>
              <c:numCache>
                <c:formatCode>General</c:formatCode>
                <c:ptCount val="17"/>
                <c:pt idx="0">
                  <c:v>2</c:v>
                </c:pt>
                <c:pt idx="11">
                  <c:v>1</c:v>
                </c:pt>
                <c:pt idx="12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F23-40C1-8FD2-CAF1745A5D67}"/>
            </c:ext>
          </c:extLst>
        </c:ser>
        <c:ser>
          <c:idx val="11"/>
          <c:order val="11"/>
          <c:tx>
            <c:strRef>
              <c:f>EventosAnuales!$N$3:$N$4</c:f>
              <c:strCache>
                <c:ptCount val="1"/>
                <c:pt idx="0">
                  <c:v>7.0</c:v>
                </c:pt>
              </c:strCache>
            </c:strRef>
          </c:tx>
          <c:spPr>
            <a:solidFill>
              <a:schemeClr val="accent5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EventosAnuales!$N$5:$N$22</c:f>
              <c:numCache>
                <c:formatCode>General</c:formatCode>
                <c:ptCount val="1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F23-40C1-8FD2-CAF1745A5D67}"/>
            </c:ext>
          </c:extLst>
        </c:ser>
        <c:ser>
          <c:idx val="12"/>
          <c:order val="12"/>
          <c:tx>
            <c:strRef>
              <c:f>EventosAnuales!$O$3:$O$4</c:f>
              <c:strCache>
                <c:ptCount val="1"/>
                <c:pt idx="0">
                  <c:v>7.5</c:v>
                </c:pt>
              </c:strCache>
            </c:strRef>
          </c:tx>
          <c:spPr>
            <a:solidFill>
              <a:schemeClr val="accent5">
                <a:shade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EventosAnuales!$O$5:$O$22</c:f>
              <c:numCache>
                <c:formatCode>General</c:formatCode>
                <c:ptCount val="17"/>
                <c:pt idx="3">
                  <c:v>1</c:v>
                </c:pt>
                <c:pt idx="10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F23-40C1-8FD2-CAF1745A5D67}"/>
            </c:ext>
          </c:extLst>
        </c:ser>
        <c:ser>
          <c:idx val="13"/>
          <c:order val="13"/>
          <c:tx>
            <c:strRef>
              <c:f>EventosAnuales!$P$3:$P$4</c:f>
              <c:strCache>
                <c:ptCount val="1"/>
                <c:pt idx="0">
                  <c:v>8.0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EventosAnuales!$P$5:$P$22</c:f>
              <c:numCache>
                <c:formatCode>General</c:formatCode>
                <c:ptCount val="17"/>
                <c:pt idx="10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F23-40C1-8FD2-CAF1745A5D67}"/>
            </c:ext>
          </c:extLst>
        </c:ser>
        <c:ser>
          <c:idx val="14"/>
          <c:order val="14"/>
          <c:tx>
            <c:strRef>
              <c:f>EventosAnuales!$Q$3:$Q$4</c:f>
              <c:strCache>
                <c:ptCount val="1"/>
                <c:pt idx="0">
                  <c:v>8.5</c:v>
                </c:pt>
              </c:strCache>
            </c:strRef>
          </c:tx>
          <c:spPr>
            <a:solidFill>
              <a:schemeClr val="accent5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EventosAnuales!$Q$5:$Q$22</c:f>
              <c:numCache>
                <c:formatCode>General</c:formatCode>
                <c:ptCount val="17"/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F23-40C1-8FD2-CAF1745A5D67}"/>
            </c:ext>
          </c:extLst>
        </c:ser>
        <c:ser>
          <c:idx val="15"/>
          <c:order val="15"/>
          <c:tx>
            <c:strRef>
              <c:f>EventosAnuales!$R$3:$R$4</c:f>
              <c:strCache>
                <c:ptCount val="1"/>
                <c:pt idx="0">
                  <c:v>9.0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EventosAnuales!$R$5:$R$22</c:f>
              <c:numCache>
                <c:formatCode>General</c:formatCode>
                <c:ptCount val="17"/>
                <c:pt idx="0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F23-40C1-8FD2-CAF1745A5D67}"/>
            </c:ext>
          </c:extLst>
        </c:ser>
        <c:ser>
          <c:idx val="16"/>
          <c:order val="16"/>
          <c:tx>
            <c:strRef>
              <c:f>EventosAnuales!$S$3:$S$4</c:f>
              <c:strCache>
                <c:ptCount val="1"/>
                <c:pt idx="0">
                  <c:v>10.0</c:v>
                </c:pt>
              </c:strCache>
            </c:strRef>
          </c:tx>
          <c:spPr>
            <a:solidFill>
              <a:schemeClr val="accent5">
                <a:shade val="56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EventosAnuales!$S$5:$S$22</c:f>
              <c:numCache>
                <c:formatCode>General</c:formatCode>
                <c:ptCount val="17"/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F23-40C1-8FD2-CAF1745A5D67}"/>
            </c:ext>
          </c:extLst>
        </c:ser>
        <c:ser>
          <c:idx val="17"/>
          <c:order val="17"/>
          <c:tx>
            <c:strRef>
              <c:f>EventosAnuales!$T$3:$T$4</c:f>
              <c:strCache>
                <c:ptCount val="1"/>
                <c:pt idx="0">
                  <c:v>11.5</c:v>
                </c:pt>
              </c:strCache>
            </c:strRef>
          </c:tx>
          <c:spPr>
            <a:solidFill>
              <a:schemeClr val="accent5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EventosAnuales!$T$5:$T$22</c:f>
              <c:numCache>
                <c:formatCode>General</c:formatCode>
                <c:ptCount val="17"/>
                <c:pt idx="0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F23-40C1-8FD2-CAF1745A5D67}"/>
            </c:ext>
          </c:extLst>
        </c:ser>
        <c:ser>
          <c:idx val="18"/>
          <c:order val="18"/>
          <c:tx>
            <c:strRef>
              <c:f>EventosAnuales!$U$3:$U$4</c:f>
              <c:strCache>
                <c:ptCount val="1"/>
                <c:pt idx="0">
                  <c:v>12.0</c:v>
                </c:pt>
              </c:strCache>
            </c:strRef>
          </c:tx>
          <c:spPr>
            <a:solidFill>
              <a:schemeClr val="accent5">
                <a:shade val="43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EventosAnuales!$U$5:$U$22</c:f>
              <c:numCache>
                <c:formatCode>General</c:formatCode>
                <c:ptCount val="17"/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F23-40C1-8FD2-CAF1745A5D67}"/>
            </c:ext>
          </c:extLst>
        </c:ser>
        <c:ser>
          <c:idx val="19"/>
          <c:order val="19"/>
          <c:tx>
            <c:strRef>
              <c:f>EventosAnuales!$V$3:$V$4</c:f>
              <c:strCache>
                <c:ptCount val="1"/>
                <c:pt idx="0">
                  <c:v>19.5</c:v>
                </c:pt>
              </c:strCache>
            </c:strRef>
          </c:tx>
          <c:spPr>
            <a:solidFill>
              <a:schemeClr val="accent5">
                <a:shade val="36000"/>
              </a:schemeClr>
            </a:solidFill>
            <a:ln>
              <a:noFill/>
            </a:ln>
            <a:effectLst/>
          </c:spPr>
          <c:invertIfNegative val="0"/>
          <c:cat>
            <c:strRef>
              <c:f>EventosAnuales!$B$5:$B$22</c:f>
              <c:strCache>
                <c:ptCount val="17"/>
                <c:pt idx="0">
                  <c:v>1996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strCache>
            </c:strRef>
          </c:cat>
          <c:val>
            <c:numRef>
              <c:f>EventosAnuales!$V$5:$V$22</c:f>
              <c:numCache>
                <c:formatCode>General</c:formatCode>
                <c:ptCount val="17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F23-40C1-8FD2-CAF1745A5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305069856"/>
        <c:axId val="1569076832"/>
      </c:barChart>
      <c:catAx>
        <c:axId val="13050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569076832"/>
        <c:crosses val="autoZero"/>
        <c:auto val="1"/>
        <c:lblAlgn val="ctr"/>
        <c:lblOffset val="100"/>
        <c:noMultiLvlLbl val="0"/>
      </c:catAx>
      <c:valAx>
        <c:axId val="15690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# Tormentas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30506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013445665507634"/>
          <c:y val="3.1914217248529539E-2"/>
          <c:w val="0.16847134602895561"/>
          <c:h val="0.89108559717930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bg1">
          <a:lumMod val="95000"/>
        </a:schemeClr>
      </a:solidFill>
      <a:prstDash val="dash"/>
      <a:round/>
    </a:ln>
    <a:effectLst/>
  </c:spPr>
  <c:txPr>
    <a:bodyPr/>
    <a:lstStyle/>
    <a:p>
      <a:pPr>
        <a:defRPr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pivotSource>
    <c:name>[HIDG0016_MDTP.xlsx]EventoxDuracion!TablaDinámica2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 sz="1050" b="0" i="0" u="none" strike="noStrike" baseline="0">
                <a:effectLst/>
              </a:rPr>
              <a:t># Tormentas por duración</a:t>
            </a:r>
            <a:endParaRPr lang="en-US" sz="1050"/>
          </a:p>
        </c:rich>
      </c:tx>
      <c:layout>
        <c:manualLayout>
          <c:xMode val="edge"/>
          <c:yMode val="edge"/>
          <c:x val="0.35817888888888888"/>
          <c:y val="1.63720587784151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tx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tx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 Light" panose="020F0302020204030204" pitchFamily="34" charset="0"/>
                  <a:ea typeface="+mn-ea"/>
                  <a:cs typeface="Calibri Light" panose="020F0302020204030204" pitchFamily="34" charset="0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bg1">
              <a:lumMod val="50000"/>
              <a:alpha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334510299587964E-2"/>
          <c:y val="8.7144444444444441E-2"/>
          <c:w val="0.85547976596907493"/>
          <c:h val="0.756728703703703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EventoxDuracion!$C$3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EventoxDuracion!$B$4:$B$24</c:f>
              <c:strCache>
                <c:ptCount val="20"/>
                <c:pt idx="0">
                  <c:v>1.5</c:v>
                </c:pt>
                <c:pt idx="1">
                  <c:v>2.0</c:v>
                </c:pt>
                <c:pt idx="2">
                  <c:v>2.5</c:v>
                </c:pt>
                <c:pt idx="3">
                  <c:v>3.0</c:v>
                </c:pt>
                <c:pt idx="4">
                  <c:v>3.5</c:v>
                </c:pt>
                <c:pt idx="5">
                  <c:v>4.0</c:v>
                </c:pt>
                <c:pt idx="6">
                  <c:v>4.5</c:v>
                </c:pt>
                <c:pt idx="7">
                  <c:v>5.0</c:v>
                </c:pt>
                <c:pt idx="8">
                  <c:v>5.5</c:v>
                </c:pt>
                <c:pt idx="9">
                  <c:v>6.0</c:v>
                </c:pt>
                <c:pt idx="10">
                  <c:v>6.5</c:v>
                </c:pt>
                <c:pt idx="11">
                  <c:v>7.0</c:v>
                </c:pt>
                <c:pt idx="12">
                  <c:v>7.5</c:v>
                </c:pt>
                <c:pt idx="13">
                  <c:v>8.0</c:v>
                </c:pt>
                <c:pt idx="14">
                  <c:v>8.5</c:v>
                </c:pt>
                <c:pt idx="15">
                  <c:v>9.0</c:v>
                </c:pt>
                <c:pt idx="16">
                  <c:v>10.0</c:v>
                </c:pt>
                <c:pt idx="17">
                  <c:v>11.5</c:v>
                </c:pt>
                <c:pt idx="18">
                  <c:v>12.0</c:v>
                </c:pt>
                <c:pt idx="19">
                  <c:v>19.5</c:v>
                </c:pt>
              </c:strCache>
            </c:strRef>
          </c:cat>
          <c:val>
            <c:numRef>
              <c:f>EventoxDuracion!$C$4:$C$24</c:f>
              <c:numCache>
                <c:formatCode>General</c:formatCode>
                <c:ptCount val="2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6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5</c:v>
                </c:pt>
                <c:pt idx="10">
                  <c:v>5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6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4D-409F-86F3-447E63DBD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305069856"/>
        <c:axId val="1569076832"/>
      </c:barChart>
      <c:catAx>
        <c:axId val="13050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Duración,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569076832"/>
        <c:crosses val="autoZero"/>
        <c:auto val="1"/>
        <c:lblAlgn val="ctr"/>
        <c:lblOffset val="100"/>
        <c:noMultiLvlLbl val="0"/>
      </c:catAx>
      <c:valAx>
        <c:axId val="15690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# Tormentas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30506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noFill/>
      <a:prstDash val="dash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r>
              <a:rPr lang="en-US" sz="1050"/>
              <a:t>Eventos acumulados</a:t>
            </a:r>
          </a:p>
        </c:rich>
      </c:tx>
      <c:layout>
        <c:manualLayout>
          <c:xMode val="edge"/>
          <c:yMode val="edge"/>
          <c:x val="0.38735203703703708"/>
          <c:y val="1.41758870393883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EventoxDuracion!$F$3</c:f>
              <c:strCache>
                <c:ptCount val="1"/>
                <c:pt idx="0">
                  <c:v>Conteo Acumulado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solidFill>
                <a:schemeClr val="bg1">
                  <a:alpha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EventoxDuracion!$E$4:$E$23</c:f>
              <c:numCache>
                <c:formatCode>General</c:formatCode>
                <c:ptCount val="20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19.5</c:v>
                </c:pt>
              </c:numCache>
            </c:numRef>
          </c:xVal>
          <c:yVal>
            <c:numRef>
              <c:f>EventoxDuracion!$F$4:$F$23</c:f>
              <c:numCache>
                <c:formatCode>General</c:formatCode>
                <c:ptCount val="2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48</c:v>
                </c:pt>
                <c:pt idx="16">
                  <c:v>51</c:v>
                </c:pt>
                <c:pt idx="17">
                  <c:v>54</c:v>
                </c:pt>
                <c:pt idx="18">
                  <c:v>57</c:v>
                </c:pt>
                <c:pt idx="19">
                  <c:v>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DE-4DAD-A3D2-4C302D681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7216847"/>
        <c:axId val="1838431055"/>
      </c:scatterChart>
      <c:valAx>
        <c:axId val="1977216847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Duración, Hr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838431055"/>
        <c:crosses val="autoZero"/>
        <c:crossBetween val="midCat"/>
      </c:valAx>
      <c:valAx>
        <c:axId val="1838431055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# Tormentas Acumuladas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n-US"/>
          </a:p>
        </c:txPr>
        <c:crossAx val="197721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noFill/>
      <a:prstDash val="dash"/>
      <a:round/>
    </a:ln>
    <a:effectLst/>
  </c:spPr>
  <c:txPr>
    <a:bodyPr/>
    <a:lstStyle/>
    <a:p>
      <a:pPr>
        <a:defRPr sz="1000">
          <a:solidFill>
            <a:schemeClr val="tx1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(B) Verificación de t (Hr) Vs %P usando polinomio</a:t>
            </a:r>
          </a:p>
        </c:rich>
      </c:tx>
      <c:overlay val="1"/>
      <c:spPr>
        <a:solidFill>
          <a:sysClr val="window" lastClr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8.0195654904890501E-2"/>
          <c:y val="0.12199602709235814"/>
          <c:w val="0.9062753011297171"/>
          <c:h val="0.71171572573834019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A5D9DB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MDTP!$C$4:$U$4</c:f>
              <c:numCache>
                <c:formatCode>_(* #,##0.0_);_(* \(#,##0.0\);_(* "-"??_);_(@_)</c:formatCode>
                <c:ptCount val="19"/>
                <c:pt idx="0">
                  <c:v>1E-4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cat>
          <c:val>
            <c:numRef>
              <c:f>MDTP!$C$11:$U$11</c:f>
              <c:numCache>
                <c:formatCode>_(* #,##0.00_);_(* \(#,##0.00\);_(* "-"??_);_(@_)</c:formatCode>
                <c:ptCount val="19"/>
                <c:pt idx="0">
                  <c:v>6.0041165612848635E-3</c:v>
                </c:pt>
                <c:pt idx="1">
                  <c:v>26.678394816454954</c:v>
                </c:pt>
                <c:pt idx="2">
                  <c:v>20.702341509267598</c:v>
                </c:pt>
                <c:pt idx="3">
                  <c:v>15.69418032534363</c:v>
                </c:pt>
                <c:pt idx="4">
                  <c:v>11.575009570646309</c:v>
                </c:pt>
                <c:pt idx="5">
                  <c:v>8.2599234345775585</c:v>
                </c:pt>
                <c:pt idx="6">
                  <c:v>5.6640161065393215</c:v>
                </c:pt>
                <c:pt idx="7">
                  <c:v>3.7023817759335174</c:v>
                </c:pt>
                <c:pt idx="8">
                  <c:v>2.2901146321621155</c:v>
                </c:pt>
                <c:pt idx="9">
                  <c:v>1.3423088646270855</c:v>
                </c:pt>
                <c:pt idx="10">
                  <c:v>0.77405866273019797</c:v>
                </c:pt>
                <c:pt idx="11">
                  <c:v>0.50045821587369232</c:v>
                </c:pt>
                <c:pt idx="12">
                  <c:v>0.43660171345919707</c:v>
                </c:pt>
                <c:pt idx="13">
                  <c:v>0.49758334488893752</c:v>
                </c:pt>
                <c:pt idx="14">
                  <c:v>0.59849729956459896</c:v>
                </c:pt>
                <c:pt idx="15">
                  <c:v>0.65443776688823618</c:v>
                </c:pt>
                <c:pt idx="16">
                  <c:v>0.58049893626190396</c:v>
                </c:pt>
                <c:pt idx="17">
                  <c:v>0.29177499708731602</c:v>
                </c:pt>
                <c:pt idx="18">
                  <c:v>-0.29663986123318864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AE-4536-8B01-3E26D5B4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33616"/>
        <c:axId val="-1637543408"/>
      </c:barChart>
      <c:catAx>
        <c:axId val="-163753361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 (Hr)</a:t>
                </a:r>
              </a:p>
            </c:rich>
          </c:tx>
          <c:layout>
            <c:manualLayout>
              <c:xMode val="edge"/>
              <c:yMode val="edge"/>
              <c:x val="0.50032504861399363"/>
              <c:y val="0.91468428148609082"/>
            </c:manualLayout>
          </c:layout>
          <c:overlay val="0"/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3408"/>
        <c:crosses val="autoZero"/>
        <c:auto val="1"/>
        <c:lblAlgn val="ctr"/>
        <c:lblOffset val="100"/>
        <c:noMultiLvlLbl val="0"/>
      </c:catAx>
      <c:valAx>
        <c:axId val="-163754340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33616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(B) t Vs % Acumulado de P</a:t>
            </a:r>
          </a:p>
        </c:rich>
      </c:tx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0541580072007728"/>
          <c:y val="0.14631213651485059"/>
          <c:w val="0.85352486343197442"/>
          <c:h val="0.7149149368212600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MDTP!$B$5</c:f>
              <c:strCache>
                <c:ptCount val="1"/>
                <c:pt idx="0">
                  <c:v>% Acum P (datos)</c:v>
                </c:pt>
              </c:strCache>
            </c:strRef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>
                <a:prstDash val="dash"/>
              </a:ln>
            </c:spPr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5.4438697995542844E-3"/>
                  <c:y val="0.39297377451858945"/>
                </c:manualLayout>
              </c:layout>
              <c:numFmt formatCode="#,##0.0000000000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MDTP!$C$4:$U$4</c:f>
              <c:numCache>
                <c:formatCode>_(* #,##0.0_);_(* \(#,##0.0\);_(* "-"??_);_(@_)</c:formatCode>
                <c:ptCount val="19"/>
                <c:pt idx="0">
                  <c:v>1E-4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xVal>
          <c:yVal>
            <c:numRef>
              <c:f>MDTP!$C$5:$U$5</c:f>
              <c:numCache>
                <c:formatCode>_(* #,##0.00_);_(* \(#,##0.00\);_(* "-"??_);_(@_)</c:formatCode>
                <c:ptCount val="19"/>
                <c:pt idx="0">
                  <c:v>1E-4</c:v>
                </c:pt>
                <c:pt idx="1">
                  <c:v>18.761442972008499</c:v>
                </c:pt>
                <c:pt idx="2">
                  <c:v>46.921125905260524</c:v>
                </c:pt>
                <c:pt idx="3">
                  <c:v>65.223821013088411</c:v>
                </c:pt>
                <c:pt idx="4">
                  <c:v>76.794962934063463</c:v>
                </c:pt>
                <c:pt idx="5">
                  <c:v>84.227810499468575</c:v>
                </c:pt>
                <c:pt idx="6">
                  <c:v>89.422325871350523</c:v>
                </c:pt>
                <c:pt idx="7">
                  <c:v>91.575110824911434</c:v>
                </c:pt>
                <c:pt idx="8">
                  <c:v>93.568024275548666</c:v>
                </c:pt>
                <c:pt idx="9">
                  <c:v>94.470189358946953</c:v>
                </c:pt>
                <c:pt idx="10">
                  <c:v>95.691836072315112</c:v>
                </c:pt>
                <c:pt idx="11">
                  <c:v>97.317190911933551</c:v>
                </c:pt>
                <c:pt idx="12">
                  <c:v>98.22246768899997</c:v>
                </c:pt>
                <c:pt idx="13">
                  <c:v>98.821623103666752</c:v>
                </c:pt>
                <c:pt idx="14">
                  <c:v>99.216724956190404</c:v>
                </c:pt>
                <c:pt idx="15">
                  <c:v>99.490580943832413</c:v>
                </c:pt>
                <c:pt idx="16">
                  <c:v>99.761753222020118</c:v>
                </c:pt>
                <c:pt idx="17">
                  <c:v>99.906095030374075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91A-4926-A024-24933DF2C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7548848"/>
        <c:axId val="-1637543952"/>
      </c:scatterChart>
      <c:valAx>
        <c:axId val="-1637548848"/>
        <c:scaling>
          <c:orientation val="minMax"/>
          <c:max val="9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 (hr)</a:t>
                </a:r>
              </a:p>
            </c:rich>
          </c:tx>
          <c:overlay val="0"/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3952"/>
        <c:crosses val="autoZero"/>
        <c:crossBetween val="midCat"/>
        <c:majorUnit val="0.5"/>
      </c:valAx>
      <c:valAx>
        <c:axId val="-1637543952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layout>
            <c:manualLayout>
              <c:xMode val="edge"/>
              <c:yMode val="edge"/>
              <c:x val="1.0889754022382899E-2"/>
              <c:y val="0.42198757070259846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88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2658088830878456"/>
          <c:y val="3.2455000122628301E-2"/>
          <c:w val="0.33017074591025652"/>
          <c:h val="6.0561411319914639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25" r="0.25" t="0.75000000000000022" header="0.3000000000000001" footer="0.3000000000000001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(A) %t vs % Acumulado de P</a:t>
            </a:r>
          </a:p>
        </c:rich>
      </c:tx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0968958074328497"/>
          <c:y val="0.11788946690147019"/>
          <c:w val="0.8484315510010495"/>
          <c:h val="0.729170023412883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MDTP!$B$5</c:f>
              <c:strCache>
                <c:ptCount val="1"/>
                <c:pt idx="0">
                  <c:v>% Acum P (datos)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>
                <a:prstDash val="dash"/>
              </a:ln>
            </c:spPr>
            <c:trendlineType val="poly"/>
            <c:order val="4"/>
            <c:intercept val="0"/>
            <c:dispRSqr val="1"/>
            <c:dispEq val="1"/>
            <c:trendlineLbl>
              <c:layout>
                <c:manualLayout>
                  <c:x val="-7.926537838769409E-3"/>
                  <c:y val="0.38692397224313196"/>
                </c:manualLayout>
              </c:layout>
              <c:numFmt formatCode="#,##0.0000000000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MDTP!$C$6:$U$6</c:f>
              <c:numCache>
                <c:formatCode>_(* #,##0.00_);_(* \(#,##0.00\);_(* "-"??_);_(@_)</c:formatCode>
                <c:ptCount val="19"/>
                <c:pt idx="0">
                  <c:v>1.2111111111111112E-3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33.333333333333329</c:v>
                </c:pt>
                <c:pt idx="7">
                  <c:v>38.888888888888893</c:v>
                </c:pt>
                <c:pt idx="8">
                  <c:v>44.444444444444443</c:v>
                </c:pt>
                <c:pt idx="9">
                  <c:v>50</c:v>
                </c:pt>
                <c:pt idx="10">
                  <c:v>55.555555555555557</c:v>
                </c:pt>
                <c:pt idx="11">
                  <c:v>61.111111111111114</c:v>
                </c:pt>
                <c:pt idx="12">
                  <c:v>66.666666666666657</c:v>
                </c:pt>
                <c:pt idx="13">
                  <c:v>72.222222222222214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88.888888888888886</c:v>
                </c:pt>
                <c:pt idx="17">
                  <c:v>94.444444444444443</c:v>
                </c:pt>
                <c:pt idx="18">
                  <c:v>100</c:v>
                </c:pt>
              </c:numCache>
            </c:numRef>
          </c:xVal>
          <c:yVal>
            <c:numRef>
              <c:f>MDTP!$C$5:$U$5</c:f>
              <c:numCache>
                <c:formatCode>_(* #,##0.00_);_(* \(#,##0.00\);_(* "-"??_);_(@_)</c:formatCode>
                <c:ptCount val="19"/>
                <c:pt idx="0">
                  <c:v>1E-4</c:v>
                </c:pt>
                <c:pt idx="1">
                  <c:v>18.761442972008499</c:v>
                </c:pt>
                <c:pt idx="2">
                  <c:v>46.921125905260524</c:v>
                </c:pt>
                <c:pt idx="3">
                  <c:v>65.223821013088411</c:v>
                </c:pt>
                <c:pt idx="4">
                  <c:v>76.794962934063463</c:v>
                </c:pt>
                <c:pt idx="5">
                  <c:v>84.227810499468575</c:v>
                </c:pt>
                <c:pt idx="6">
                  <c:v>89.422325871350523</c:v>
                </c:pt>
                <c:pt idx="7">
                  <c:v>91.575110824911434</c:v>
                </c:pt>
                <c:pt idx="8">
                  <c:v>93.568024275548666</c:v>
                </c:pt>
                <c:pt idx="9">
                  <c:v>94.470189358946953</c:v>
                </c:pt>
                <c:pt idx="10">
                  <c:v>95.691836072315112</c:v>
                </c:pt>
                <c:pt idx="11">
                  <c:v>97.317190911933551</c:v>
                </c:pt>
                <c:pt idx="12">
                  <c:v>98.22246768899997</c:v>
                </c:pt>
                <c:pt idx="13">
                  <c:v>98.821623103666752</c:v>
                </c:pt>
                <c:pt idx="14">
                  <c:v>99.216724956190404</c:v>
                </c:pt>
                <c:pt idx="15">
                  <c:v>99.490580943832413</c:v>
                </c:pt>
                <c:pt idx="16">
                  <c:v>99.761753222020118</c:v>
                </c:pt>
                <c:pt idx="17">
                  <c:v>99.906095030374075</c:v>
                </c:pt>
                <c:pt idx="1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B0-4A92-9999-03E6412EC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37534160"/>
        <c:axId val="-1637548304"/>
      </c:scatterChart>
      <c:valAx>
        <c:axId val="-1637534160"/>
        <c:scaling>
          <c:orientation val="minMax"/>
          <c:max val="100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%t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8304"/>
        <c:crosses val="autoZero"/>
        <c:crossBetween val="midCat"/>
        <c:majorUnit val="10"/>
      </c:valAx>
      <c:valAx>
        <c:axId val="-163754830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34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67397652761857429"/>
          <c:y val="2.8117429010608083E-2"/>
          <c:w val="0.28359651170713329"/>
          <c:h val="7.2635004775851275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25" r="0.25" t="0.75000000000000022" header="0.3000000000000001" footer="0.3000000000000001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(A) Verificación  %t  Vs %P usando polinomio</a:t>
            </a:r>
          </a:p>
        </c:rich>
      </c:tx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8.0195654904890501E-2"/>
          <c:y val="0.12199602709235814"/>
          <c:w val="0.9062753011297171"/>
          <c:h val="0.663799795123520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ADF9C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MDTP!$C$6:$U$6</c:f>
              <c:numCache>
                <c:formatCode>_(* #,##0.00_);_(* \(#,##0.00\);_(* "-"??_);_(@_)</c:formatCode>
                <c:ptCount val="19"/>
                <c:pt idx="0">
                  <c:v>1.2111111111111112E-3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33.333333333333329</c:v>
                </c:pt>
                <c:pt idx="7">
                  <c:v>38.888888888888893</c:v>
                </c:pt>
                <c:pt idx="8">
                  <c:v>44.444444444444443</c:v>
                </c:pt>
                <c:pt idx="9">
                  <c:v>50</c:v>
                </c:pt>
                <c:pt idx="10">
                  <c:v>55.555555555555557</c:v>
                </c:pt>
                <c:pt idx="11">
                  <c:v>61.111111111111114</c:v>
                </c:pt>
                <c:pt idx="12">
                  <c:v>66.666666666666657</c:v>
                </c:pt>
                <c:pt idx="13">
                  <c:v>72.222222222222214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88.888888888888886</c:v>
                </c:pt>
                <c:pt idx="17">
                  <c:v>94.444444444444443</c:v>
                </c:pt>
                <c:pt idx="18">
                  <c:v>100</c:v>
                </c:pt>
              </c:numCache>
            </c:numRef>
          </c:cat>
          <c:val>
            <c:numRef>
              <c:f>MDTP!$C$9:$U$9</c:f>
              <c:numCache>
                <c:formatCode>_(* #,##0.00_);_(* \(#,##0.00\);_(* "-"??_);_(@_)</c:formatCode>
                <c:ptCount val="19"/>
                <c:pt idx="0">
                  <c:v>6.5444732424006251E-3</c:v>
                </c:pt>
                <c:pt idx="1">
                  <c:v>26.677854427853511</c:v>
                </c:pt>
                <c:pt idx="2">
                  <c:v>20.702341495970792</c:v>
                </c:pt>
                <c:pt idx="3">
                  <c:v>15.694180325293559</c:v>
                </c:pt>
                <c:pt idx="4">
                  <c:v>11.575009579163591</c:v>
                </c:pt>
                <c:pt idx="5">
                  <c:v>8.2599234476802934</c:v>
                </c:pt>
                <c:pt idx="6">
                  <c:v>5.664016120943046</c:v>
                </c:pt>
                <c:pt idx="7">
                  <c:v>3.7023817890513016</c:v>
                </c:pt>
                <c:pt idx="8">
                  <c:v>2.2901146421043848</c:v>
                </c:pt>
                <c:pt idx="9">
                  <c:v>1.3423088702017196</c:v>
                </c:pt>
                <c:pt idx="10">
                  <c:v>0.77405866344275864</c:v>
                </c:pt>
                <c:pt idx="11">
                  <c:v>0.50045821192679796</c:v>
                </c:pt>
                <c:pt idx="12">
                  <c:v>0.43660170575327584</c:v>
                </c:pt>
                <c:pt idx="13">
                  <c:v>0.49758333502171581</c:v>
                </c:pt>
                <c:pt idx="14">
                  <c:v>0.59849728983130035</c:v>
                </c:pt>
                <c:pt idx="15">
                  <c:v>0.65443776028155298</c:v>
                </c:pt>
                <c:pt idx="16">
                  <c:v>0.58049893647182671</c:v>
                </c:pt>
                <c:pt idx="17">
                  <c:v>0.29177500850147453</c:v>
                </c:pt>
                <c:pt idx="18">
                  <c:v>-0.29663983352998002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9-467D-866C-34BBA81F2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46128"/>
        <c:axId val="-1637547216"/>
      </c:barChart>
      <c:catAx>
        <c:axId val="-16375461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%t</a:t>
                </a:r>
              </a:p>
            </c:rich>
          </c:tx>
          <c:layout>
            <c:manualLayout>
              <c:xMode val="edge"/>
              <c:yMode val="edge"/>
              <c:x val="0.50032504861399363"/>
              <c:y val="0.91468428148609082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-1637547216"/>
        <c:crosses val="autoZero"/>
        <c:auto val="1"/>
        <c:lblAlgn val="ctr"/>
        <c:lblOffset val="100"/>
        <c:noMultiLvlLbl val="0"/>
      </c:catAx>
      <c:valAx>
        <c:axId val="-163754721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6128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 %t  Vs %P</a:t>
            </a:r>
          </a:p>
        </c:rich>
      </c:tx>
      <c:layout>
        <c:manualLayout>
          <c:xMode val="edge"/>
          <c:yMode val="edge"/>
          <c:x val="0.10613964646464646"/>
          <c:y val="2.8501851851851851E-2"/>
        </c:manualLayout>
      </c:layout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8.0195654904890501E-2"/>
          <c:y val="0.18863179012345679"/>
          <c:w val="0.9062753011297171"/>
          <c:h val="0.620682716049382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Tormentas!$G$14</c:f>
              <c:strCache>
                <c:ptCount val="1"/>
                <c:pt idx="0">
                  <c:v>%P (Datos)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MDTP!$C$6:$U$6</c:f>
              <c:numCache>
                <c:formatCode>_(* #,##0.00_);_(* \(#,##0.00\);_(* "-"??_);_(@_)</c:formatCode>
                <c:ptCount val="19"/>
                <c:pt idx="0">
                  <c:v>1.2111111111111112E-3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33.333333333333329</c:v>
                </c:pt>
                <c:pt idx="7">
                  <c:v>38.888888888888893</c:v>
                </c:pt>
                <c:pt idx="8">
                  <c:v>44.444444444444443</c:v>
                </c:pt>
                <c:pt idx="9">
                  <c:v>50</c:v>
                </c:pt>
                <c:pt idx="10">
                  <c:v>55.555555555555557</c:v>
                </c:pt>
                <c:pt idx="11">
                  <c:v>61.111111111111114</c:v>
                </c:pt>
                <c:pt idx="12">
                  <c:v>66.666666666666657</c:v>
                </c:pt>
                <c:pt idx="13">
                  <c:v>72.222222222222214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88.888888888888886</c:v>
                </c:pt>
                <c:pt idx="17">
                  <c:v>94.444444444444443</c:v>
                </c:pt>
                <c:pt idx="18">
                  <c:v>100</c:v>
                </c:pt>
              </c:numCache>
            </c:numRef>
          </c:cat>
          <c:val>
            <c:numRef>
              <c:f>Tormentas!$H$14:$Z$14</c:f>
              <c:numCache>
                <c:formatCode>_(* #,##0.00_);_(* \(#,##0.00\);_(* "-"??_);_(@_)</c:formatCode>
                <c:ptCount val="19"/>
                <c:pt idx="0">
                  <c:v>0</c:v>
                </c:pt>
                <c:pt idx="1">
                  <c:v>18.761442972008499</c:v>
                </c:pt>
                <c:pt idx="2">
                  <c:v>28.159682933252029</c:v>
                </c:pt>
                <c:pt idx="3">
                  <c:v>18.302695107827887</c:v>
                </c:pt>
                <c:pt idx="4">
                  <c:v>11.571141920975048</c:v>
                </c:pt>
                <c:pt idx="5">
                  <c:v>7.43284756540511</c:v>
                </c:pt>
                <c:pt idx="6">
                  <c:v>5.1945153718819581</c:v>
                </c:pt>
                <c:pt idx="7">
                  <c:v>2.1527849535609045</c:v>
                </c:pt>
                <c:pt idx="8">
                  <c:v>1.9929134506372348</c:v>
                </c:pt>
                <c:pt idx="9">
                  <c:v>0.90216508339828749</c:v>
                </c:pt>
                <c:pt idx="10">
                  <c:v>1.221646713368163</c:v>
                </c:pt>
                <c:pt idx="11">
                  <c:v>1.6253548396184314</c:v>
                </c:pt>
                <c:pt idx="12">
                  <c:v>0.90527677706642162</c:v>
                </c:pt>
                <c:pt idx="13">
                  <c:v>0.59915541466678546</c:v>
                </c:pt>
                <c:pt idx="14">
                  <c:v>0.39510185252364938</c:v>
                </c:pt>
                <c:pt idx="15">
                  <c:v>0.27385598764200214</c:v>
                </c:pt>
                <c:pt idx="16">
                  <c:v>0.27117227818771461</c:v>
                </c:pt>
                <c:pt idx="17">
                  <c:v>0.14434180835395383</c:v>
                </c:pt>
                <c:pt idx="18">
                  <c:v>9.3904969625924206E-2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5-4014-9D79-90D96C0594E0}"/>
            </c:ext>
          </c:extLst>
        </c:ser>
        <c:ser>
          <c:idx val="1"/>
          <c:order val="1"/>
          <c:tx>
            <c:strRef>
              <c:f>MDTP!$B$9</c:f>
              <c:strCache>
                <c:ptCount val="1"/>
                <c:pt idx="0">
                  <c:v>(A) %P  (usando %t Vs %P) (polinomio)</c:v>
                </c:pt>
              </c:strCache>
            </c:strRef>
          </c:tx>
          <c:spPr>
            <a:solidFill>
              <a:srgbClr val="FADF9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MDTP!$C$9:$U$9</c:f>
              <c:numCache>
                <c:formatCode>_(* #,##0.00_);_(* \(#,##0.00\);_(* "-"??_);_(@_)</c:formatCode>
                <c:ptCount val="19"/>
                <c:pt idx="0">
                  <c:v>6.5444732424006251E-3</c:v>
                </c:pt>
                <c:pt idx="1">
                  <c:v>26.677854427853511</c:v>
                </c:pt>
                <c:pt idx="2">
                  <c:v>20.702341495970792</c:v>
                </c:pt>
                <c:pt idx="3">
                  <c:v>15.694180325293559</c:v>
                </c:pt>
                <c:pt idx="4">
                  <c:v>11.575009579163591</c:v>
                </c:pt>
                <c:pt idx="5">
                  <c:v>8.2599234476802934</c:v>
                </c:pt>
                <c:pt idx="6">
                  <c:v>5.664016120943046</c:v>
                </c:pt>
                <c:pt idx="7">
                  <c:v>3.7023817890513016</c:v>
                </c:pt>
                <c:pt idx="8">
                  <c:v>2.2901146421043848</c:v>
                </c:pt>
                <c:pt idx="9">
                  <c:v>1.3423088702017196</c:v>
                </c:pt>
                <c:pt idx="10">
                  <c:v>0.77405866344275864</c:v>
                </c:pt>
                <c:pt idx="11">
                  <c:v>0.50045821192679796</c:v>
                </c:pt>
                <c:pt idx="12">
                  <c:v>0.43660170575327584</c:v>
                </c:pt>
                <c:pt idx="13">
                  <c:v>0.49758333502171581</c:v>
                </c:pt>
                <c:pt idx="14">
                  <c:v>0.59849728983130035</c:v>
                </c:pt>
                <c:pt idx="15">
                  <c:v>0.65443776028155298</c:v>
                </c:pt>
                <c:pt idx="16">
                  <c:v>0.58049893647182671</c:v>
                </c:pt>
                <c:pt idx="17">
                  <c:v>0.29177500850147453</c:v>
                </c:pt>
                <c:pt idx="18">
                  <c:v>-0.29663983352998002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25-4014-9D79-90D96C059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46128"/>
        <c:axId val="-1637547216"/>
      </c:barChart>
      <c:catAx>
        <c:axId val="-16375461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%t</a:t>
                </a:r>
              </a:p>
            </c:rich>
          </c:tx>
          <c:layout>
            <c:manualLayout>
              <c:xMode val="edge"/>
              <c:yMode val="edge"/>
              <c:x val="0.50032504861399363"/>
              <c:y val="0.91468428148609082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-1637547216"/>
        <c:crosses val="autoZero"/>
        <c:auto val="1"/>
        <c:lblAlgn val="ctr"/>
        <c:lblOffset val="100"/>
        <c:noMultiLvlLbl val="0"/>
      </c:catAx>
      <c:valAx>
        <c:axId val="-163754721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612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0764926020158837"/>
          <c:y val="2.8368794326241134E-2"/>
          <c:w val="0.59235073979841169"/>
          <c:h val="7.0880555555555558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 t  Vs %P </a:t>
            </a:r>
          </a:p>
        </c:rich>
      </c:tx>
      <c:layout>
        <c:manualLayout>
          <c:xMode val="edge"/>
          <c:yMode val="edge"/>
          <c:x val="0.11095025252525254"/>
          <c:y val="2.8368794326241134E-2"/>
        </c:manualLayout>
      </c:layout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8.0195654904890501E-2"/>
          <c:y val="0.19255154320987655"/>
          <c:w val="0.9062753011297171"/>
          <c:h val="0.61676296296296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Tormentas!$G$14</c:f>
              <c:strCache>
                <c:ptCount val="1"/>
                <c:pt idx="0">
                  <c:v>%P (Datos)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MDTP!$C$4:$U$4</c:f>
              <c:numCache>
                <c:formatCode>_(* #,##0.0_);_(* \(#,##0.0\);_(* "-"??_);_(@_)</c:formatCode>
                <c:ptCount val="19"/>
                <c:pt idx="0">
                  <c:v>1E-4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</c:numCache>
            </c:numRef>
          </c:cat>
          <c:val>
            <c:numRef>
              <c:f>Tormentas!$H$14:$Z$14</c:f>
              <c:numCache>
                <c:formatCode>_(* #,##0.00_);_(* \(#,##0.00\);_(* "-"??_);_(@_)</c:formatCode>
                <c:ptCount val="19"/>
                <c:pt idx="0">
                  <c:v>0</c:v>
                </c:pt>
                <c:pt idx="1">
                  <c:v>18.761442972008499</c:v>
                </c:pt>
                <c:pt idx="2">
                  <c:v>28.159682933252029</c:v>
                </c:pt>
                <c:pt idx="3">
                  <c:v>18.302695107827887</c:v>
                </c:pt>
                <c:pt idx="4">
                  <c:v>11.571141920975048</c:v>
                </c:pt>
                <c:pt idx="5">
                  <c:v>7.43284756540511</c:v>
                </c:pt>
                <c:pt idx="6">
                  <c:v>5.1945153718819581</c:v>
                </c:pt>
                <c:pt idx="7">
                  <c:v>2.1527849535609045</c:v>
                </c:pt>
                <c:pt idx="8">
                  <c:v>1.9929134506372348</c:v>
                </c:pt>
                <c:pt idx="9">
                  <c:v>0.90216508339828749</c:v>
                </c:pt>
                <c:pt idx="10">
                  <c:v>1.221646713368163</c:v>
                </c:pt>
                <c:pt idx="11">
                  <c:v>1.6253548396184314</c:v>
                </c:pt>
                <c:pt idx="12">
                  <c:v>0.90527677706642162</c:v>
                </c:pt>
                <c:pt idx="13">
                  <c:v>0.59915541466678546</c:v>
                </c:pt>
                <c:pt idx="14">
                  <c:v>0.39510185252364938</c:v>
                </c:pt>
                <c:pt idx="15">
                  <c:v>0.27385598764200214</c:v>
                </c:pt>
                <c:pt idx="16">
                  <c:v>0.27117227818771461</c:v>
                </c:pt>
                <c:pt idx="17">
                  <c:v>0.14434180835395383</c:v>
                </c:pt>
                <c:pt idx="18">
                  <c:v>9.3904969625924206E-2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2-468D-A67E-CA1BB5B795AE}"/>
            </c:ext>
          </c:extLst>
        </c:ser>
        <c:ser>
          <c:idx val="1"/>
          <c:order val="1"/>
          <c:tx>
            <c:strRef>
              <c:f>MDTP!$B$9</c:f>
              <c:strCache>
                <c:ptCount val="1"/>
                <c:pt idx="0">
                  <c:v>(A) %P  (usando %t Vs %P) (polinomio)</c:v>
                </c:pt>
              </c:strCache>
            </c:strRef>
          </c:tx>
          <c:spPr>
            <a:solidFill>
              <a:srgbClr val="A5D9DB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MDTP!$C$9:$U$9</c:f>
              <c:numCache>
                <c:formatCode>_(* #,##0.00_);_(* \(#,##0.00\);_(* "-"??_);_(@_)</c:formatCode>
                <c:ptCount val="19"/>
                <c:pt idx="0">
                  <c:v>6.5444732424006251E-3</c:v>
                </c:pt>
                <c:pt idx="1">
                  <c:v>26.677854427853511</c:v>
                </c:pt>
                <c:pt idx="2">
                  <c:v>20.702341495970792</c:v>
                </c:pt>
                <c:pt idx="3">
                  <c:v>15.694180325293559</c:v>
                </c:pt>
                <c:pt idx="4">
                  <c:v>11.575009579163591</c:v>
                </c:pt>
                <c:pt idx="5">
                  <c:v>8.2599234476802934</c:v>
                </c:pt>
                <c:pt idx="6">
                  <c:v>5.664016120943046</c:v>
                </c:pt>
                <c:pt idx="7">
                  <c:v>3.7023817890513016</c:v>
                </c:pt>
                <c:pt idx="8">
                  <c:v>2.2901146421043848</c:v>
                </c:pt>
                <c:pt idx="9">
                  <c:v>1.3423088702017196</c:v>
                </c:pt>
                <c:pt idx="10">
                  <c:v>0.77405866344275864</c:v>
                </c:pt>
                <c:pt idx="11">
                  <c:v>0.50045821192679796</c:v>
                </c:pt>
                <c:pt idx="12">
                  <c:v>0.43660170575327584</c:v>
                </c:pt>
                <c:pt idx="13">
                  <c:v>0.49758333502171581</c:v>
                </c:pt>
                <c:pt idx="14">
                  <c:v>0.59849728983130035</c:v>
                </c:pt>
                <c:pt idx="15">
                  <c:v>0.65443776028155298</c:v>
                </c:pt>
                <c:pt idx="16">
                  <c:v>0.58049893647182671</c:v>
                </c:pt>
                <c:pt idx="17">
                  <c:v>0.29177500850147453</c:v>
                </c:pt>
                <c:pt idx="18">
                  <c:v>-0.29663983352998002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2-468D-A67E-CA1BB5B79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46128"/>
        <c:axId val="-1637547216"/>
      </c:barChart>
      <c:catAx>
        <c:axId val="-1637546128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 (Hr)</a:t>
                </a:r>
              </a:p>
            </c:rich>
          </c:tx>
          <c:layout>
            <c:manualLayout>
              <c:xMode val="edge"/>
              <c:yMode val="edge"/>
              <c:x val="0.50032504861399363"/>
              <c:y val="0.91468428148609082"/>
            </c:manualLayout>
          </c:layout>
          <c:overlay val="0"/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7216"/>
        <c:crosses val="autoZero"/>
        <c:auto val="1"/>
        <c:lblAlgn val="ctr"/>
        <c:lblOffset val="100"/>
        <c:noMultiLvlLbl val="0"/>
      </c:catAx>
      <c:valAx>
        <c:axId val="-163754721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4612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5314083327053589"/>
          <c:y val="2.4316109422492401E-2"/>
          <c:w val="0.54685916672946411"/>
          <c:h val="7.0880555555555558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(A) %t vs % Acumulado de P</a:t>
            </a:r>
          </a:p>
        </c:rich>
      </c:tx>
      <c:layout>
        <c:manualLayout>
          <c:xMode val="edge"/>
          <c:yMode val="edge"/>
          <c:x val="0.38785265151515153"/>
          <c:y val="7.8395061728395062E-3"/>
        </c:manualLayout>
      </c:layout>
      <c:overlay val="1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0.10968958074328497"/>
          <c:y val="0.18452536559424865"/>
          <c:w val="0.8484315510010495"/>
          <c:h val="0.6194168578447092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MDTP!$B$5</c:f>
              <c:strCache>
                <c:ptCount val="1"/>
                <c:pt idx="0">
                  <c:v>% Acum P (datos)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MDTP!$C$6:$U$6</c:f>
              <c:numCache>
                <c:formatCode>_(* #,##0.00_);_(* \(#,##0.00\);_(* "-"??_);_(@_)</c:formatCode>
                <c:ptCount val="19"/>
                <c:pt idx="0">
                  <c:v>1.2111111111111112E-3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33.333333333333329</c:v>
                </c:pt>
                <c:pt idx="7">
                  <c:v>38.888888888888893</c:v>
                </c:pt>
                <c:pt idx="8">
                  <c:v>44.444444444444443</c:v>
                </c:pt>
                <c:pt idx="9">
                  <c:v>50</c:v>
                </c:pt>
                <c:pt idx="10">
                  <c:v>55.555555555555557</c:v>
                </c:pt>
                <c:pt idx="11">
                  <c:v>61.111111111111114</c:v>
                </c:pt>
                <c:pt idx="12">
                  <c:v>66.666666666666657</c:v>
                </c:pt>
                <c:pt idx="13">
                  <c:v>72.222222222222214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88.888888888888886</c:v>
                </c:pt>
                <c:pt idx="17">
                  <c:v>94.444444444444443</c:v>
                </c:pt>
                <c:pt idx="18">
                  <c:v>100</c:v>
                </c:pt>
              </c:numCache>
            </c:numRef>
          </c:cat>
          <c:val>
            <c:numRef>
              <c:f>MDTP!$C$5:$U$5</c:f>
              <c:numCache>
                <c:formatCode>_(* #,##0.00_);_(* \(#,##0.00\);_(* "-"??_);_(@_)</c:formatCode>
                <c:ptCount val="19"/>
                <c:pt idx="0">
                  <c:v>1E-4</c:v>
                </c:pt>
                <c:pt idx="1">
                  <c:v>18.761442972008499</c:v>
                </c:pt>
                <c:pt idx="2">
                  <c:v>46.921125905260524</c:v>
                </c:pt>
                <c:pt idx="3">
                  <c:v>65.223821013088411</c:v>
                </c:pt>
                <c:pt idx="4">
                  <c:v>76.794962934063463</c:v>
                </c:pt>
                <c:pt idx="5">
                  <c:v>84.227810499468575</c:v>
                </c:pt>
                <c:pt idx="6">
                  <c:v>89.422325871350523</c:v>
                </c:pt>
                <c:pt idx="7">
                  <c:v>91.575110824911434</c:v>
                </c:pt>
                <c:pt idx="8">
                  <c:v>93.568024275548666</c:v>
                </c:pt>
                <c:pt idx="9">
                  <c:v>94.470189358946953</c:v>
                </c:pt>
                <c:pt idx="10">
                  <c:v>95.691836072315112</c:v>
                </c:pt>
                <c:pt idx="11">
                  <c:v>97.317190911933551</c:v>
                </c:pt>
                <c:pt idx="12">
                  <c:v>98.22246768899997</c:v>
                </c:pt>
                <c:pt idx="13">
                  <c:v>98.821623103666752</c:v>
                </c:pt>
                <c:pt idx="14">
                  <c:v>99.216724956190404</c:v>
                </c:pt>
                <c:pt idx="15">
                  <c:v>99.490580943832413</c:v>
                </c:pt>
                <c:pt idx="16">
                  <c:v>99.761753222020118</c:v>
                </c:pt>
                <c:pt idx="17">
                  <c:v>99.906095030374075</c:v>
                </c:pt>
                <c:pt idx="18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3E-4716-81DC-7AEE611D2C17}"/>
            </c:ext>
          </c:extLst>
        </c:ser>
        <c:ser>
          <c:idx val="2"/>
          <c:order val="2"/>
          <c:tx>
            <c:strRef>
              <c:f>MDTP!$B$8</c:f>
              <c:strCache>
                <c:ptCount val="1"/>
                <c:pt idx="0">
                  <c:v>(A) %P acumulado (polinomio)</c:v>
                </c:pt>
              </c:strCache>
            </c:strRef>
          </c:tx>
          <c:spPr>
            <a:solidFill>
              <a:srgbClr val="FADF9C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MDTP!$C$8:$U$8</c:f>
              <c:numCache>
                <c:formatCode>_(* #,##0.00_);_(* \(#,##0.00\);_(* "-"??_);_(@_)</c:formatCode>
                <c:ptCount val="19"/>
                <c:pt idx="0">
                  <c:v>6.5444732424006251E-3</c:v>
                </c:pt>
                <c:pt idx="1">
                  <c:v>26.684398901095911</c:v>
                </c:pt>
                <c:pt idx="2">
                  <c:v>47.386740397066703</c:v>
                </c:pt>
                <c:pt idx="3">
                  <c:v>63.080920722360261</c:v>
                </c:pt>
                <c:pt idx="4">
                  <c:v>74.655930301523853</c:v>
                </c:pt>
                <c:pt idx="5">
                  <c:v>82.915853749204146</c:v>
                </c:pt>
                <c:pt idx="6">
                  <c:v>88.579869870147192</c:v>
                </c:pt>
                <c:pt idx="7">
                  <c:v>92.282251659198494</c:v>
                </c:pt>
                <c:pt idx="8">
                  <c:v>94.572366301302878</c:v>
                </c:pt>
                <c:pt idx="9">
                  <c:v>95.914675171504598</c:v>
                </c:pt>
                <c:pt idx="10">
                  <c:v>96.688733834947357</c:v>
                </c:pt>
                <c:pt idx="11">
                  <c:v>97.189192046874155</c:v>
                </c:pt>
                <c:pt idx="12">
                  <c:v>97.62579375262743</c:v>
                </c:pt>
                <c:pt idx="13">
                  <c:v>98.123377087649146</c:v>
                </c:pt>
                <c:pt idx="14">
                  <c:v>98.721874377480447</c:v>
                </c:pt>
                <c:pt idx="15">
                  <c:v>99.376312137762</c:v>
                </c:pt>
                <c:pt idx="16">
                  <c:v>99.956811074233826</c:v>
                </c:pt>
                <c:pt idx="17">
                  <c:v>100.2485860827353</c:v>
                </c:pt>
                <c:pt idx="18">
                  <c:v>99.951946249205321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3E-4716-81DC-7AEE611D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34160"/>
        <c:axId val="-1637548304"/>
      </c:barChart>
      <c:lineChart>
        <c:grouping val="standard"/>
        <c:varyColors val="0"/>
        <c:ser>
          <c:idx val="0"/>
          <c:order val="0"/>
          <c:tx>
            <c:strRef>
              <c:f>MDTP!$B$5</c:f>
              <c:strCache>
                <c:ptCount val="1"/>
                <c:pt idx="0">
                  <c:v>% Acum P (datos)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trendline>
            <c:spPr>
              <a:ln>
                <a:prstDash val="dash"/>
              </a:ln>
            </c:spPr>
            <c:trendlineType val="poly"/>
            <c:order val="4"/>
            <c:dispRSqr val="0"/>
            <c:dispEq val="0"/>
          </c:trendline>
          <c:cat>
            <c:numRef>
              <c:f>MDTP!$C$6:$U$6</c:f>
              <c:numCache>
                <c:formatCode>_(* #,##0.00_);_(* \(#,##0.00\);_(* "-"??_);_(@_)</c:formatCode>
                <c:ptCount val="19"/>
                <c:pt idx="0">
                  <c:v>1.2111111111111112E-3</c:v>
                </c:pt>
                <c:pt idx="1">
                  <c:v>5.5555555555555554</c:v>
                </c:pt>
                <c:pt idx="2">
                  <c:v>11.111111111111111</c:v>
                </c:pt>
                <c:pt idx="3">
                  <c:v>16.666666666666664</c:v>
                </c:pt>
                <c:pt idx="4">
                  <c:v>22.222222222222221</c:v>
                </c:pt>
                <c:pt idx="5">
                  <c:v>27.777777777777779</c:v>
                </c:pt>
                <c:pt idx="6">
                  <c:v>33.333333333333329</c:v>
                </c:pt>
                <c:pt idx="7">
                  <c:v>38.888888888888893</c:v>
                </c:pt>
                <c:pt idx="8">
                  <c:v>44.444444444444443</c:v>
                </c:pt>
                <c:pt idx="9">
                  <c:v>50</c:v>
                </c:pt>
                <c:pt idx="10">
                  <c:v>55.555555555555557</c:v>
                </c:pt>
                <c:pt idx="11">
                  <c:v>61.111111111111114</c:v>
                </c:pt>
                <c:pt idx="12">
                  <c:v>66.666666666666657</c:v>
                </c:pt>
                <c:pt idx="13">
                  <c:v>72.222222222222214</c:v>
                </c:pt>
                <c:pt idx="14">
                  <c:v>77.777777777777786</c:v>
                </c:pt>
                <c:pt idx="15">
                  <c:v>83.333333333333343</c:v>
                </c:pt>
                <c:pt idx="16">
                  <c:v>88.888888888888886</c:v>
                </c:pt>
                <c:pt idx="17">
                  <c:v>94.444444444444443</c:v>
                </c:pt>
                <c:pt idx="18">
                  <c:v>100</c:v>
                </c:pt>
              </c:numCache>
            </c:numRef>
          </c:cat>
          <c:val>
            <c:numRef>
              <c:f>MDTP!$C$5:$U$5</c:f>
              <c:numCache>
                <c:formatCode>_(* #,##0.00_);_(* \(#,##0.00\);_(* "-"??_);_(@_)</c:formatCode>
                <c:ptCount val="19"/>
                <c:pt idx="0">
                  <c:v>1E-4</c:v>
                </c:pt>
                <c:pt idx="1">
                  <c:v>18.761442972008499</c:v>
                </c:pt>
                <c:pt idx="2">
                  <c:v>46.921125905260524</c:v>
                </c:pt>
                <c:pt idx="3">
                  <c:v>65.223821013088411</c:v>
                </c:pt>
                <c:pt idx="4">
                  <c:v>76.794962934063463</c:v>
                </c:pt>
                <c:pt idx="5">
                  <c:v>84.227810499468575</c:v>
                </c:pt>
                <c:pt idx="6">
                  <c:v>89.422325871350523</c:v>
                </c:pt>
                <c:pt idx="7">
                  <c:v>91.575110824911434</c:v>
                </c:pt>
                <c:pt idx="8">
                  <c:v>93.568024275548666</c:v>
                </c:pt>
                <c:pt idx="9">
                  <c:v>94.470189358946953</c:v>
                </c:pt>
                <c:pt idx="10">
                  <c:v>95.691836072315112</c:v>
                </c:pt>
                <c:pt idx="11">
                  <c:v>97.317190911933551</c:v>
                </c:pt>
                <c:pt idx="12">
                  <c:v>98.22246768899997</c:v>
                </c:pt>
                <c:pt idx="13">
                  <c:v>98.821623103666752</c:v>
                </c:pt>
                <c:pt idx="14">
                  <c:v>99.216724956190404</c:v>
                </c:pt>
                <c:pt idx="15">
                  <c:v>99.490580943832413</c:v>
                </c:pt>
                <c:pt idx="16">
                  <c:v>99.761753222020118</c:v>
                </c:pt>
                <c:pt idx="17">
                  <c:v>99.906095030374075</c:v>
                </c:pt>
                <c:pt idx="1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3E-4716-81DC-7AEE611D2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37534160"/>
        <c:axId val="-1637548304"/>
      </c:lineChart>
      <c:catAx>
        <c:axId val="-163753416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%t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txPr>
          <a:bodyPr rot="-5400000" vert="horz"/>
          <a:lstStyle/>
          <a:p>
            <a:pPr>
              <a:defRPr/>
            </a:pPr>
            <a:endParaRPr lang="en-US"/>
          </a:p>
        </c:txPr>
        <c:crossAx val="-1637548304"/>
        <c:crosses val="autoZero"/>
        <c:auto val="1"/>
        <c:lblAlgn val="ctr"/>
        <c:lblOffset val="100"/>
        <c:noMultiLvlLbl val="0"/>
      </c:catAx>
      <c:valAx>
        <c:axId val="-163754830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chemeClr val="tx1"/>
            </a:solidFill>
          </a:ln>
        </c:spPr>
        <c:crossAx val="-163753416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4.3787121212121208E-2"/>
          <c:y val="8.4032716049382714E-2"/>
          <c:w val="0.93530542929292915"/>
          <c:h val="6.6960802469135799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25" r="0.25" t="0.75000000000000022" header="0.3000000000000001" footer="0.3000000000000001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S" sz="1000"/>
              <a:t>Hietograma adimensional</a:t>
            </a:r>
          </a:p>
        </c:rich>
      </c:tx>
      <c:layout>
        <c:manualLayout>
          <c:xMode val="edge"/>
          <c:yMode val="edge"/>
          <c:x val="0.41127303553085509"/>
          <c:y val="1.5141940791434669E-2"/>
        </c:manualLayout>
      </c:layout>
      <c:overlay val="1"/>
      <c:spPr>
        <a:solidFill>
          <a:sysClr val="window" lastClr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8.7251250000000002E-2"/>
          <c:y val="0.120945987654321"/>
          <c:w val="0.89921972222222224"/>
          <c:h val="0.75392314814814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DTP15min!$D$1</c:f>
              <c:strCache>
                <c:ptCount val="1"/>
                <c:pt idx="0">
                  <c:v>%P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DTP15min!$B$2:$B$38</c:f>
              <c:numCache>
                <c:formatCode>0.0</c:formatCode>
                <c:ptCount val="37"/>
                <c:pt idx="0">
                  <c:v>1E-4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</c:numCache>
            </c:numRef>
          </c:cat>
          <c:val>
            <c:numRef>
              <c:f>DTP15min!$D$2:$D$38</c:f>
              <c:numCache>
                <c:formatCode>0.00</c:formatCode>
                <c:ptCount val="37"/>
                <c:pt idx="0">
                  <c:v>6.0041165612848635E-3</c:v>
                </c:pt>
                <c:pt idx="1">
                  <c:v>14.148137676130945</c:v>
                </c:pt>
                <c:pt idx="2">
                  <c:v>12.530257140324011</c:v>
                </c:pt>
                <c:pt idx="3">
                  <c:v>11.03606943767744</c:v>
                </c:pt>
                <c:pt idx="4">
                  <c:v>9.6662720715901571</c:v>
                </c:pt>
                <c:pt idx="5">
                  <c:v>8.4155584288997503</c:v>
                </c:pt>
                <c:pt idx="6">
                  <c:v>7.2786218964438802</c:v>
                </c:pt>
                <c:pt idx="7">
                  <c:v>6.2501558610601435</c:v>
                </c:pt>
                <c:pt idx="8">
                  <c:v>5.324853709586165</c:v>
                </c:pt>
                <c:pt idx="9">
                  <c:v>4.4974088288595908</c:v>
                </c:pt>
                <c:pt idx="10">
                  <c:v>3.7625146057179677</c:v>
                </c:pt>
                <c:pt idx="11">
                  <c:v>3.1148644269990342</c:v>
                </c:pt>
                <c:pt idx="12">
                  <c:v>2.5491516795402873</c:v>
                </c:pt>
                <c:pt idx="13">
                  <c:v>2.0600697501794514</c:v>
                </c:pt>
                <c:pt idx="14">
                  <c:v>1.642312025754066</c:v>
                </c:pt>
                <c:pt idx="15">
                  <c:v>1.2905718931018413</c:v>
                </c:pt>
                <c:pt idx="16">
                  <c:v>0.99954273906027424</c:v>
                </c:pt>
                <c:pt idx="17">
                  <c:v>0.76391795046708921</c:v>
                </c:pt>
                <c:pt idx="18">
                  <c:v>0.57839091415999633</c:v>
                </c:pt>
                <c:pt idx="19">
                  <c:v>0.43765501697629361</c:v>
                </c:pt>
                <c:pt idx="20">
                  <c:v>0.33640364575390436</c:v>
                </c:pt>
                <c:pt idx="21">
                  <c:v>0.26933018733035397</c:v>
                </c:pt>
                <c:pt idx="22">
                  <c:v>0.23112802854333836</c:v>
                </c:pt>
                <c:pt idx="23">
                  <c:v>0.21649055623026925</c:v>
                </c:pt>
                <c:pt idx="24">
                  <c:v>0.22011115722892782</c:v>
                </c:pt>
                <c:pt idx="25">
                  <c:v>0.23668321837698159</c:v>
                </c:pt>
                <c:pt idx="26">
                  <c:v>0.26090012651195593</c:v>
                </c:pt>
                <c:pt idx="27">
                  <c:v>0.28745526847137626</c:v>
                </c:pt>
                <c:pt idx="28">
                  <c:v>0.3110420310932227</c:v>
                </c:pt>
                <c:pt idx="29">
                  <c:v>0.32635380121473645</c:v>
                </c:pt>
                <c:pt idx="30">
                  <c:v>0.32808396567349973</c:v>
                </c:pt>
                <c:pt idx="31">
                  <c:v>0.31092591130760638</c:v>
                </c:pt>
                <c:pt idx="32">
                  <c:v>0.26957302495429758</c:v>
                </c:pt>
                <c:pt idx="33">
                  <c:v>0.19871869345126925</c:v>
                </c:pt>
                <c:pt idx="34">
                  <c:v>9.3056303636046778E-2</c:v>
                </c:pt>
                <c:pt idx="35">
                  <c:v>0</c:v>
                </c:pt>
                <c:pt idx="3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5-4F67-A46C-E0B55A778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33616"/>
        <c:axId val="-1637543408"/>
      </c:barChart>
      <c:catAx>
        <c:axId val="-163753361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 (Hr)</a:t>
                </a:r>
              </a:p>
            </c:rich>
          </c:tx>
          <c:layout>
            <c:manualLayout>
              <c:xMode val="edge"/>
              <c:yMode val="edge"/>
              <c:x val="0.50032500000000002"/>
              <c:y val="0.93736289682539686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1637543408"/>
        <c:crosses val="autoZero"/>
        <c:auto val="1"/>
        <c:lblAlgn val="ctr"/>
        <c:lblOffset val="100"/>
        <c:noMultiLvlLbl val="0"/>
      </c:catAx>
      <c:valAx>
        <c:axId val="-163754340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637533616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/>
            </a:pPr>
            <a:r>
              <a:rPr lang="es-ES" sz="1000"/>
              <a:t>Precipitación acumulada</a:t>
            </a:r>
          </a:p>
        </c:rich>
      </c:tx>
      <c:overlay val="1"/>
      <c:spPr>
        <a:solidFill>
          <a:sysClr val="window" lastClr="FFFFFF"/>
        </a:solidFill>
      </c:spPr>
    </c:title>
    <c:autoTitleDeleted val="0"/>
    <c:plotArea>
      <c:layout>
        <c:manualLayout>
          <c:layoutTarget val="inner"/>
          <c:xMode val="edge"/>
          <c:yMode val="edge"/>
          <c:x val="8.7251250000000002E-2"/>
          <c:y val="0.22922932098765433"/>
          <c:w val="0.89921972222222224"/>
          <c:h val="0.645640123456790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DTP15min!$C$1</c:f>
              <c:strCache>
                <c:ptCount val="1"/>
                <c:pt idx="0">
                  <c:v>%P Acumulada (polinomio)</c:v>
                </c:pt>
              </c:strCache>
            </c:strRef>
          </c:tx>
          <c:spPr>
            <a:solidFill>
              <a:schemeClr val="bg1">
                <a:lumMod val="50000"/>
                <a:alpha val="80000"/>
              </a:schemeClr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DTP15min!$B$2:$B$38</c:f>
              <c:numCache>
                <c:formatCode>0.0</c:formatCode>
                <c:ptCount val="37"/>
                <c:pt idx="0">
                  <c:v>1E-4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</c:numCache>
            </c:numRef>
          </c:cat>
          <c:val>
            <c:numRef>
              <c:f>DTP15min!$C$2:$C$38</c:f>
              <c:numCache>
                <c:formatCode>0.00</c:formatCode>
                <c:ptCount val="37"/>
                <c:pt idx="0">
                  <c:v>6.0041165612848635E-3</c:v>
                </c:pt>
                <c:pt idx="1">
                  <c:v>14.154141792692229</c:v>
                </c:pt>
                <c:pt idx="2">
                  <c:v>26.68439893301624</c:v>
                </c:pt>
                <c:pt idx="3">
                  <c:v>37.720468370693681</c:v>
                </c:pt>
                <c:pt idx="4">
                  <c:v>47.386740442283838</c:v>
                </c:pt>
                <c:pt idx="5">
                  <c:v>55.802298871183588</c:v>
                </c:pt>
                <c:pt idx="6">
                  <c:v>63.080920767627468</c:v>
                </c:pt>
                <c:pt idx="7">
                  <c:v>69.331076628687612</c:v>
                </c:pt>
                <c:pt idx="8">
                  <c:v>74.655930338273777</c:v>
                </c:pt>
                <c:pt idx="9">
                  <c:v>79.153339167133367</c:v>
                </c:pt>
                <c:pt idx="10">
                  <c:v>82.915853772851335</c:v>
                </c:pt>
                <c:pt idx="11">
                  <c:v>86.030718199850369</c:v>
                </c:pt>
                <c:pt idx="12">
                  <c:v>88.579869879390657</c:v>
                </c:pt>
                <c:pt idx="13">
                  <c:v>90.639939629570108</c:v>
                </c:pt>
                <c:pt idx="14">
                  <c:v>92.282251655324174</c:v>
                </c:pt>
                <c:pt idx="15">
                  <c:v>93.572823548426015</c:v>
                </c:pt>
                <c:pt idx="16">
                  <c:v>94.57236628748629</c:v>
                </c:pt>
                <c:pt idx="17">
                  <c:v>95.336284237953379</c:v>
                </c:pt>
                <c:pt idx="18">
                  <c:v>95.914675152113375</c:v>
                </c:pt>
                <c:pt idx="19">
                  <c:v>96.352330169089669</c:v>
                </c:pt>
                <c:pt idx="20">
                  <c:v>96.688733814843573</c:v>
                </c:pt>
                <c:pt idx="21">
                  <c:v>96.958064002173927</c:v>
                </c:pt>
                <c:pt idx="22">
                  <c:v>97.189192030717265</c:v>
                </c:pt>
                <c:pt idx="23">
                  <c:v>97.405682586947535</c:v>
                </c:pt>
                <c:pt idx="24">
                  <c:v>97.625793744176462</c:v>
                </c:pt>
                <c:pt idx="25">
                  <c:v>97.862476962553444</c:v>
                </c:pt>
                <c:pt idx="26">
                  <c:v>98.1233770890654</c:v>
                </c:pt>
                <c:pt idx="27">
                  <c:v>98.410832357536776</c:v>
                </c:pt>
                <c:pt idx="28">
                  <c:v>98.721874388629999</c:v>
                </c:pt>
                <c:pt idx="29">
                  <c:v>99.048228189844735</c:v>
                </c:pt>
                <c:pt idx="30">
                  <c:v>99.376312155518235</c:v>
                </c:pt>
                <c:pt idx="31">
                  <c:v>99.687238066825842</c:v>
                </c:pt>
                <c:pt idx="32">
                  <c:v>99.956811091780139</c:v>
                </c:pt>
                <c:pt idx="33">
                  <c:v>100.15552978523141</c:v>
                </c:pt>
                <c:pt idx="34">
                  <c:v>100.24858608886746</c:v>
                </c:pt>
                <c:pt idx="35">
                  <c:v>100.19586533121401</c:v>
                </c:pt>
                <c:pt idx="36">
                  <c:v>99.951946227634267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B-4128-A201-0654ECAC4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1637533616"/>
        <c:axId val="-1637543408"/>
      </c:barChart>
      <c:catAx>
        <c:axId val="-163753361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 (Hr)</a:t>
                </a:r>
              </a:p>
            </c:rich>
          </c:tx>
          <c:layout>
            <c:manualLayout>
              <c:xMode val="edge"/>
              <c:yMode val="edge"/>
              <c:x val="0.50032500000000002"/>
              <c:y val="0.93736289682539686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-1637543408"/>
        <c:crosses val="autoZero"/>
        <c:auto val="1"/>
        <c:lblAlgn val="ctr"/>
        <c:lblOffset val="100"/>
        <c:noMultiLvlLbl val="0"/>
      </c:catAx>
      <c:valAx>
        <c:axId val="-1637543408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chemeClr val="bg1">
                  <a:lumMod val="9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%P Acumulada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-1637533616"/>
        <c:crosses val="autoZero"/>
        <c:crossBetween val="between"/>
      </c:valAx>
    </c:plotArea>
    <c:plotVisOnly val="1"/>
    <c:dispBlanksAs val="gap"/>
    <c:showDLblsOverMax val="0"/>
  </c:chart>
  <c:spPr>
    <a:solidFill>
      <a:sysClr val="window" lastClr="FFFFFF"/>
    </a:solidFill>
    <a:ln w="3175">
      <a:noFill/>
      <a:prstDash val="dash"/>
    </a:ln>
  </c:spPr>
  <c:txPr>
    <a:bodyPr/>
    <a:lstStyle/>
    <a:p>
      <a:pPr>
        <a:defRPr sz="1000" b="0">
          <a:latin typeface="Segoe UI Light" panose="020B0502040204020203" pitchFamily="34" charset="0"/>
          <a:cs typeface="Segoe UI Light" panose="020B0502040204020203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406101</xdr:colOff>
      <xdr:row>0</xdr:row>
      <xdr:rowOff>0</xdr:rowOff>
    </xdr:from>
    <xdr:to>
      <xdr:col>34</xdr:col>
      <xdr:colOff>218014</xdr:colOff>
      <xdr:row>11</xdr:row>
      <xdr:rowOff>54000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34</xdr:col>
      <xdr:colOff>414281</xdr:colOff>
      <xdr:row>0</xdr:row>
      <xdr:rowOff>3474</xdr:rowOff>
    </xdr:from>
    <xdr:to>
      <xdr:col>48</xdr:col>
      <xdr:colOff>424977</xdr:colOff>
      <xdr:row>11</xdr:row>
      <xdr:rowOff>57474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447675</xdr:colOff>
      <xdr:row>4</xdr:row>
      <xdr:rowOff>85725</xdr:rowOff>
    </xdr:from>
    <xdr:to>
      <xdr:col>5</xdr:col>
      <xdr:colOff>214506</xdr:colOff>
      <xdr:row>6</xdr:row>
      <xdr:rowOff>75058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F8D27B4-9DF9-4C13-BCAE-BF4D5DAF8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923925"/>
          <a:ext cx="1633731" cy="408433"/>
        </a:xfrm>
        <a:prstGeom prst="rect">
          <a:avLst/>
        </a:prstGeom>
      </xdr:spPr>
    </xdr:pic>
    <xdr:clientData/>
  </xdr:twoCellAnchor>
  <xdr:twoCellAnchor editAs="oneCell">
    <xdr:from>
      <xdr:col>6</xdr:col>
      <xdr:colOff>9</xdr:colOff>
      <xdr:row>0</xdr:row>
      <xdr:rowOff>0</xdr:rowOff>
    </xdr:from>
    <xdr:to>
      <xdr:col>19</xdr:col>
      <xdr:colOff>176808</xdr:colOff>
      <xdr:row>11</xdr:row>
      <xdr:rowOff>54000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4DF7319-B95A-4E22-A56E-83EA51646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115957</xdr:colOff>
      <xdr:row>2</xdr:row>
      <xdr:rowOff>15733</xdr:rowOff>
    </xdr:from>
    <xdr:to>
      <xdr:col>39</xdr:col>
      <xdr:colOff>277500</xdr:colOff>
      <xdr:row>21</xdr:row>
      <xdr:rowOff>119886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20E37D3-4F31-4375-97AD-16B085C879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193399</xdr:colOff>
      <xdr:row>2</xdr:row>
      <xdr:rowOff>48033</xdr:rowOff>
    </xdr:from>
    <xdr:to>
      <xdr:col>27</xdr:col>
      <xdr:colOff>49849</xdr:colOff>
      <xdr:row>23</xdr:row>
      <xdr:rowOff>37833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BFAE27F-610A-41BA-BC5A-377F3BFC6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200023</xdr:colOff>
      <xdr:row>2</xdr:row>
      <xdr:rowOff>52386</xdr:rowOff>
    </xdr:from>
    <xdr:to>
      <xdr:col>45</xdr:col>
      <xdr:colOff>199348</xdr:colOff>
      <xdr:row>23</xdr:row>
      <xdr:rowOff>42186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7261C47-3CED-461F-983F-C8AA92C2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14</xdr:col>
      <xdr:colOff>144718</xdr:colOff>
      <xdr:row>29</xdr:row>
      <xdr:rowOff>10717</xdr:rowOff>
    </xdr:from>
    <xdr:to>
      <xdr:col>26</xdr:col>
      <xdr:colOff>58523</xdr:colOff>
      <xdr:row>44</xdr:row>
      <xdr:rowOff>105737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14</xdr:col>
      <xdr:colOff>114980</xdr:colOff>
      <xdr:row>13</xdr:row>
      <xdr:rowOff>42415</xdr:rowOff>
    </xdr:from>
    <xdr:to>
      <xdr:col>26</xdr:col>
      <xdr:colOff>28785</xdr:colOff>
      <xdr:row>28</xdr:row>
      <xdr:rowOff>80084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0</xdr:col>
      <xdr:colOff>171368</xdr:colOff>
      <xdr:row>13</xdr:row>
      <xdr:rowOff>48747</xdr:rowOff>
    </xdr:from>
    <xdr:to>
      <xdr:col>13</xdr:col>
      <xdr:colOff>486336</xdr:colOff>
      <xdr:row>28</xdr:row>
      <xdr:rowOff>86166</xdr:rowOff>
    </xdr:to>
    <xdr:graphicFrame macro="">
      <xdr:nvGraphicFramePr>
        <xdr:cNvPr id="4" name="3 Gráfic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</xdr:col>
      <xdr:colOff>13916</xdr:colOff>
      <xdr:row>29</xdr:row>
      <xdr:rowOff>38092</xdr:rowOff>
    </xdr:from>
    <xdr:to>
      <xdr:col>13</xdr:col>
      <xdr:colOff>505777</xdr:colOff>
      <xdr:row>44</xdr:row>
      <xdr:rowOff>134844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1</xdr:col>
      <xdr:colOff>35378</xdr:colOff>
      <xdr:row>45</xdr:row>
      <xdr:rowOff>79020</xdr:rowOff>
    </xdr:from>
    <xdr:to>
      <xdr:col>13</xdr:col>
      <xdr:colOff>527239</xdr:colOff>
      <xdr:row>60</xdr:row>
      <xdr:rowOff>175770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14</xdr:col>
      <xdr:colOff>206828</xdr:colOff>
      <xdr:row>45</xdr:row>
      <xdr:rowOff>69495</xdr:rowOff>
    </xdr:from>
    <xdr:to>
      <xdr:col>26</xdr:col>
      <xdr:colOff>111108</xdr:colOff>
      <xdr:row>60</xdr:row>
      <xdr:rowOff>166245</xdr:rowOff>
    </xdr:to>
    <xdr:graphicFrame macro="">
      <xdr:nvGraphicFramePr>
        <xdr:cNvPr id="10" name="5 Gráfico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absolute">
    <xdr:from>
      <xdr:col>1</xdr:col>
      <xdr:colOff>25853</xdr:colOff>
      <xdr:row>61</xdr:row>
      <xdr:rowOff>102828</xdr:rowOff>
    </xdr:from>
    <xdr:to>
      <xdr:col>13</xdr:col>
      <xdr:colOff>517714</xdr:colOff>
      <xdr:row>76</xdr:row>
      <xdr:rowOff>199577</xdr:rowOff>
    </xdr:to>
    <xdr:graphicFrame macro="">
      <xdr:nvGraphicFramePr>
        <xdr:cNvPr id="11" name="3 Gráfico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342900</xdr:colOff>
      <xdr:row>1</xdr:row>
      <xdr:rowOff>127300</xdr:rowOff>
    </xdr:from>
    <xdr:to>
      <xdr:col>11</xdr:col>
      <xdr:colOff>399150</xdr:colOff>
      <xdr:row>18</xdr:row>
      <xdr:rowOff>164950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C42D5AA0-F659-442D-B054-C6D2936348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375949</xdr:colOff>
      <xdr:row>19</xdr:row>
      <xdr:rowOff>107930</xdr:rowOff>
    </xdr:from>
    <xdr:to>
      <xdr:col>11</xdr:col>
      <xdr:colOff>432199</xdr:colOff>
      <xdr:row>36</xdr:row>
      <xdr:rowOff>145580</xdr:rowOff>
    </xdr:to>
    <xdr:graphicFrame macro="">
      <xdr:nvGraphicFramePr>
        <xdr:cNvPr id="3" name="1 Gráfico">
          <a:extLst>
            <a:ext uri="{FF2B5EF4-FFF2-40B4-BE49-F238E27FC236}">
              <a16:creationId xmlns:a16="http://schemas.microsoft.com/office/drawing/2014/main" id="{F21E0A0D-7323-4163-A289-AE1D16C1E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790128</xdr:colOff>
      <xdr:row>7</xdr:row>
      <xdr:rowOff>130387</xdr:rowOff>
    </xdr:from>
    <xdr:ext cx="2661006" cy="2635012"/>
    <xdr:pic>
      <xdr:nvPicPr>
        <xdr:cNvPr id="2" name="Picture 1">
          <a:extLst>
            <a:ext uri="{FF2B5EF4-FFF2-40B4-BE49-F238E27FC236}">
              <a16:creationId xmlns:a16="http://schemas.microsoft.com/office/drawing/2014/main" id="{9E4575ED-B092-454E-AA2B-A67B0BE0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103" y="1597237"/>
          <a:ext cx="2661006" cy="2635012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[ R ]" refreshedDate="44526.343495023146" createdVersion="6" refreshedVersion="7" minRefreshableVersion="3" recordCount="100" xr:uid="{E5C2FEFE-6DFE-4A3C-B238-47BA5148B7FE}">
  <cacheSource type="worksheet">
    <worksheetSource ref="C20:F120" sheet="Tormentas"/>
  </cacheSource>
  <cacheFields count="4">
    <cacheField name="Año" numFmtId="0">
      <sharedItems containsString="0" containsBlank="1" containsNumber="1" containsInteger="1" minValue="1996" maxValue="2016" count="18">
        <n v="1996"/>
        <n v="2000"/>
        <n v="2004"/>
        <n v="2006"/>
        <n v="2009"/>
        <n v="2010"/>
        <n v="2011"/>
        <n v="2015"/>
        <n v="2003"/>
        <n v="2014"/>
        <n v="1998"/>
        <n v="2013"/>
        <n v="1999"/>
        <n v="2001"/>
        <n v="2016"/>
        <n v="2005"/>
        <n v="2008"/>
        <m/>
      </sharedItems>
    </cacheField>
    <cacheField name="Mes" numFmtId="171">
      <sharedItems containsString="0" containsBlank="1" containsNumber="1" containsInteger="1" minValue="3" maxValue="12"/>
    </cacheField>
    <cacheField name="Dia" numFmtId="171">
      <sharedItems containsString="0" containsBlank="1" containsNumber="1" containsInteger="1" minValue="1" maxValue="30"/>
    </cacheField>
    <cacheField name="Duración evento, hr" numFmtId="164">
      <sharedItems containsSemiMixedTypes="0" containsString="0" containsNumber="1" minValue="-1" maxValue="19.5" count="22">
        <n v="19.5"/>
        <n v="11.5"/>
        <n v="9"/>
        <n v="7.5"/>
        <n v="8"/>
        <n v="6.5"/>
        <n v="4"/>
        <n v="3"/>
        <n v="3.5"/>
        <n v="4.5"/>
        <n v="7"/>
        <n v="5"/>
        <n v="6"/>
        <n v="2.5"/>
        <n v="1.5"/>
        <n v="2"/>
        <n v="8.5"/>
        <n v="5.5"/>
        <n v="12"/>
        <n v="10"/>
        <n v="0"/>
        <n v="-1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11"/>
    <n v="15"/>
    <x v="0"/>
  </r>
  <r>
    <x v="1"/>
    <n v="11"/>
    <n v="11"/>
    <x v="1"/>
  </r>
  <r>
    <x v="2"/>
    <n v="10"/>
    <n v="21"/>
    <x v="2"/>
  </r>
  <r>
    <x v="3"/>
    <n v="5"/>
    <n v="6"/>
    <x v="2"/>
  </r>
  <r>
    <x v="4"/>
    <n v="5"/>
    <n v="3"/>
    <x v="3"/>
  </r>
  <r>
    <x v="4"/>
    <n v="3"/>
    <n v="23"/>
    <x v="4"/>
  </r>
  <r>
    <x v="5"/>
    <n v="9"/>
    <n v="17"/>
    <x v="5"/>
  </r>
  <r>
    <x v="6"/>
    <n v="10"/>
    <n v="15"/>
    <x v="5"/>
  </r>
  <r>
    <x v="7"/>
    <n v="5"/>
    <n v="26"/>
    <x v="5"/>
  </r>
  <r>
    <x v="7"/>
    <n v="6"/>
    <n v="1"/>
    <x v="6"/>
  </r>
  <r>
    <x v="8"/>
    <n v="5"/>
    <n v="19"/>
    <x v="7"/>
  </r>
  <r>
    <x v="9"/>
    <n v="11"/>
    <n v="12"/>
    <x v="4"/>
  </r>
  <r>
    <x v="6"/>
    <n v="5"/>
    <n v="3"/>
    <x v="8"/>
  </r>
  <r>
    <x v="4"/>
    <n v="11"/>
    <n v="11"/>
    <x v="9"/>
  </r>
  <r>
    <x v="0"/>
    <n v="6"/>
    <n v="27"/>
    <x v="8"/>
  </r>
  <r>
    <x v="0"/>
    <n v="6"/>
    <n v="28"/>
    <x v="5"/>
  </r>
  <r>
    <x v="0"/>
    <n v="7"/>
    <n v="2"/>
    <x v="2"/>
  </r>
  <r>
    <x v="0"/>
    <n v="7"/>
    <n v="12"/>
    <x v="5"/>
  </r>
  <r>
    <x v="0"/>
    <n v="8"/>
    <n v="16"/>
    <x v="8"/>
  </r>
  <r>
    <x v="0"/>
    <n v="8"/>
    <n v="21"/>
    <x v="10"/>
  </r>
  <r>
    <x v="0"/>
    <n v="9"/>
    <n v="6"/>
    <x v="11"/>
  </r>
  <r>
    <x v="0"/>
    <n v="9"/>
    <n v="20"/>
    <x v="12"/>
  </r>
  <r>
    <x v="0"/>
    <n v="10"/>
    <n v="4"/>
    <x v="11"/>
  </r>
  <r>
    <x v="0"/>
    <n v="10"/>
    <n v="10"/>
    <x v="6"/>
  </r>
  <r>
    <x v="0"/>
    <n v="10"/>
    <n v="10"/>
    <x v="1"/>
  </r>
  <r>
    <x v="0"/>
    <n v="10"/>
    <n v="14"/>
    <x v="2"/>
  </r>
  <r>
    <x v="0"/>
    <n v="11"/>
    <n v="9"/>
    <x v="13"/>
  </r>
  <r>
    <x v="7"/>
    <n v="4"/>
    <n v="17"/>
    <x v="14"/>
  </r>
  <r>
    <x v="3"/>
    <n v="5"/>
    <n v="16"/>
    <x v="15"/>
  </r>
  <r>
    <x v="10"/>
    <n v="8"/>
    <n v="18"/>
    <x v="7"/>
  </r>
  <r>
    <x v="4"/>
    <n v="4"/>
    <n v="30"/>
    <x v="16"/>
  </r>
  <r>
    <x v="5"/>
    <n v="4"/>
    <n v="12"/>
    <x v="6"/>
  </r>
  <r>
    <x v="6"/>
    <n v="5"/>
    <n v="9"/>
    <x v="15"/>
  </r>
  <r>
    <x v="11"/>
    <n v="8"/>
    <n v="8"/>
    <x v="13"/>
  </r>
  <r>
    <x v="12"/>
    <n v="9"/>
    <n v="28"/>
    <x v="17"/>
  </r>
  <r>
    <x v="7"/>
    <n v="11"/>
    <n v="3"/>
    <x v="12"/>
  </r>
  <r>
    <x v="6"/>
    <n v="12"/>
    <n v="6"/>
    <x v="14"/>
  </r>
  <r>
    <x v="5"/>
    <n v="6"/>
    <n v="21"/>
    <x v="12"/>
  </r>
  <r>
    <x v="12"/>
    <n v="11"/>
    <n v="13"/>
    <x v="17"/>
  </r>
  <r>
    <x v="6"/>
    <n v="9"/>
    <n v="9"/>
    <x v="3"/>
  </r>
  <r>
    <x v="12"/>
    <n v="4"/>
    <n v="24"/>
    <x v="7"/>
  </r>
  <r>
    <x v="4"/>
    <n v="8"/>
    <n v="20"/>
    <x v="6"/>
  </r>
  <r>
    <x v="11"/>
    <n v="8"/>
    <n v="10"/>
    <x v="9"/>
  </r>
  <r>
    <x v="11"/>
    <n v="11"/>
    <n v="5"/>
    <x v="12"/>
  </r>
  <r>
    <x v="13"/>
    <n v="3"/>
    <n v="22"/>
    <x v="7"/>
  </r>
  <r>
    <x v="4"/>
    <n v="7"/>
    <n v="21"/>
    <x v="8"/>
  </r>
  <r>
    <x v="4"/>
    <n v="10"/>
    <n v="24"/>
    <x v="9"/>
  </r>
  <r>
    <x v="14"/>
    <n v="9"/>
    <n v="2"/>
    <x v="8"/>
  </r>
  <r>
    <x v="10"/>
    <n v="9"/>
    <n v="21"/>
    <x v="15"/>
  </r>
  <r>
    <x v="7"/>
    <n v="5"/>
    <n v="24"/>
    <x v="18"/>
  </r>
  <r>
    <x v="6"/>
    <n v="9"/>
    <n v="11"/>
    <x v="14"/>
  </r>
  <r>
    <x v="4"/>
    <n v="6"/>
    <n v="9"/>
    <x v="11"/>
  </r>
  <r>
    <x v="15"/>
    <n v="5"/>
    <n v="16"/>
    <x v="2"/>
  </r>
  <r>
    <x v="5"/>
    <n v="3"/>
    <n v="12"/>
    <x v="8"/>
  </r>
  <r>
    <x v="15"/>
    <n v="5"/>
    <n v="7"/>
    <x v="13"/>
  </r>
  <r>
    <x v="1"/>
    <n v="5"/>
    <n v="13"/>
    <x v="3"/>
  </r>
  <r>
    <x v="16"/>
    <n v="5"/>
    <n v="28"/>
    <x v="2"/>
  </r>
  <r>
    <x v="16"/>
    <n v="8"/>
    <n v="11"/>
    <x v="12"/>
  </r>
  <r>
    <x v="16"/>
    <n v="9"/>
    <n v="19"/>
    <x v="13"/>
  </r>
  <r>
    <x v="11"/>
    <n v="5"/>
    <n v="22"/>
    <x v="19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  <r>
    <x v="17"/>
    <m/>
    <m/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C0A03-3430-4CAF-9CB4-514791B4175C}" name="TablaDinámica2" cacheId="40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14" rowHeaderCaption="Año" colHeaderCaption="Hr">
  <location ref="B3:W22" firstHeaderRow="1" firstDataRow="2" firstDataCol="1"/>
  <pivotFields count="4">
    <pivotField axis="axisRow" showAll="0">
      <items count="19">
        <item x="0"/>
        <item x="10"/>
        <item x="12"/>
        <item x="1"/>
        <item x="13"/>
        <item x="8"/>
        <item x="2"/>
        <item x="15"/>
        <item x="3"/>
        <item x="16"/>
        <item x="4"/>
        <item x="5"/>
        <item x="6"/>
        <item x="11"/>
        <item x="9"/>
        <item x="7"/>
        <item x="14"/>
        <item x="17"/>
        <item t="default"/>
      </items>
    </pivotField>
    <pivotField numFmtId="171" showAll="0"/>
    <pivotField dataField="1" numFmtId="171" showAll="0"/>
    <pivotField axis="axisCol" numFmtId="164" showAll="0">
      <items count="23">
        <item h="1" m="1" x="21"/>
        <item x="14"/>
        <item x="15"/>
        <item x="13"/>
        <item x="7"/>
        <item x="8"/>
        <item x="6"/>
        <item x="9"/>
        <item x="11"/>
        <item x="17"/>
        <item x="12"/>
        <item x="5"/>
        <item x="10"/>
        <item x="3"/>
        <item x="4"/>
        <item x="16"/>
        <item x="2"/>
        <item x="19"/>
        <item x="1"/>
        <item x="18"/>
        <item x="0"/>
        <item h="1" x="20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3"/>
  </colFields>
  <col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dataFields count="1">
    <dataField name="Cuenta" fld="2" subtotal="count" baseField="0" baseItem="0"/>
  </dataFields>
  <formats count="84">
    <format dxfId="501">
      <pivotArea type="all" dataOnly="0" outline="0" fieldPosition="0"/>
    </format>
    <format dxfId="500">
      <pivotArea outline="0" collapsedLevelsAreSubtotals="1" fieldPosition="0"/>
    </format>
    <format dxfId="499">
      <pivotArea type="origin" dataOnly="0" labelOnly="1" outline="0" fieldPosition="0"/>
    </format>
    <format dxfId="498">
      <pivotArea field="3" type="button" dataOnly="0" labelOnly="1" outline="0" axis="axisCol" fieldPosition="0"/>
    </format>
    <format dxfId="497">
      <pivotArea type="topRight" dataOnly="0" labelOnly="1" outline="0" fieldPosition="0"/>
    </format>
    <format dxfId="496">
      <pivotArea field="0" type="button" dataOnly="0" labelOnly="1" outline="0" axis="axisRow" fieldPosition="0"/>
    </format>
    <format dxfId="495">
      <pivotArea dataOnly="0" labelOnly="1" fieldPosition="0">
        <references count="1">
          <reference field="0" count="0"/>
        </references>
      </pivotArea>
    </format>
    <format dxfId="494">
      <pivotArea dataOnly="0" labelOnly="1" grandRow="1" outline="0" fieldPosition="0"/>
    </format>
    <format dxfId="493">
      <pivotArea dataOnly="0" labelOnly="1" fieldPosition="0">
        <references count="1">
          <reference field="3" count="0"/>
        </references>
      </pivotArea>
    </format>
    <format dxfId="492">
      <pivotArea dataOnly="0" labelOnly="1" grandCol="1" outline="0" fieldPosition="0"/>
    </format>
    <format dxfId="491">
      <pivotArea type="all" dataOnly="0" outline="0" fieldPosition="0"/>
    </format>
    <format dxfId="490">
      <pivotArea outline="0" collapsedLevelsAreSubtotals="1" fieldPosition="0"/>
    </format>
    <format dxfId="489">
      <pivotArea type="origin" dataOnly="0" labelOnly="1" outline="0" fieldPosition="0"/>
    </format>
    <format dxfId="488">
      <pivotArea field="3" type="button" dataOnly="0" labelOnly="1" outline="0" axis="axisCol" fieldPosition="0"/>
    </format>
    <format dxfId="487">
      <pivotArea type="topRight" dataOnly="0" labelOnly="1" outline="0" fieldPosition="0"/>
    </format>
    <format dxfId="486">
      <pivotArea field="0" type="button" dataOnly="0" labelOnly="1" outline="0" axis="axisRow" fieldPosition="0"/>
    </format>
    <format dxfId="485">
      <pivotArea dataOnly="0" labelOnly="1" fieldPosition="0">
        <references count="1">
          <reference field="0" count="0"/>
        </references>
      </pivotArea>
    </format>
    <format dxfId="484">
      <pivotArea dataOnly="0" labelOnly="1" grandRow="1" outline="0" fieldPosition="0"/>
    </format>
    <format dxfId="483">
      <pivotArea dataOnly="0" labelOnly="1" fieldPosition="0">
        <references count="1">
          <reference field="3" count="0"/>
        </references>
      </pivotArea>
    </format>
    <format dxfId="482">
      <pivotArea dataOnly="0" labelOnly="1" grandCol="1" outline="0" fieldPosition="0"/>
    </format>
    <format dxfId="481">
      <pivotArea dataOnly="0" labelOnly="1" fieldPosition="0">
        <references count="1">
          <reference field="3" count="0"/>
        </references>
      </pivotArea>
    </format>
    <format dxfId="480">
      <pivotArea dataOnly="0" labelOnly="1" grandCol="1" outline="0" fieldPosition="0"/>
    </format>
    <format dxfId="479">
      <pivotArea field="0" type="button" dataOnly="0" labelOnly="1" outline="0" axis="axisRow" fieldPosition="0"/>
    </format>
    <format dxfId="478">
      <pivotArea field="0" type="button" dataOnly="0" labelOnly="1" outline="0" axis="axisRow" fieldPosition="0"/>
    </format>
    <format dxfId="477">
      <pivotArea dataOnly="0" labelOnly="1" fieldPosition="0">
        <references count="1">
          <reference field="3" count="0"/>
        </references>
      </pivotArea>
    </format>
    <format dxfId="476">
      <pivotArea dataOnly="0" labelOnly="1" grandCol="1" outline="0" fieldPosition="0"/>
    </format>
    <format dxfId="475">
      <pivotArea outline="0" collapsedLevelsAreSubtotals="1" fieldPosition="0"/>
    </format>
    <format dxfId="474">
      <pivotArea field="3" type="button" dataOnly="0" labelOnly="1" outline="0" axis="axisCol" fieldPosition="0"/>
    </format>
    <format dxfId="473">
      <pivotArea type="topRight" dataOnly="0" labelOnly="1" outline="0" fieldPosition="0"/>
    </format>
    <format dxfId="472">
      <pivotArea dataOnly="0" labelOnly="1" fieldPosition="0">
        <references count="1">
          <reference field="3" count="0"/>
        </references>
      </pivotArea>
    </format>
    <format dxfId="471">
      <pivotArea dataOnly="0" labelOnly="1" grandCol="1" outline="0" fieldPosition="0"/>
    </format>
    <format dxfId="470">
      <pivotArea type="all" dataOnly="0" outline="0" fieldPosition="0"/>
    </format>
    <format dxfId="469">
      <pivotArea outline="0" collapsedLevelsAreSubtotals="1" fieldPosition="0"/>
    </format>
    <format dxfId="468">
      <pivotArea type="origin" dataOnly="0" labelOnly="1" outline="0" fieldPosition="0"/>
    </format>
    <format dxfId="467">
      <pivotArea field="3" type="button" dataOnly="0" labelOnly="1" outline="0" axis="axisCol" fieldPosition="0"/>
    </format>
    <format dxfId="466">
      <pivotArea type="topRight" dataOnly="0" labelOnly="1" outline="0" fieldPosition="0"/>
    </format>
    <format dxfId="465">
      <pivotArea field="0" type="button" dataOnly="0" labelOnly="1" outline="0" axis="axisRow" fieldPosition="0"/>
    </format>
    <format dxfId="464">
      <pivotArea dataOnly="0" labelOnly="1" fieldPosition="0">
        <references count="1">
          <reference field="0" count="0"/>
        </references>
      </pivotArea>
    </format>
    <format dxfId="463">
      <pivotArea dataOnly="0" labelOnly="1" grandRow="1" outline="0" fieldPosition="0"/>
    </format>
    <format dxfId="462">
      <pivotArea dataOnly="0" labelOnly="1" fieldPosition="0">
        <references count="1">
          <reference field="3" count="0"/>
        </references>
      </pivotArea>
    </format>
    <format dxfId="461">
      <pivotArea dataOnly="0" labelOnly="1" grandCol="1" outline="0" fieldPosition="0"/>
    </format>
    <format dxfId="460">
      <pivotArea type="all" dataOnly="0" outline="0" fieldPosition="0"/>
    </format>
    <format dxfId="459">
      <pivotArea type="origin" dataOnly="0" labelOnly="1" outline="0" fieldPosition="0"/>
    </format>
    <format dxfId="458">
      <pivotArea field="3" type="button" dataOnly="0" labelOnly="1" outline="0" axis="axisCol" fieldPosition="0"/>
    </format>
    <format dxfId="457">
      <pivotArea type="topRight" dataOnly="0" labelOnly="1" outline="0" fieldPosition="0"/>
    </format>
    <format dxfId="456">
      <pivotArea field="0" type="button" dataOnly="0" labelOnly="1" outline="0" axis="axisRow" fieldPosition="0"/>
    </format>
    <format dxfId="455">
      <pivotArea dataOnly="0" labelOnly="1" fieldPosition="0">
        <references count="1">
          <reference field="3" count="0"/>
        </references>
      </pivotArea>
    </format>
    <format dxfId="454">
      <pivotArea dataOnly="0" labelOnly="1" grandCol="1" outline="0" fieldPosition="0"/>
    </format>
    <format dxfId="453">
      <pivotArea grandRow="1" outline="0" collapsedLevelsAreSubtotals="1" fieldPosition="0"/>
    </format>
    <format dxfId="452">
      <pivotArea dataOnly="0" labelOnly="1" grandRow="1" outline="0" fieldPosition="0"/>
    </format>
    <format dxfId="451">
      <pivotArea dataOnly="0" labelOnly="1" fieldPosition="0">
        <references count="1">
          <reference field="0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450">
      <pivotArea dataOnly="0" labelOnly="1" grandRow="1" outline="0" fieldPosition="0"/>
    </format>
    <format dxfId="449">
      <pivotArea type="all" dataOnly="0" outline="0" fieldPosition="0"/>
    </format>
    <format dxfId="448">
      <pivotArea outline="0" collapsedLevelsAreSubtotals="1" fieldPosition="0"/>
    </format>
    <format dxfId="447">
      <pivotArea type="origin" dataOnly="0" labelOnly="1" outline="0" fieldPosition="0"/>
    </format>
    <format dxfId="446">
      <pivotArea field="3" type="button" dataOnly="0" labelOnly="1" outline="0" axis="axisCol" fieldPosition="0"/>
    </format>
    <format dxfId="445">
      <pivotArea type="topRight" dataOnly="0" labelOnly="1" outline="0" fieldPosition="0"/>
    </format>
    <format dxfId="444">
      <pivotArea field="0" type="button" dataOnly="0" labelOnly="1" outline="0" axis="axisRow" fieldPosition="0"/>
    </format>
    <format dxfId="443">
      <pivotArea dataOnly="0" labelOnly="1" fieldPosition="0">
        <references count="1">
          <reference field="0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442">
      <pivotArea dataOnly="0" labelOnly="1" grandRow="1" outline="0" fieldPosition="0"/>
    </format>
    <format dxfId="441">
      <pivotArea dataOnly="0" labelOnly="1" fieldPosition="0">
        <references count="1">
          <reference field="3" count="0"/>
        </references>
      </pivotArea>
    </format>
    <format dxfId="440">
      <pivotArea dataOnly="0" labelOnly="1" grandCol="1" outline="0" fieldPosition="0"/>
    </format>
    <format dxfId="439">
      <pivotArea type="all" dataOnly="0" outline="0" fieldPosition="0"/>
    </format>
    <format dxfId="438">
      <pivotArea outline="0" collapsedLevelsAreSubtotals="1" fieldPosition="0"/>
    </format>
    <format dxfId="437">
      <pivotArea type="origin" dataOnly="0" labelOnly="1" outline="0" fieldPosition="0"/>
    </format>
    <format dxfId="436">
      <pivotArea field="3" type="button" dataOnly="0" labelOnly="1" outline="0" axis="axisCol" fieldPosition="0"/>
    </format>
    <format dxfId="435">
      <pivotArea type="topRight" dataOnly="0" labelOnly="1" outline="0" fieldPosition="0"/>
    </format>
    <format dxfId="434">
      <pivotArea field="0" type="button" dataOnly="0" labelOnly="1" outline="0" axis="axisRow" fieldPosition="0"/>
    </format>
    <format dxfId="433">
      <pivotArea dataOnly="0" labelOnly="1" fieldPosition="0">
        <references count="1">
          <reference field="0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432">
      <pivotArea dataOnly="0" labelOnly="1" grandRow="1" outline="0" fieldPosition="0"/>
    </format>
    <format dxfId="431">
      <pivotArea dataOnly="0" labelOnly="1" fieldPosition="0">
        <references count="1">
          <reference field="3" count="0"/>
        </references>
      </pivotArea>
    </format>
    <format dxfId="430">
      <pivotArea dataOnly="0" labelOnly="1" grandCol="1" outline="0" fieldPosition="0"/>
    </format>
    <format dxfId="368">
      <pivotArea type="all" dataOnly="0" outline="0" fieldPosition="0"/>
    </format>
    <format dxfId="367">
      <pivotArea outline="0" collapsedLevelsAreSubtotals="1" fieldPosition="0"/>
    </format>
    <format dxfId="366">
      <pivotArea type="origin" dataOnly="0" labelOnly="1" outline="0" fieldPosition="0"/>
    </format>
    <format dxfId="365">
      <pivotArea field="3" type="button" dataOnly="0" labelOnly="1" outline="0" axis="axisCol" fieldPosition="0"/>
    </format>
    <format dxfId="364">
      <pivotArea type="topRight" dataOnly="0" labelOnly="1" outline="0" fieldPosition="0"/>
    </format>
    <format dxfId="363">
      <pivotArea field="0" type="button" dataOnly="0" labelOnly="1" outline="0" axis="axisRow" fieldPosition="0"/>
    </format>
    <format dxfId="362">
      <pivotArea dataOnly="0" labelOnly="1" fieldPosition="0">
        <references count="1">
          <reference field="0" count="17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</reference>
        </references>
      </pivotArea>
    </format>
    <format dxfId="361">
      <pivotArea dataOnly="0" labelOnly="1" grandRow="1" outline="0" fieldPosition="0"/>
    </format>
    <format dxfId="360">
      <pivotArea dataOnly="0" labelOnly="1" fieldPosition="0">
        <references count="1">
          <reference field="3" count="0"/>
        </references>
      </pivotArea>
    </format>
    <format dxfId="359">
      <pivotArea dataOnly="0" labelOnly="1" grandCol="1" outline="0" fieldPosition="0"/>
    </format>
    <format dxfId="358">
      <pivotArea type="all" dataOnly="0" outline="0" fieldPosition="0"/>
    </format>
    <format dxfId="357">
      <pivotArea type="all" dataOnly="0" outline="0" fieldPosition="0"/>
    </format>
  </formats>
  <chartFormats count="21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2FBF9B-EFDD-4F83-9BD1-C9DB1A374738}" name="TablaDinámica2" cacheId="40" applyNumberFormats="0" applyBorderFormats="0" applyFontFormats="0" applyPatternFormats="0" applyAlignmentFormats="0" applyWidthHeightFormats="1" dataCaption="Valores" grandTotalCaption="Total" updatedVersion="7" minRefreshableVersion="3" useAutoFormatting="1" itemPrintTitles="1" createdVersion="6" indent="0" outline="1" outlineData="1" multipleFieldFilters="0" chartFormat="18" rowHeaderCaption="Duración" colHeaderCaption="Hr">
  <location ref="B3:C24" firstHeaderRow="1" firstDataRow="1" firstDataCol="1"/>
  <pivotFields count="4">
    <pivotField showAll="0">
      <items count="19">
        <item x="0"/>
        <item x="10"/>
        <item x="12"/>
        <item x="1"/>
        <item x="13"/>
        <item x="8"/>
        <item x="2"/>
        <item x="15"/>
        <item x="3"/>
        <item x="16"/>
        <item x="4"/>
        <item x="5"/>
        <item x="6"/>
        <item x="11"/>
        <item x="9"/>
        <item x="7"/>
        <item x="14"/>
        <item x="17"/>
        <item t="default"/>
      </items>
    </pivotField>
    <pivotField numFmtId="171" showAll="0"/>
    <pivotField dataField="1" numFmtId="171" showAll="0"/>
    <pivotField axis="axisRow" numFmtId="164" showAll="0">
      <items count="23">
        <item h="1" m="1" x="21"/>
        <item x="14"/>
        <item x="15"/>
        <item x="13"/>
        <item x="7"/>
        <item x="8"/>
        <item x="6"/>
        <item x="9"/>
        <item x="11"/>
        <item x="17"/>
        <item x="12"/>
        <item x="5"/>
        <item x="10"/>
        <item x="3"/>
        <item x="4"/>
        <item x="16"/>
        <item x="2"/>
        <item x="19"/>
        <item x="1"/>
        <item x="18"/>
        <item x="0"/>
        <item h="1" x="20"/>
        <item t="default"/>
      </items>
    </pivotField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Cuenta" fld="2" subtotal="count" baseField="0" baseItem="0"/>
  </dataFields>
  <formats count="84">
    <format dxfId="429">
      <pivotArea type="all" dataOnly="0" outline="0" fieldPosition="0"/>
    </format>
    <format dxfId="428">
      <pivotArea outline="0" collapsedLevelsAreSubtotals="1" fieldPosition="0"/>
    </format>
    <format dxfId="427">
      <pivotArea type="origin" dataOnly="0" labelOnly="1" outline="0" fieldPosition="0"/>
    </format>
    <format dxfId="426">
      <pivotArea field="3" type="button" dataOnly="0" labelOnly="1" outline="0" axis="axisRow" fieldPosition="0"/>
    </format>
    <format dxfId="425">
      <pivotArea type="topRight" dataOnly="0" labelOnly="1" outline="0" fieldPosition="0"/>
    </format>
    <format dxfId="424">
      <pivotArea field="0" type="button" dataOnly="0" labelOnly="1" outline="0"/>
    </format>
    <format dxfId="423">
      <pivotArea dataOnly="0" labelOnly="1" grandRow="1" outline="0" fieldPosition="0"/>
    </format>
    <format dxfId="422">
      <pivotArea dataOnly="0" labelOnly="1" fieldPosition="0">
        <references count="1">
          <reference field="3" count="0"/>
        </references>
      </pivotArea>
    </format>
    <format dxfId="421">
      <pivotArea dataOnly="0" labelOnly="1" grandCol="1" outline="0" fieldPosition="0"/>
    </format>
    <format dxfId="420">
      <pivotArea type="all" dataOnly="0" outline="0" fieldPosition="0"/>
    </format>
    <format dxfId="419">
      <pivotArea outline="0" collapsedLevelsAreSubtotals="1" fieldPosition="0"/>
    </format>
    <format dxfId="418">
      <pivotArea type="origin" dataOnly="0" labelOnly="1" outline="0" fieldPosition="0"/>
    </format>
    <format dxfId="417">
      <pivotArea field="3" type="button" dataOnly="0" labelOnly="1" outline="0" axis="axisRow" fieldPosition="0"/>
    </format>
    <format dxfId="416">
      <pivotArea type="topRight" dataOnly="0" labelOnly="1" outline="0" fieldPosition="0"/>
    </format>
    <format dxfId="415">
      <pivotArea field="0" type="button" dataOnly="0" labelOnly="1" outline="0"/>
    </format>
    <format dxfId="414">
      <pivotArea dataOnly="0" labelOnly="1" grandRow="1" outline="0" fieldPosition="0"/>
    </format>
    <format dxfId="413">
      <pivotArea dataOnly="0" labelOnly="1" fieldPosition="0">
        <references count="1">
          <reference field="3" count="0"/>
        </references>
      </pivotArea>
    </format>
    <format dxfId="412">
      <pivotArea dataOnly="0" labelOnly="1" grandCol="1" outline="0" fieldPosition="0"/>
    </format>
    <format dxfId="411">
      <pivotArea dataOnly="0" labelOnly="1" fieldPosition="0">
        <references count="1">
          <reference field="3" count="0"/>
        </references>
      </pivotArea>
    </format>
    <format dxfId="410">
      <pivotArea dataOnly="0" labelOnly="1" grandCol="1" outline="0" fieldPosition="0"/>
    </format>
    <format dxfId="409">
      <pivotArea field="0" type="button" dataOnly="0" labelOnly="1" outline="0"/>
    </format>
    <format dxfId="408">
      <pivotArea field="0" type="button" dataOnly="0" labelOnly="1" outline="0"/>
    </format>
    <format dxfId="407">
      <pivotArea dataOnly="0" labelOnly="1" fieldPosition="0">
        <references count="1">
          <reference field="3" count="0"/>
        </references>
      </pivotArea>
    </format>
    <format dxfId="406">
      <pivotArea dataOnly="0" labelOnly="1" grandCol="1" outline="0" fieldPosition="0"/>
    </format>
    <format dxfId="405">
      <pivotArea outline="0" collapsedLevelsAreSubtotals="1" fieldPosition="0"/>
    </format>
    <format dxfId="404">
      <pivotArea field="3" type="button" dataOnly="0" labelOnly="1" outline="0" axis="axisRow" fieldPosition="0"/>
    </format>
    <format dxfId="403">
      <pivotArea type="topRight" dataOnly="0" labelOnly="1" outline="0" fieldPosition="0"/>
    </format>
    <format dxfId="402">
      <pivotArea dataOnly="0" labelOnly="1" fieldPosition="0">
        <references count="1">
          <reference field="3" count="0"/>
        </references>
      </pivotArea>
    </format>
    <format dxfId="401">
      <pivotArea dataOnly="0" labelOnly="1" grandCol="1" outline="0" fieldPosition="0"/>
    </format>
    <format dxfId="400">
      <pivotArea type="all" dataOnly="0" outline="0" fieldPosition="0"/>
    </format>
    <format dxfId="399">
      <pivotArea outline="0" collapsedLevelsAreSubtotals="1" fieldPosition="0"/>
    </format>
    <format dxfId="398">
      <pivotArea type="origin" dataOnly="0" labelOnly="1" outline="0" fieldPosition="0"/>
    </format>
    <format dxfId="397">
      <pivotArea field="3" type="button" dataOnly="0" labelOnly="1" outline="0" axis="axisRow" fieldPosition="0"/>
    </format>
    <format dxfId="396">
      <pivotArea type="topRight" dataOnly="0" labelOnly="1" outline="0" fieldPosition="0"/>
    </format>
    <format dxfId="395">
      <pivotArea field="0" type="button" dataOnly="0" labelOnly="1" outline="0"/>
    </format>
    <format dxfId="394">
      <pivotArea dataOnly="0" labelOnly="1" grandRow="1" outline="0" fieldPosition="0"/>
    </format>
    <format dxfId="393">
      <pivotArea dataOnly="0" labelOnly="1" fieldPosition="0">
        <references count="1">
          <reference field="3" count="0"/>
        </references>
      </pivotArea>
    </format>
    <format dxfId="392">
      <pivotArea dataOnly="0" labelOnly="1" grandCol="1" outline="0" fieldPosition="0"/>
    </format>
    <format dxfId="391">
      <pivotArea type="all" dataOnly="0" outline="0" fieldPosition="0"/>
    </format>
    <format dxfId="390">
      <pivotArea type="origin" dataOnly="0" labelOnly="1" outline="0" fieldPosition="0"/>
    </format>
    <format dxfId="389">
      <pivotArea field="3" type="button" dataOnly="0" labelOnly="1" outline="0" axis="axisRow" fieldPosition="0"/>
    </format>
    <format dxfId="388">
      <pivotArea type="topRight" dataOnly="0" labelOnly="1" outline="0" fieldPosition="0"/>
    </format>
    <format dxfId="387">
      <pivotArea field="0" type="button" dataOnly="0" labelOnly="1" outline="0"/>
    </format>
    <format dxfId="386">
      <pivotArea dataOnly="0" labelOnly="1" fieldPosition="0">
        <references count="1">
          <reference field="3" count="0"/>
        </references>
      </pivotArea>
    </format>
    <format dxfId="385">
      <pivotArea dataOnly="0" labelOnly="1" grandCol="1" outline="0" fieldPosition="0"/>
    </format>
    <format dxfId="384">
      <pivotArea grandRow="1" outline="0" collapsedLevelsAreSubtotals="1" fieldPosition="0"/>
    </format>
    <format dxfId="383">
      <pivotArea dataOnly="0" labelOnly="1" grandRow="1" outline="0" fieldPosition="0"/>
    </format>
    <format dxfId="382">
      <pivotArea dataOnly="0" labelOnly="1" grandRow="1" outline="0" fieldPosition="0"/>
    </format>
    <format dxfId="381">
      <pivotArea dataOnly="0" labelOnly="1" fieldPosition="0">
        <references count="1">
          <reference field="3" count="0"/>
        </references>
      </pivotArea>
    </format>
    <format dxfId="380">
      <pivotArea type="all" dataOnly="0" outline="0" fieldPosition="0"/>
    </format>
    <format dxfId="379">
      <pivotArea outline="0" collapsedLevelsAreSubtotals="1" fieldPosition="0"/>
    </format>
    <format dxfId="378">
      <pivotArea field="3" type="button" dataOnly="0" labelOnly="1" outline="0" axis="axisRow" fieldPosition="0"/>
    </format>
    <format dxfId="377">
      <pivotArea dataOnly="0" labelOnly="1" fieldPosition="0">
        <references count="1">
          <reference field="3" count="0"/>
        </references>
      </pivotArea>
    </format>
    <format dxfId="376">
      <pivotArea dataOnly="0" labelOnly="1" grandRow="1" outline="0" fieldPosition="0"/>
    </format>
    <format dxfId="375">
      <pivotArea dataOnly="0" labelOnly="1" outline="0" axis="axisValues" fieldPosition="0"/>
    </format>
    <format dxfId="374">
      <pivotArea type="all" dataOnly="0" outline="0" fieldPosition="0"/>
    </format>
    <format dxfId="373">
      <pivotArea outline="0" collapsedLevelsAreSubtotals="1" fieldPosition="0"/>
    </format>
    <format dxfId="372">
      <pivotArea field="3" type="button" dataOnly="0" labelOnly="1" outline="0" axis="axisRow" fieldPosition="0"/>
    </format>
    <format dxfId="371">
      <pivotArea dataOnly="0" labelOnly="1" fieldPosition="0">
        <references count="1">
          <reference field="3" count="0"/>
        </references>
      </pivotArea>
    </format>
    <format dxfId="370">
      <pivotArea dataOnly="0" labelOnly="1" grandRow="1" outline="0" fieldPosition="0"/>
    </format>
    <format dxfId="369">
      <pivotArea dataOnly="0" labelOnly="1" outline="0" axis="axisValues" fieldPosition="0"/>
    </format>
    <format dxfId="356">
      <pivotArea type="all" dataOnly="0" outline="0" fieldPosition="0"/>
    </format>
    <format dxfId="343">
      <pivotArea outline="0" collapsedLevelsAreSubtotals="1" fieldPosition="0"/>
    </format>
    <format dxfId="342">
      <pivotArea field="3" type="button" dataOnly="0" labelOnly="1" outline="0" axis="axisRow" fieldPosition="0"/>
    </format>
    <format dxfId="341">
      <pivotArea dataOnly="0" labelOnly="1" fieldPosition="0">
        <references count="1">
          <reference field="3" count="0"/>
        </references>
      </pivotArea>
    </format>
    <format dxfId="340">
      <pivotArea dataOnly="0" labelOnly="1" grandRow="1" outline="0" fieldPosition="0"/>
    </format>
    <format dxfId="339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3" type="button" dataOnly="0" labelOnly="1" outline="0" axis="axisRow" fieldPosition="0"/>
    </format>
    <format dxfId="183">
      <pivotArea dataOnly="0" labelOnly="1" fieldPosition="0">
        <references count="1">
          <reference field="3" count="0"/>
        </references>
      </pivotArea>
    </format>
    <format dxfId="182">
      <pivotArea dataOnly="0" labelOnly="1" grandRow="1" outline="0" fieldPosition="0"/>
    </format>
    <format dxfId="181">
      <pivotArea dataOnly="0" labelOnly="1" outline="0" axis="axisValues" fieldPosition="0"/>
    </format>
    <format dxfId="179">
      <pivotArea type="all" dataOnly="0" outline="0" fieldPosition="0"/>
    </format>
    <format dxfId="178">
      <pivotArea field="3" type="button" dataOnly="0" labelOnly="1" outline="0" axis="axisRow" fieldPosition="0"/>
    </format>
    <format dxfId="177">
      <pivotArea dataOnly="0" labelOnly="1" outline="0" axis="axisValues" fieldPosition="0"/>
    </format>
    <format dxfId="12">
      <pivotArea field="3" type="button" dataOnly="0" labelOnly="1" outline="0" axis="axisRow" fieldPosition="0"/>
    </format>
    <format dxfId="11">
      <pivotArea dataOnly="0" labelOnly="1" outline="0" axis="axisValues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6">
      <pivotArea field="3" type="button" dataOnly="0" labelOnly="1" outline="0" axis="axisRow" fieldPosition="0"/>
    </format>
    <format dxfId="5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1">
      <pivotArea dataOnly="0" labelOnly="1" outline="0" axis="axisValues" fieldPosition="0"/>
    </format>
  </formats>
  <chartFormats count="42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7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7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7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7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7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7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7" format="1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7" format="1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7" format="1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7" format="2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14" format="2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2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2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2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4" format="2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14" format="2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14" format="2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14" format="3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4" format="3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14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14" format="3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14" format="3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14" format="3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14" format="3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4" format="3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14" format="3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14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14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14" format="4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cfdtools/R.HydroTools/wiki/License" TargetMode="External"/><Relationship Id="rId2" Type="http://schemas.openxmlformats.org/officeDocument/2006/relationships/hyperlink" Target="https://github.com/rcfdtools" TargetMode="External"/><Relationship Id="rId1" Type="http://schemas.openxmlformats.org/officeDocument/2006/relationships/hyperlink" Target="mailto:r.cfdtools@gmail.com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FD120"/>
  <sheetViews>
    <sheetView showGridLines="0" showRowColHeaders="0" tabSelected="1" zoomScaleNormal="100" workbookViewId="0">
      <selection activeCell="G77" sqref="G77"/>
    </sheetView>
  </sheetViews>
  <sheetFormatPr defaultColWidth="11.42578125" defaultRowHeight="16.5" x14ac:dyDescent="0.25"/>
  <cols>
    <col min="1" max="1" width="4.7109375" style="52" customWidth="1"/>
    <col min="2" max="2" width="9.7109375" style="54" bestFit="1" customWidth="1"/>
    <col min="3" max="3" width="7.5703125" style="54" customWidth="1"/>
    <col min="4" max="4" width="6.85546875" style="54" customWidth="1"/>
    <col min="5" max="5" width="3.85546875" style="54" customWidth="1"/>
    <col min="6" max="6" width="11.7109375" style="54" customWidth="1"/>
    <col min="7" max="7" width="18.42578125" style="54" customWidth="1"/>
    <col min="8" max="8" width="8.5703125" style="54" bestFit="1" customWidth="1"/>
    <col min="9" max="9" width="7.42578125" style="54" bestFit="1" customWidth="1"/>
    <col min="10" max="15" width="7.28515625" style="54" bestFit="1" customWidth="1"/>
    <col min="16" max="17" width="6.7109375" style="54" bestFit="1" customWidth="1"/>
    <col min="18" max="21" width="7.28515625" style="54" bestFit="1" customWidth="1"/>
    <col min="22" max="25" width="6.7109375" style="54" bestFit="1" customWidth="1"/>
    <col min="26" max="56" width="7.7109375" style="54" bestFit="1" customWidth="1"/>
    <col min="57" max="57" width="8.42578125" style="52" bestFit="1" customWidth="1"/>
    <col min="58" max="58" width="2.7109375" style="54" customWidth="1"/>
    <col min="59" max="59" width="13.42578125" style="54" customWidth="1"/>
    <col min="60" max="79" width="5" style="54" bestFit="1" customWidth="1"/>
    <col min="80" max="108" width="6.140625" style="54" bestFit="1" customWidth="1"/>
    <col min="109" max="109" width="5" style="54" bestFit="1" customWidth="1"/>
    <col min="110" max="110" width="2.7109375" style="54" customWidth="1"/>
    <col min="111" max="111" width="12" style="52" customWidth="1"/>
    <col min="112" max="131" width="5" style="52" bestFit="1" customWidth="1"/>
    <col min="132" max="160" width="6.140625" style="52" bestFit="1" customWidth="1"/>
    <col min="161" max="16384" width="11.42578125" style="54"/>
  </cols>
  <sheetData>
    <row r="1" spans="1:160" x14ac:dyDescent="0.25">
      <c r="B1" s="53" t="s">
        <v>74</v>
      </c>
      <c r="G1" s="55"/>
    </row>
    <row r="4" spans="1:160" s="56" customFormat="1" x14ac:dyDescent="0.25">
      <c r="A4" s="52"/>
      <c r="C4" s="54"/>
      <c r="BE4" s="52"/>
      <c r="DG4" s="52"/>
      <c r="DH4" s="52"/>
      <c r="DI4" s="52"/>
      <c r="DJ4" s="52"/>
      <c r="DK4" s="52"/>
      <c r="DL4" s="52"/>
      <c r="DM4" s="52"/>
      <c r="DN4" s="52"/>
      <c r="DO4" s="52"/>
      <c r="DP4" s="52"/>
      <c r="DQ4" s="52"/>
      <c r="DR4" s="52"/>
      <c r="DS4" s="52"/>
      <c r="DT4" s="52"/>
      <c r="DU4" s="52"/>
      <c r="DV4" s="52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</row>
    <row r="5" spans="1:160" s="56" customFormat="1" x14ac:dyDescent="0.25">
      <c r="A5" s="52"/>
      <c r="B5" s="54"/>
      <c r="C5" s="54"/>
      <c r="BE5" s="52"/>
      <c r="DG5" s="52"/>
      <c r="DH5" s="52"/>
      <c r="DI5" s="52"/>
      <c r="DJ5" s="52"/>
      <c r="DK5" s="52"/>
      <c r="DL5" s="52"/>
      <c r="DM5" s="52"/>
      <c r="DN5" s="52"/>
      <c r="DO5" s="52"/>
      <c r="DP5" s="52"/>
      <c r="DQ5" s="52"/>
      <c r="DR5" s="52"/>
      <c r="DS5" s="52"/>
      <c r="DT5" s="52"/>
      <c r="DU5" s="52"/>
      <c r="DV5" s="52"/>
      <c r="DW5" s="52"/>
      <c r="DX5" s="52"/>
      <c r="DY5" s="52"/>
      <c r="DZ5" s="52"/>
      <c r="EA5" s="52"/>
      <c r="EB5" s="52"/>
      <c r="EC5" s="52"/>
      <c r="ED5" s="52"/>
      <c r="EE5" s="52"/>
      <c r="EF5" s="52"/>
      <c r="EG5" s="52"/>
      <c r="EH5" s="52"/>
      <c r="EI5" s="52"/>
      <c r="EJ5" s="52"/>
      <c r="EK5" s="52"/>
      <c r="EL5" s="52"/>
      <c r="EM5" s="52"/>
      <c r="EN5" s="52"/>
      <c r="EO5" s="52"/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</row>
    <row r="10" spans="1:160" ht="17.25" x14ac:dyDescent="0.25">
      <c r="B10" s="57"/>
    </row>
    <row r="11" spans="1:160" x14ac:dyDescent="0.25"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</row>
    <row r="12" spans="1:160" x14ac:dyDescent="0.25">
      <c r="B12" s="58" t="s">
        <v>50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</row>
    <row r="13" spans="1:160" x14ac:dyDescent="0.25">
      <c r="B13" s="59" t="s">
        <v>59</v>
      </c>
      <c r="C13" s="60"/>
      <c r="D13" s="60"/>
      <c r="E13" s="60"/>
      <c r="F13" s="61"/>
      <c r="G13" s="62" t="s">
        <v>0</v>
      </c>
      <c r="H13" s="63">
        <f>IF(H16=1,H20/$E$18,"")</f>
        <v>0</v>
      </c>
      <c r="I13" s="63">
        <f>IF(I16=1,I20/$E$18,"")</f>
        <v>5.5555555555555552E-2</v>
      </c>
      <c r="J13" s="63">
        <f>IF(J16=1,J20/$E$18,"")</f>
        <v>0.1111111111111111</v>
      </c>
      <c r="K13" s="63">
        <f>IF(K16=1,K20/$E$18,"")</f>
        <v>0.16666666666666666</v>
      </c>
      <c r="L13" s="63">
        <f>IF(L16=1,L20/$E$18,"")</f>
        <v>0.22222222222222221</v>
      </c>
      <c r="M13" s="63">
        <f>IF(M16=1,M20/$E$18,"")</f>
        <v>0.27777777777777779</v>
      </c>
      <c r="N13" s="63">
        <f>IF(N16=1,N20/$E$18,"")</f>
        <v>0.33333333333333331</v>
      </c>
      <c r="O13" s="63">
        <f>IF(O16=1,O20/$E$18,"")</f>
        <v>0.3888888888888889</v>
      </c>
      <c r="P13" s="63">
        <f>IF(P16=1,P20/$E$18,"")</f>
        <v>0.44444444444444442</v>
      </c>
      <c r="Q13" s="63">
        <f>IF(Q16=1,Q20/$E$18,"")</f>
        <v>0.5</v>
      </c>
      <c r="R13" s="63">
        <f>IF(R16=1,R20/$E$18,"")</f>
        <v>0.55555555555555558</v>
      </c>
      <c r="S13" s="63">
        <f>IF(S16=1,S20/$E$18,"")</f>
        <v>0.61111111111111116</v>
      </c>
      <c r="T13" s="63">
        <f>IF(T16=1,T20/$E$18,"")</f>
        <v>0.66666666666666663</v>
      </c>
      <c r="U13" s="63">
        <f>IF(U16=1,U20/$E$18,"")</f>
        <v>0.72222222222222221</v>
      </c>
      <c r="V13" s="63">
        <f>IF(V16=1,V20/$E$18,"")</f>
        <v>0.77777777777777779</v>
      </c>
      <c r="W13" s="63">
        <f>IF(W16=1,W20/$E$18,"")</f>
        <v>0.83333333333333337</v>
      </c>
      <c r="X13" s="63">
        <f>IF(X16=1,X20/$E$18,"")</f>
        <v>0.88888888888888884</v>
      </c>
      <c r="Y13" s="63">
        <f>IF(Y16=1,Y20/$E$18,"")</f>
        <v>0.94444444444444442</v>
      </c>
      <c r="Z13" s="63">
        <f>IF(Z16=1,Z20/$E$18,"")</f>
        <v>1</v>
      </c>
      <c r="AA13" s="63" t="str">
        <f>IF(AA16=1,AA20/$E$18,"")</f>
        <v/>
      </c>
      <c r="AB13" s="63" t="str">
        <f>IF(AB16=1,AB20/$E$18,"")</f>
        <v/>
      </c>
      <c r="AC13" s="63" t="str">
        <f>IF(AC16=1,AC20/$E$18,"")</f>
        <v/>
      </c>
      <c r="AD13" s="63" t="str">
        <f>IF(AD16=1,AD20/$E$18,"")</f>
        <v/>
      </c>
      <c r="AE13" s="63" t="str">
        <f>IF(AE16=1,AE20/$E$18,"")</f>
        <v/>
      </c>
      <c r="AF13" s="63" t="str">
        <f>IF(AF16=1,AF20/$E$18,"")</f>
        <v/>
      </c>
      <c r="AG13" s="63" t="str">
        <f>IF(AG16=1,AG20/$E$18,"")</f>
        <v/>
      </c>
      <c r="AH13" s="63" t="str">
        <f>IF(AH16=1,AH20/$E$18,"")</f>
        <v/>
      </c>
      <c r="AI13" s="63" t="str">
        <f>IF(AI16=1,AI20/$E$18,"")</f>
        <v/>
      </c>
      <c r="AJ13" s="63" t="str">
        <f>IF(AJ16=1,AJ20/$E$18,"")</f>
        <v/>
      </c>
      <c r="AK13" s="63" t="str">
        <f>IF(AK16=1,AK20/$E$18,"")</f>
        <v/>
      </c>
      <c r="AL13" s="63" t="str">
        <f>IF(AL16=1,AL20/$E$18,"")</f>
        <v/>
      </c>
      <c r="AM13" s="63" t="str">
        <f>IF(AM16=1,AM20/$E$18,"")</f>
        <v/>
      </c>
      <c r="AN13" s="63" t="str">
        <f>IF(AN16=1,AN20/$E$18,"")</f>
        <v/>
      </c>
      <c r="AO13" s="63" t="str">
        <f>IF(AO16=1,AO20/$E$18,"")</f>
        <v/>
      </c>
      <c r="AP13" s="63" t="str">
        <f>IF(AP16=1,AP20/$E$18,"")</f>
        <v/>
      </c>
      <c r="AQ13" s="63" t="str">
        <f>IF(AQ16=1,AQ20/$E$18,"")</f>
        <v/>
      </c>
      <c r="AR13" s="63" t="str">
        <f>IF(AR16=1,AR20/$E$18,"")</f>
        <v/>
      </c>
      <c r="AS13" s="63" t="str">
        <f>IF(AS16=1,AS20/$E$18,"")</f>
        <v/>
      </c>
      <c r="AT13" s="63" t="str">
        <f>IF(AT16=1,AT20/$E$18,"")</f>
        <v/>
      </c>
      <c r="AU13" s="63" t="str">
        <f>IF(AU16=1,AU20/$E$18,"")</f>
        <v/>
      </c>
      <c r="AV13" s="63" t="str">
        <f>IF(AV16=1,AV20/$E$18,"")</f>
        <v/>
      </c>
      <c r="AW13" s="63" t="str">
        <f>IF(AW16=1,AW20/$E$18,"")</f>
        <v/>
      </c>
      <c r="AX13" s="63" t="str">
        <f>IF(AX16=1,AX20/$E$18,"")</f>
        <v/>
      </c>
      <c r="AY13" s="63" t="str">
        <f>IF(AY16=1,AY20/$E$18,"")</f>
        <v/>
      </c>
      <c r="AZ13" s="63" t="str">
        <f>IF(AZ16=1,AZ20/$E$18,"")</f>
        <v/>
      </c>
      <c r="BA13" s="63" t="str">
        <f>IF(BA16=1,BA20/$E$18,"")</f>
        <v/>
      </c>
      <c r="BB13" s="63" t="str">
        <f>IF(BB16=1,BB20/$E$18,"")</f>
        <v/>
      </c>
      <c r="BC13" s="63" t="str">
        <f>IF(BC16=1,BC20/$E$18,"")</f>
        <v/>
      </c>
      <c r="BD13" s="64" t="str">
        <f>IF(BD16=1,BD20/$E$18,"")</f>
        <v/>
      </c>
      <c r="BE13" s="65"/>
    </row>
    <row r="14" spans="1:160" x14ac:dyDescent="0.25">
      <c r="B14" s="66"/>
      <c r="C14" s="67"/>
      <c r="D14" s="67"/>
      <c r="E14" s="67"/>
      <c r="F14" s="68"/>
      <c r="G14" s="69" t="s">
        <v>14</v>
      </c>
      <c r="H14" s="70">
        <f>IF(H16=1,H18*100,"")</f>
        <v>0</v>
      </c>
      <c r="I14" s="70">
        <f>IF(I16=1,(I18-H18)*100,"")</f>
        <v>18.761442972008499</v>
      </c>
      <c r="J14" s="70">
        <f t="shared" ref="J14:BD14" si="0">IF(J16=1,(J18-I18)*100,"")</f>
        <v>28.159682933252029</v>
      </c>
      <c r="K14" s="70">
        <f t="shared" si="0"/>
        <v>18.302695107827887</v>
      </c>
      <c r="L14" s="70">
        <f t="shared" si="0"/>
        <v>11.571141920975048</v>
      </c>
      <c r="M14" s="70">
        <f t="shared" si="0"/>
        <v>7.43284756540511</v>
      </c>
      <c r="N14" s="70">
        <f t="shared" si="0"/>
        <v>5.1945153718819581</v>
      </c>
      <c r="O14" s="70">
        <f t="shared" si="0"/>
        <v>2.1527849535609045</v>
      </c>
      <c r="P14" s="70">
        <f t="shared" si="0"/>
        <v>1.9929134506372348</v>
      </c>
      <c r="Q14" s="70">
        <f t="shared" si="0"/>
        <v>0.90216508339828749</v>
      </c>
      <c r="R14" s="70">
        <f t="shared" si="0"/>
        <v>1.221646713368163</v>
      </c>
      <c r="S14" s="70">
        <f t="shared" si="0"/>
        <v>1.6253548396184314</v>
      </c>
      <c r="T14" s="70">
        <f t="shared" si="0"/>
        <v>0.90527677706642162</v>
      </c>
      <c r="U14" s="70">
        <f t="shared" si="0"/>
        <v>0.59915541466678546</v>
      </c>
      <c r="V14" s="70">
        <f t="shared" si="0"/>
        <v>0.39510185252364938</v>
      </c>
      <c r="W14" s="70">
        <f t="shared" si="0"/>
        <v>0.27385598764200214</v>
      </c>
      <c r="X14" s="70">
        <f t="shared" si="0"/>
        <v>0.27117227818771461</v>
      </c>
      <c r="Y14" s="70">
        <f t="shared" si="0"/>
        <v>0.14434180835395383</v>
      </c>
      <c r="Z14" s="70">
        <f t="shared" si="0"/>
        <v>9.3904969625924206E-2</v>
      </c>
      <c r="AA14" s="70" t="str">
        <f t="shared" si="0"/>
        <v/>
      </c>
      <c r="AB14" s="70" t="str">
        <f t="shared" si="0"/>
        <v/>
      </c>
      <c r="AC14" s="70" t="str">
        <f t="shared" si="0"/>
        <v/>
      </c>
      <c r="AD14" s="70" t="str">
        <f t="shared" si="0"/>
        <v/>
      </c>
      <c r="AE14" s="70" t="str">
        <f t="shared" si="0"/>
        <v/>
      </c>
      <c r="AF14" s="70" t="str">
        <f t="shared" si="0"/>
        <v/>
      </c>
      <c r="AG14" s="70" t="str">
        <f t="shared" si="0"/>
        <v/>
      </c>
      <c r="AH14" s="70" t="str">
        <f t="shared" si="0"/>
        <v/>
      </c>
      <c r="AI14" s="70" t="str">
        <f t="shared" si="0"/>
        <v/>
      </c>
      <c r="AJ14" s="70" t="str">
        <f t="shared" si="0"/>
        <v/>
      </c>
      <c r="AK14" s="70" t="str">
        <f t="shared" si="0"/>
        <v/>
      </c>
      <c r="AL14" s="70" t="str">
        <f t="shared" si="0"/>
        <v/>
      </c>
      <c r="AM14" s="70" t="str">
        <f t="shared" si="0"/>
        <v/>
      </c>
      <c r="AN14" s="70" t="str">
        <f t="shared" si="0"/>
        <v/>
      </c>
      <c r="AO14" s="70" t="str">
        <f t="shared" si="0"/>
        <v/>
      </c>
      <c r="AP14" s="70" t="str">
        <f t="shared" si="0"/>
        <v/>
      </c>
      <c r="AQ14" s="70" t="str">
        <f t="shared" si="0"/>
        <v/>
      </c>
      <c r="AR14" s="70" t="str">
        <f t="shared" si="0"/>
        <v/>
      </c>
      <c r="AS14" s="70" t="str">
        <f t="shared" si="0"/>
        <v/>
      </c>
      <c r="AT14" s="70" t="str">
        <f t="shared" si="0"/>
        <v/>
      </c>
      <c r="AU14" s="70" t="str">
        <f t="shared" si="0"/>
        <v/>
      </c>
      <c r="AV14" s="70" t="str">
        <f t="shared" si="0"/>
        <v/>
      </c>
      <c r="AW14" s="70" t="str">
        <f t="shared" si="0"/>
        <v/>
      </c>
      <c r="AX14" s="70" t="str">
        <f t="shared" si="0"/>
        <v/>
      </c>
      <c r="AY14" s="70" t="str">
        <f t="shared" si="0"/>
        <v/>
      </c>
      <c r="AZ14" s="70" t="str">
        <f t="shared" si="0"/>
        <v/>
      </c>
      <c r="BA14" s="70" t="str">
        <f t="shared" si="0"/>
        <v/>
      </c>
      <c r="BB14" s="70" t="str">
        <f t="shared" si="0"/>
        <v/>
      </c>
      <c r="BC14" s="70" t="str">
        <f t="shared" si="0"/>
        <v/>
      </c>
      <c r="BD14" s="71" t="str">
        <f t="shared" si="0"/>
        <v/>
      </c>
      <c r="BE14" s="72"/>
    </row>
    <row r="15" spans="1:160" x14ac:dyDescent="0.25">
      <c r="B15" s="66"/>
      <c r="C15" s="67"/>
      <c r="D15" s="67"/>
      <c r="E15" s="67"/>
      <c r="F15" s="68"/>
      <c r="G15" s="73" t="s">
        <v>55</v>
      </c>
      <c r="H15" s="74">
        <f t="shared" ref="H15:AM15" si="1">IF(H16=1,DH20,"")</f>
        <v>0</v>
      </c>
      <c r="I15" s="74">
        <f>IF(I16=1,DI20,"")</f>
        <v>0.5</v>
      </c>
      <c r="J15" s="74">
        <f t="shared" si="1"/>
        <v>1</v>
      </c>
      <c r="K15" s="74">
        <f t="shared" si="1"/>
        <v>1.5</v>
      </c>
      <c r="L15" s="74">
        <f t="shared" si="1"/>
        <v>2</v>
      </c>
      <c r="M15" s="74">
        <f t="shared" si="1"/>
        <v>2.5</v>
      </c>
      <c r="N15" s="74">
        <f t="shared" si="1"/>
        <v>3</v>
      </c>
      <c r="O15" s="74">
        <f t="shared" si="1"/>
        <v>3.5</v>
      </c>
      <c r="P15" s="74">
        <f t="shared" si="1"/>
        <v>4</v>
      </c>
      <c r="Q15" s="74">
        <f t="shared" si="1"/>
        <v>4.5</v>
      </c>
      <c r="R15" s="74">
        <f t="shared" si="1"/>
        <v>5</v>
      </c>
      <c r="S15" s="74">
        <f t="shared" si="1"/>
        <v>5.5</v>
      </c>
      <c r="T15" s="74">
        <f t="shared" si="1"/>
        <v>6</v>
      </c>
      <c r="U15" s="74">
        <f t="shared" si="1"/>
        <v>6.5</v>
      </c>
      <c r="V15" s="74">
        <f t="shared" si="1"/>
        <v>7</v>
      </c>
      <c r="W15" s="74">
        <f t="shared" si="1"/>
        <v>7.5</v>
      </c>
      <c r="X15" s="74">
        <f t="shared" si="1"/>
        <v>8</v>
      </c>
      <c r="Y15" s="74">
        <f t="shared" si="1"/>
        <v>8.5</v>
      </c>
      <c r="Z15" s="74">
        <f t="shared" si="1"/>
        <v>9</v>
      </c>
      <c r="AA15" s="74" t="str">
        <f t="shared" si="1"/>
        <v/>
      </c>
      <c r="AB15" s="74" t="str">
        <f t="shared" si="1"/>
        <v/>
      </c>
      <c r="AC15" s="74" t="str">
        <f t="shared" si="1"/>
        <v/>
      </c>
      <c r="AD15" s="74" t="str">
        <f t="shared" si="1"/>
        <v/>
      </c>
      <c r="AE15" s="74" t="str">
        <f t="shared" si="1"/>
        <v/>
      </c>
      <c r="AF15" s="74" t="str">
        <f t="shared" si="1"/>
        <v/>
      </c>
      <c r="AG15" s="74" t="str">
        <f t="shared" si="1"/>
        <v/>
      </c>
      <c r="AH15" s="74" t="str">
        <f t="shared" si="1"/>
        <v/>
      </c>
      <c r="AI15" s="74" t="str">
        <f t="shared" si="1"/>
        <v/>
      </c>
      <c r="AJ15" s="74" t="str">
        <f t="shared" si="1"/>
        <v/>
      </c>
      <c r="AK15" s="74" t="str">
        <f t="shared" si="1"/>
        <v/>
      </c>
      <c r="AL15" s="74" t="str">
        <f t="shared" si="1"/>
        <v/>
      </c>
      <c r="AM15" s="74" t="str">
        <f t="shared" si="1"/>
        <v/>
      </c>
      <c r="AN15" s="74" t="str">
        <f t="shared" ref="AN15:BD15" si="2">IF(AN16=1,EN20,"")</f>
        <v/>
      </c>
      <c r="AO15" s="74" t="str">
        <f t="shared" si="2"/>
        <v/>
      </c>
      <c r="AP15" s="74" t="str">
        <f t="shared" si="2"/>
        <v/>
      </c>
      <c r="AQ15" s="74" t="str">
        <f t="shared" si="2"/>
        <v/>
      </c>
      <c r="AR15" s="74" t="str">
        <f t="shared" si="2"/>
        <v/>
      </c>
      <c r="AS15" s="74" t="str">
        <f t="shared" si="2"/>
        <v/>
      </c>
      <c r="AT15" s="74" t="str">
        <f t="shared" si="2"/>
        <v/>
      </c>
      <c r="AU15" s="74" t="str">
        <f t="shared" si="2"/>
        <v/>
      </c>
      <c r="AV15" s="74" t="str">
        <f t="shared" si="2"/>
        <v/>
      </c>
      <c r="AW15" s="74" t="str">
        <f t="shared" si="2"/>
        <v/>
      </c>
      <c r="AX15" s="74" t="str">
        <f t="shared" si="2"/>
        <v/>
      </c>
      <c r="AY15" s="74" t="str">
        <f t="shared" si="2"/>
        <v/>
      </c>
      <c r="AZ15" s="74" t="str">
        <f t="shared" si="2"/>
        <v/>
      </c>
      <c r="BA15" s="74" t="str">
        <f t="shared" si="2"/>
        <v/>
      </c>
      <c r="BB15" s="74" t="str">
        <f t="shared" si="2"/>
        <v/>
      </c>
      <c r="BC15" s="74" t="str">
        <f t="shared" si="2"/>
        <v/>
      </c>
      <c r="BD15" s="75" t="str">
        <f t="shared" si="2"/>
        <v/>
      </c>
      <c r="BE15" s="72"/>
    </row>
    <row r="16" spans="1:160" x14ac:dyDescent="0.25">
      <c r="B16" s="66"/>
      <c r="C16" s="67"/>
      <c r="D16" s="67"/>
      <c r="E16" s="67"/>
      <c r="F16" s="68"/>
      <c r="G16" s="73"/>
      <c r="H16" s="76">
        <v>1</v>
      </c>
      <c r="I16" s="76">
        <f>IF(INT(H17)*1=1,0,1)</f>
        <v>1</v>
      </c>
      <c r="J16" s="76">
        <f t="shared" ref="J16:BD16" si="3">IF(INT(I17)*1=1,0,1)</f>
        <v>1</v>
      </c>
      <c r="K16" s="76">
        <f t="shared" si="3"/>
        <v>1</v>
      </c>
      <c r="L16" s="76">
        <f t="shared" si="3"/>
        <v>1</v>
      </c>
      <c r="M16" s="76">
        <f t="shared" si="3"/>
        <v>1</v>
      </c>
      <c r="N16" s="76">
        <f t="shared" si="3"/>
        <v>1</v>
      </c>
      <c r="O16" s="76">
        <f t="shared" si="3"/>
        <v>1</v>
      </c>
      <c r="P16" s="76">
        <f t="shared" si="3"/>
        <v>1</v>
      </c>
      <c r="Q16" s="76">
        <f t="shared" si="3"/>
        <v>1</v>
      </c>
      <c r="R16" s="76">
        <f t="shared" si="3"/>
        <v>1</v>
      </c>
      <c r="S16" s="76">
        <f t="shared" si="3"/>
        <v>1</v>
      </c>
      <c r="T16" s="76">
        <f t="shared" si="3"/>
        <v>1</v>
      </c>
      <c r="U16" s="76">
        <f t="shared" si="3"/>
        <v>1</v>
      </c>
      <c r="V16" s="76">
        <f t="shared" si="3"/>
        <v>1</v>
      </c>
      <c r="W16" s="76">
        <f t="shared" si="3"/>
        <v>1</v>
      </c>
      <c r="X16" s="76">
        <f t="shared" si="3"/>
        <v>1</v>
      </c>
      <c r="Y16" s="76">
        <f t="shared" si="3"/>
        <v>1</v>
      </c>
      <c r="Z16" s="76">
        <f t="shared" si="3"/>
        <v>1</v>
      </c>
      <c r="AA16" s="76">
        <f t="shared" si="3"/>
        <v>0</v>
      </c>
      <c r="AB16" s="76">
        <f t="shared" si="3"/>
        <v>0</v>
      </c>
      <c r="AC16" s="76">
        <f t="shared" si="3"/>
        <v>0</v>
      </c>
      <c r="AD16" s="76">
        <f t="shared" si="3"/>
        <v>0</v>
      </c>
      <c r="AE16" s="76">
        <f t="shared" si="3"/>
        <v>0</v>
      </c>
      <c r="AF16" s="76">
        <f t="shared" si="3"/>
        <v>0</v>
      </c>
      <c r="AG16" s="76">
        <f t="shared" si="3"/>
        <v>0</v>
      </c>
      <c r="AH16" s="76">
        <f t="shared" si="3"/>
        <v>0</v>
      </c>
      <c r="AI16" s="76">
        <f t="shared" si="3"/>
        <v>0</v>
      </c>
      <c r="AJ16" s="76">
        <f t="shared" si="3"/>
        <v>0</v>
      </c>
      <c r="AK16" s="76">
        <f t="shared" si="3"/>
        <v>0</v>
      </c>
      <c r="AL16" s="76">
        <f t="shared" si="3"/>
        <v>0</v>
      </c>
      <c r="AM16" s="76">
        <f t="shared" si="3"/>
        <v>0</v>
      </c>
      <c r="AN16" s="76">
        <f t="shared" si="3"/>
        <v>0</v>
      </c>
      <c r="AO16" s="76">
        <f t="shared" si="3"/>
        <v>0</v>
      </c>
      <c r="AP16" s="76">
        <f t="shared" si="3"/>
        <v>0</v>
      </c>
      <c r="AQ16" s="76">
        <f t="shared" si="3"/>
        <v>0</v>
      </c>
      <c r="AR16" s="76">
        <f t="shared" si="3"/>
        <v>0</v>
      </c>
      <c r="AS16" s="76">
        <f t="shared" si="3"/>
        <v>0</v>
      </c>
      <c r="AT16" s="76">
        <f t="shared" si="3"/>
        <v>0</v>
      </c>
      <c r="AU16" s="76">
        <f t="shared" si="3"/>
        <v>0</v>
      </c>
      <c r="AV16" s="76">
        <f t="shared" si="3"/>
        <v>0</v>
      </c>
      <c r="AW16" s="76">
        <f t="shared" si="3"/>
        <v>0</v>
      </c>
      <c r="AX16" s="76">
        <f t="shared" si="3"/>
        <v>0</v>
      </c>
      <c r="AY16" s="76">
        <f t="shared" si="3"/>
        <v>0</v>
      </c>
      <c r="AZ16" s="76">
        <f t="shared" si="3"/>
        <v>0</v>
      </c>
      <c r="BA16" s="76">
        <f t="shared" si="3"/>
        <v>0</v>
      </c>
      <c r="BB16" s="76">
        <f t="shared" si="3"/>
        <v>0</v>
      </c>
      <c r="BC16" s="76">
        <f t="shared" si="3"/>
        <v>0</v>
      </c>
      <c r="BD16" s="77">
        <f t="shared" si="3"/>
        <v>0</v>
      </c>
      <c r="BE16" s="72"/>
      <c r="BG16" s="54" t="str">
        <f>IF(BD17=100,"UNO","")</f>
        <v/>
      </c>
    </row>
    <row r="17" spans="1:160" x14ac:dyDescent="0.25">
      <c r="B17" s="78" t="s">
        <v>58</v>
      </c>
      <c r="C17" s="79"/>
      <c r="D17" s="79"/>
      <c r="E17" s="80" t="s">
        <v>23</v>
      </c>
      <c r="F17" s="81"/>
      <c r="G17" s="82" t="s">
        <v>12</v>
      </c>
      <c r="H17" s="83">
        <f t="shared" ref="H17:AM17" si="4">MIN(DH21:DH120)</f>
        <v>0</v>
      </c>
      <c r="I17" s="83">
        <f>MIN(DI21:DI120)</f>
        <v>2.1413276231263384E-3</v>
      </c>
      <c r="J17" s="83">
        <f t="shared" si="4"/>
        <v>4.8192771084337336E-3</v>
      </c>
      <c r="K17" s="83">
        <f t="shared" si="4"/>
        <v>1.5463917525773196E-2</v>
      </c>
      <c r="L17" s="83">
        <f t="shared" si="4"/>
        <v>6.4935064935064929E-2</v>
      </c>
      <c r="M17" s="83">
        <f t="shared" si="4"/>
        <v>6.8181818181818177E-2</v>
      </c>
      <c r="N17" s="83">
        <f t="shared" si="4"/>
        <v>0.12662337662337661</v>
      </c>
      <c r="O17" s="83">
        <f t="shared" si="4"/>
        <v>0.16558441558441556</v>
      </c>
      <c r="P17" s="83">
        <f t="shared" si="4"/>
        <v>0.18506493506493504</v>
      </c>
      <c r="Q17" s="83">
        <f t="shared" si="4"/>
        <v>0.21428571428571425</v>
      </c>
      <c r="R17" s="83">
        <f t="shared" si="4"/>
        <v>0.39285714285714279</v>
      </c>
      <c r="S17" s="83">
        <f t="shared" si="4"/>
        <v>0.56168831168831157</v>
      </c>
      <c r="T17" s="83">
        <f t="shared" si="4"/>
        <v>0.70779220779220764</v>
      </c>
      <c r="U17" s="83">
        <f t="shared" si="4"/>
        <v>0.79411764705882315</v>
      </c>
      <c r="V17" s="83">
        <f t="shared" si="4"/>
        <v>0.83088235294117607</v>
      </c>
      <c r="W17" s="83">
        <f t="shared" si="4"/>
        <v>0.86764705882352899</v>
      </c>
      <c r="X17" s="83">
        <f t="shared" si="4"/>
        <v>0.9485294117647054</v>
      </c>
      <c r="Y17" s="83">
        <f t="shared" si="4"/>
        <v>0.97794117647058776</v>
      </c>
      <c r="Z17" s="83">
        <f t="shared" si="4"/>
        <v>0.99999999999999956</v>
      </c>
      <c r="AA17" s="83">
        <f t="shared" si="4"/>
        <v>0.99999999999999956</v>
      </c>
      <c r="AB17" s="83">
        <f t="shared" si="4"/>
        <v>0.99999999999999956</v>
      </c>
      <c r="AC17" s="83">
        <f t="shared" si="4"/>
        <v>0.99999999999999956</v>
      </c>
      <c r="AD17" s="83">
        <f t="shared" si="4"/>
        <v>0.99999999999999956</v>
      </c>
      <c r="AE17" s="83">
        <f t="shared" si="4"/>
        <v>0.99999999999999956</v>
      </c>
      <c r="AF17" s="83">
        <f t="shared" si="4"/>
        <v>0.99999999999999956</v>
      </c>
      <c r="AG17" s="83">
        <f t="shared" si="4"/>
        <v>0.99999999999999956</v>
      </c>
      <c r="AH17" s="83">
        <f t="shared" si="4"/>
        <v>0.99999999999999956</v>
      </c>
      <c r="AI17" s="83">
        <f t="shared" si="4"/>
        <v>0.99999999999999956</v>
      </c>
      <c r="AJ17" s="83">
        <f t="shared" si="4"/>
        <v>0.99999999999999956</v>
      </c>
      <c r="AK17" s="83">
        <f t="shared" si="4"/>
        <v>0.99999999999999956</v>
      </c>
      <c r="AL17" s="83">
        <f t="shared" si="4"/>
        <v>0.99999999999999956</v>
      </c>
      <c r="AM17" s="83">
        <f t="shared" si="4"/>
        <v>0.99999999999999956</v>
      </c>
      <c r="AN17" s="83">
        <f t="shared" ref="AN17:BD17" si="5">MIN(EN21:EN120)</f>
        <v>0.99999999999999956</v>
      </c>
      <c r="AO17" s="83">
        <f t="shared" si="5"/>
        <v>0.99999999999999956</v>
      </c>
      <c r="AP17" s="83">
        <f t="shared" si="5"/>
        <v>0.99999999999999956</v>
      </c>
      <c r="AQ17" s="83">
        <f t="shared" si="5"/>
        <v>0.99999999999999956</v>
      </c>
      <c r="AR17" s="83">
        <f t="shared" si="5"/>
        <v>0.99999999999999956</v>
      </c>
      <c r="AS17" s="83">
        <f t="shared" si="5"/>
        <v>0.99999999999999956</v>
      </c>
      <c r="AT17" s="83">
        <f t="shared" si="5"/>
        <v>0.99999999999999956</v>
      </c>
      <c r="AU17" s="83">
        <f t="shared" si="5"/>
        <v>0.99999999999999956</v>
      </c>
      <c r="AV17" s="83">
        <f t="shared" si="5"/>
        <v>0.99999999999999956</v>
      </c>
      <c r="AW17" s="83">
        <f t="shared" si="5"/>
        <v>0.99999999999999956</v>
      </c>
      <c r="AX17" s="83">
        <f t="shared" si="5"/>
        <v>0.99999999999999956</v>
      </c>
      <c r="AY17" s="83">
        <f t="shared" si="5"/>
        <v>0.99999999999999956</v>
      </c>
      <c r="AZ17" s="83">
        <f t="shared" si="5"/>
        <v>0.99999999999999956</v>
      </c>
      <c r="BA17" s="83">
        <f t="shared" si="5"/>
        <v>0.99999999999999956</v>
      </c>
      <c r="BB17" s="83">
        <f t="shared" si="5"/>
        <v>0.99999999999999956</v>
      </c>
      <c r="BC17" s="83">
        <f t="shared" si="5"/>
        <v>0.99999999999999956</v>
      </c>
      <c r="BD17" s="84">
        <f t="shared" si="5"/>
        <v>0.99999999999999956</v>
      </c>
      <c r="BE17" s="72"/>
    </row>
    <row r="18" spans="1:160" x14ac:dyDescent="0.25">
      <c r="B18" s="78" t="s">
        <v>52</v>
      </c>
      <c r="C18" s="79"/>
      <c r="D18" s="79"/>
      <c r="E18" s="80">
        <f>MAX(H15:BD15)</f>
        <v>9</v>
      </c>
      <c r="F18" s="81"/>
      <c r="G18" s="85" t="s">
        <v>27</v>
      </c>
      <c r="H18" s="86">
        <f>AVERAGE(DH21:DH120)</f>
        <v>0</v>
      </c>
      <c r="I18" s="86">
        <f>AVERAGE(DI21:DI120)</f>
        <v>0.18761442972008499</v>
      </c>
      <c r="J18" s="86">
        <f t="shared" ref="J18:BD18" si="6">AVERAGE(DJ21:DJ120)</f>
        <v>0.46921125905260525</v>
      </c>
      <c r="K18" s="86">
        <f t="shared" si="6"/>
        <v>0.65223821013088412</v>
      </c>
      <c r="L18" s="86">
        <f t="shared" si="6"/>
        <v>0.7679496293406346</v>
      </c>
      <c r="M18" s="86">
        <f t="shared" si="6"/>
        <v>0.84227810499468569</v>
      </c>
      <c r="N18" s="86">
        <f t="shared" si="6"/>
        <v>0.89422325871350528</v>
      </c>
      <c r="O18" s="86">
        <f t="shared" si="6"/>
        <v>0.91575110824911432</v>
      </c>
      <c r="P18" s="86">
        <f t="shared" si="6"/>
        <v>0.93568024275548667</v>
      </c>
      <c r="Q18" s="86">
        <f t="shared" si="6"/>
        <v>0.94470189358946954</v>
      </c>
      <c r="R18" s="86">
        <f t="shared" si="6"/>
        <v>0.95691836072315117</v>
      </c>
      <c r="S18" s="86">
        <f t="shared" si="6"/>
        <v>0.97317190911933549</v>
      </c>
      <c r="T18" s="86">
        <f t="shared" si="6"/>
        <v>0.9822246768899997</v>
      </c>
      <c r="U18" s="86">
        <f t="shared" si="6"/>
        <v>0.98821623103666756</v>
      </c>
      <c r="V18" s="86">
        <f t="shared" si="6"/>
        <v>0.99216724956190405</v>
      </c>
      <c r="W18" s="86">
        <f t="shared" si="6"/>
        <v>0.99490580943832407</v>
      </c>
      <c r="X18" s="86">
        <f t="shared" si="6"/>
        <v>0.99761753222020122</v>
      </c>
      <c r="Y18" s="86">
        <f t="shared" si="6"/>
        <v>0.99906095030374076</v>
      </c>
      <c r="Z18" s="86">
        <f t="shared" si="6"/>
        <v>1</v>
      </c>
      <c r="AA18" s="86">
        <f t="shared" si="6"/>
        <v>1</v>
      </c>
      <c r="AB18" s="86">
        <f t="shared" si="6"/>
        <v>1</v>
      </c>
      <c r="AC18" s="86">
        <f t="shared" si="6"/>
        <v>1</v>
      </c>
      <c r="AD18" s="86">
        <f t="shared" si="6"/>
        <v>1</v>
      </c>
      <c r="AE18" s="86">
        <f t="shared" si="6"/>
        <v>1</v>
      </c>
      <c r="AF18" s="86">
        <f t="shared" si="6"/>
        <v>1</v>
      </c>
      <c r="AG18" s="86">
        <f t="shared" si="6"/>
        <v>1</v>
      </c>
      <c r="AH18" s="86">
        <f t="shared" si="6"/>
        <v>1</v>
      </c>
      <c r="AI18" s="86">
        <f t="shared" si="6"/>
        <v>1</v>
      </c>
      <c r="AJ18" s="86">
        <f t="shared" si="6"/>
        <v>1</v>
      </c>
      <c r="AK18" s="86">
        <f t="shared" si="6"/>
        <v>1</v>
      </c>
      <c r="AL18" s="86">
        <f t="shared" si="6"/>
        <v>1</v>
      </c>
      <c r="AM18" s="86">
        <f t="shared" si="6"/>
        <v>1</v>
      </c>
      <c r="AN18" s="86">
        <f t="shared" si="6"/>
        <v>1</v>
      </c>
      <c r="AO18" s="86">
        <f t="shared" si="6"/>
        <v>1</v>
      </c>
      <c r="AP18" s="86">
        <f t="shared" si="6"/>
        <v>1</v>
      </c>
      <c r="AQ18" s="86">
        <f t="shared" si="6"/>
        <v>1</v>
      </c>
      <c r="AR18" s="86">
        <f t="shared" si="6"/>
        <v>1</v>
      </c>
      <c r="AS18" s="86">
        <f t="shared" si="6"/>
        <v>1</v>
      </c>
      <c r="AT18" s="86">
        <f t="shared" si="6"/>
        <v>1</v>
      </c>
      <c r="AU18" s="86">
        <f t="shared" si="6"/>
        <v>1</v>
      </c>
      <c r="AV18" s="86">
        <f t="shared" si="6"/>
        <v>1</v>
      </c>
      <c r="AW18" s="86">
        <f t="shared" si="6"/>
        <v>1</v>
      </c>
      <c r="AX18" s="86">
        <f t="shared" si="6"/>
        <v>1</v>
      </c>
      <c r="AY18" s="86">
        <f t="shared" si="6"/>
        <v>1</v>
      </c>
      <c r="AZ18" s="86">
        <f t="shared" si="6"/>
        <v>1</v>
      </c>
      <c r="BA18" s="86">
        <f t="shared" si="6"/>
        <v>1</v>
      </c>
      <c r="BB18" s="86">
        <f t="shared" si="6"/>
        <v>1</v>
      </c>
      <c r="BC18" s="86">
        <f t="shared" si="6"/>
        <v>1</v>
      </c>
      <c r="BD18" s="87">
        <f t="shared" si="6"/>
        <v>1</v>
      </c>
      <c r="BE18" s="72"/>
    </row>
    <row r="19" spans="1:160" x14ac:dyDescent="0.25">
      <c r="B19" s="88" t="s">
        <v>57</v>
      </c>
      <c r="C19" s="89"/>
      <c r="D19" s="89"/>
      <c r="E19" s="90">
        <f>COUNTIF(B21:B120,1)</f>
        <v>50</v>
      </c>
      <c r="F19" s="91"/>
      <c r="G19" s="92" t="s">
        <v>13</v>
      </c>
      <c r="H19" s="93">
        <f t="shared" ref="H19:AM19" si="7">MAX(DH21:DH120)</f>
        <v>0</v>
      </c>
      <c r="I19" s="93">
        <f t="shared" si="7"/>
        <v>0.65037593984962416</v>
      </c>
      <c r="J19" s="93">
        <f t="shared" si="7"/>
        <v>0.95904436860068265</v>
      </c>
      <c r="K19" s="93">
        <f t="shared" si="7"/>
        <v>1</v>
      </c>
      <c r="L19" s="93">
        <f t="shared" si="7"/>
        <v>1.0000000000000002</v>
      </c>
      <c r="M19" s="93">
        <f t="shared" si="7"/>
        <v>1.0000000000000002</v>
      </c>
      <c r="N19" s="93">
        <f t="shared" si="7"/>
        <v>1.0000000000000002</v>
      </c>
      <c r="O19" s="93">
        <f t="shared" si="7"/>
        <v>1.0000000000000002</v>
      </c>
      <c r="P19" s="93">
        <f t="shared" si="7"/>
        <v>1.0000000000000002</v>
      </c>
      <c r="Q19" s="93">
        <f t="shared" si="7"/>
        <v>1.0000000000000004</v>
      </c>
      <c r="R19" s="93">
        <f t="shared" si="7"/>
        <v>1.0000000000000004</v>
      </c>
      <c r="S19" s="93">
        <f t="shared" si="7"/>
        <v>1.0000000000000004</v>
      </c>
      <c r="T19" s="93">
        <f t="shared" si="7"/>
        <v>1.0000000000000004</v>
      </c>
      <c r="U19" s="93">
        <f t="shared" si="7"/>
        <v>1.0000000000000004</v>
      </c>
      <c r="V19" s="93">
        <f t="shared" si="7"/>
        <v>1.0000000000000004</v>
      </c>
      <c r="W19" s="93">
        <f t="shared" si="7"/>
        <v>1.0000000000000004</v>
      </c>
      <c r="X19" s="93">
        <f t="shared" si="7"/>
        <v>1.0000000000000004</v>
      </c>
      <c r="Y19" s="93">
        <f t="shared" si="7"/>
        <v>1.0000000000000004</v>
      </c>
      <c r="Z19" s="93">
        <f t="shared" si="7"/>
        <v>1.0000000000000004</v>
      </c>
      <c r="AA19" s="93">
        <f t="shared" si="7"/>
        <v>1.0000000000000004</v>
      </c>
      <c r="AB19" s="93">
        <f t="shared" si="7"/>
        <v>1.0000000000000004</v>
      </c>
      <c r="AC19" s="93">
        <f t="shared" si="7"/>
        <v>1.0000000000000004</v>
      </c>
      <c r="AD19" s="93">
        <f t="shared" si="7"/>
        <v>1.0000000000000004</v>
      </c>
      <c r="AE19" s="93">
        <f t="shared" si="7"/>
        <v>1.0000000000000004</v>
      </c>
      <c r="AF19" s="93">
        <f t="shared" si="7"/>
        <v>1.0000000000000004</v>
      </c>
      <c r="AG19" s="93">
        <f t="shared" si="7"/>
        <v>1.0000000000000004</v>
      </c>
      <c r="AH19" s="93">
        <f t="shared" si="7"/>
        <v>1.0000000000000004</v>
      </c>
      <c r="AI19" s="93">
        <f t="shared" si="7"/>
        <v>1.0000000000000004</v>
      </c>
      <c r="AJ19" s="93">
        <f t="shared" si="7"/>
        <v>1.0000000000000004</v>
      </c>
      <c r="AK19" s="93">
        <f t="shared" si="7"/>
        <v>1.0000000000000004</v>
      </c>
      <c r="AL19" s="93">
        <f t="shared" si="7"/>
        <v>1.0000000000000004</v>
      </c>
      <c r="AM19" s="93">
        <f t="shared" si="7"/>
        <v>1.0000000000000004</v>
      </c>
      <c r="AN19" s="93">
        <f t="shared" ref="AN19:BD19" si="8">MAX(EN21:EN120)</f>
        <v>1.0000000000000004</v>
      </c>
      <c r="AO19" s="93">
        <f t="shared" si="8"/>
        <v>1.0000000000000004</v>
      </c>
      <c r="AP19" s="93">
        <f t="shared" si="8"/>
        <v>1.0000000000000004</v>
      </c>
      <c r="AQ19" s="93">
        <f t="shared" si="8"/>
        <v>1.0000000000000004</v>
      </c>
      <c r="AR19" s="93">
        <f t="shared" si="8"/>
        <v>1.0000000000000004</v>
      </c>
      <c r="AS19" s="93">
        <f t="shared" si="8"/>
        <v>1.0000000000000004</v>
      </c>
      <c r="AT19" s="93">
        <f t="shared" si="8"/>
        <v>1.0000000000000004</v>
      </c>
      <c r="AU19" s="93">
        <f t="shared" si="8"/>
        <v>1.0000000000000004</v>
      </c>
      <c r="AV19" s="93">
        <f t="shared" si="8"/>
        <v>1.0000000000000004</v>
      </c>
      <c r="AW19" s="93">
        <f t="shared" si="8"/>
        <v>1.0000000000000004</v>
      </c>
      <c r="AX19" s="93">
        <f t="shared" si="8"/>
        <v>1.0000000000000004</v>
      </c>
      <c r="AY19" s="93">
        <f t="shared" si="8"/>
        <v>1.0000000000000004</v>
      </c>
      <c r="AZ19" s="93">
        <f t="shared" si="8"/>
        <v>1.0000000000000004</v>
      </c>
      <c r="BA19" s="93">
        <f t="shared" si="8"/>
        <v>1.0000000000000004</v>
      </c>
      <c r="BB19" s="93">
        <f t="shared" si="8"/>
        <v>1.0000000000000004</v>
      </c>
      <c r="BC19" s="93">
        <f t="shared" si="8"/>
        <v>1.0000000000000004</v>
      </c>
      <c r="BD19" s="94">
        <f t="shared" si="8"/>
        <v>1.0000000000000004</v>
      </c>
      <c r="BE19" s="72"/>
      <c r="BG19" s="54" t="s">
        <v>51</v>
      </c>
      <c r="DG19" s="56" t="s">
        <v>53</v>
      </c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</row>
    <row r="20" spans="1:160" s="52" customFormat="1" ht="33" x14ac:dyDescent="0.25">
      <c r="A20" s="52" t="s">
        <v>15</v>
      </c>
      <c r="B20" s="95" t="s">
        <v>11</v>
      </c>
      <c r="C20" s="96" t="s">
        <v>7</v>
      </c>
      <c r="D20" s="96" t="s">
        <v>8</v>
      </c>
      <c r="E20" s="96" t="s">
        <v>9</v>
      </c>
      <c r="F20" s="97" t="s">
        <v>60</v>
      </c>
      <c r="G20" s="98" t="s">
        <v>6</v>
      </c>
      <c r="H20" s="99">
        <v>0</v>
      </c>
      <c r="I20" s="99">
        <v>0.5</v>
      </c>
      <c r="J20" s="99">
        <v>1</v>
      </c>
      <c r="K20" s="99">
        <v>1.5</v>
      </c>
      <c r="L20" s="99">
        <v>2</v>
      </c>
      <c r="M20" s="99">
        <v>2.5</v>
      </c>
      <c r="N20" s="99">
        <v>3</v>
      </c>
      <c r="O20" s="99">
        <v>3.5</v>
      </c>
      <c r="P20" s="99">
        <v>4</v>
      </c>
      <c r="Q20" s="99">
        <v>4.5</v>
      </c>
      <c r="R20" s="99">
        <v>5</v>
      </c>
      <c r="S20" s="99">
        <v>5.5</v>
      </c>
      <c r="T20" s="99">
        <v>6</v>
      </c>
      <c r="U20" s="99">
        <v>6.5</v>
      </c>
      <c r="V20" s="99">
        <v>7</v>
      </c>
      <c r="W20" s="99">
        <v>7.5</v>
      </c>
      <c r="X20" s="99">
        <v>8</v>
      </c>
      <c r="Y20" s="99">
        <v>8.5</v>
      </c>
      <c r="Z20" s="99">
        <v>9</v>
      </c>
      <c r="AA20" s="99">
        <v>9.5</v>
      </c>
      <c r="AB20" s="99">
        <v>10</v>
      </c>
      <c r="AC20" s="99">
        <v>10.5</v>
      </c>
      <c r="AD20" s="99">
        <v>11</v>
      </c>
      <c r="AE20" s="99">
        <v>11.5</v>
      </c>
      <c r="AF20" s="99">
        <v>12</v>
      </c>
      <c r="AG20" s="99">
        <v>12.5</v>
      </c>
      <c r="AH20" s="99">
        <v>13</v>
      </c>
      <c r="AI20" s="99">
        <v>13.5</v>
      </c>
      <c r="AJ20" s="99">
        <v>14</v>
      </c>
      <c r="AK20" s="99">
        <v>14.5</v>
      </c>
      <c r="AL20" s="99">
        <v>15</v>
      </c>
      <c r="AM20" s="99">
        <v>15.5</v>
      </c>
      <c r="AN20" s="99">
        <v>16</v>
      </c>
      <c r="AO20" s="99">
        <v>16.5</v>
      </c>
      <c r="AP20" s="99">
        <v>17</v>
      </c>
      <c r="AQ20" s="99">
        <v>17.5</v>
      </c>
      <c r="AR20" s="99">
        <v>18</v>
      </c>
      <c r="AS20" s="99">
        <v>18.5</v>
      </c>
      <c r="AT20" s="99">
        <v>19</v>
      </c>
      <c r="AU20" s="99">
        <v>19.5</v>
      </c>
      <c r="AV20" s="99">
        <v>20</v>
      </c>
      <c r="AW20" s="99">
        <v>20.5</v>
      </c>
      <c r="AX20" s="99">
        <v>21</v>
      </c>
      <c r="AY20" s="99">
        <v>21.5</v>
      </c>
      <c r="AZ20" s="99">
        <v>22</v>
      </c>
      <c r="BA20" s="99">
        <v>22.5</v>
      </c>
      <c r="BB20" s="99">
        <v>23</v>
      </c>
      <c r="BC20" s="99">
        <v>23.5</v>
      </c>
      <c r="BD20" s="100">
        <v>24</v>
      </c>
      <c r="BE20" s="101" t="s">
        <v>10</v>
      </c>
      <c r="BG20" s="102" t="str">
        <f>+G20</f>
        <v>Rótulo</v>
      </c>
      <c r="BH20" s="103">
        <v>0</v>
      </c>
      <c r="BI20" s="103">
        <v>0.5</v>
      </c>
      <c r="BJ20" s="103">
        <v>1</v>
      </c>
      <c r="BK20" s="103">
        <v>1.5</v>
      </c>
      <c r="BL20" s="103">
        <v>2</v>
      </c>
      <c r="BM20" s="103">
        <v>2.5</v>
      </c>
      <c r="BN20" s="103">
        <v>3</v>
      </c>
      <c r="BO20" s="103">
        <v>3.5</v>
      </c>
      <c r="BP20" s="103">
        <v>4</v>
      </c>
      <c r="BQ20" s="103">
        <v>4.5</v>
      </c>
      <c r="BR20" s="103">
        <v>5</v>
      </c>
      <c r="BS20" s="103">
        <v>5.5</v>
      </c>
      <c r="BT20" s="103">
        <v>6</v>
      </c>
      <c r="BU20" s="103">
        <v>6.5</v>
      </c>
      <c r="BV20" s="103">
        <v>7</v>
      </c>
      <c r="BW20" s="103">
        <v>7.5</v>
      </c>
      <c r="BX20" s="103">
        <v>8</v>
      </c>
      <c r="BY20" s="103">
        <v>8.5</v>
      </c>
      <c r="BZ20" s="103">
        <v>9</v>
      </c>
      <c r="CA20" s="103">
        <v>9.5</v>
      </c>
      <c r="CB20" s="103">
        <v>10</v>
      </c>
      <c r="CC20" s="103">
        <v>10.5</v>
      </c>
      <c r="CD20" s="103">
        <v>11</v>
      </c>
      <c r="CE20" s="103">
        <v>11.5</v>
      </c>
      <c r="CF20" s="103">
        <v>12</v>
      </c>
      <c r="CG20" s="103">
        <v>12.5</v>
      </c>
      <c r="CH20" s="103">
        <v>13</v>
      </c>
      <c r="CI20" s="103">
        <v>13.5</v>
      </c>
      <c r="CJ20" s="103">
        <v>14</v>
      </c>
      <c r="CK20" s="103">
        <v>14.5</v>
      </c>
      <c r="CL20" s="103">
        <v>15</v>
      </c>
      <c r="CM20" s="103">
        <v>15.5</v>
      </c>
      <c r="CN20" s="103">
        <v>16</v>
      </c>
      <c r="CO20" s="103">
        <v>16.5</v>
      </c>
      <c r="CP20" s="103">
        <v>17</v>
      </c>
      <c r="CQ20" s="103">
        <v>17.5</v>
      </c>
      <c r="CR20" s="103">
        <v>18</v>
      </c>
      <c r="CS20" s="103">
        <v>18.5</v>
      </c>
      <c r="CT20" s="103">
        <v>19</v>
      </c>
      <c r="CU20" s="103">
        <v>19.5</v>
      </c>
      <c r="CV20" s="103">
        <v>20</v>
      </c>
      <c r="CW20" s="103">
        <v>20.5</v>
      </c>
      <c r="CX20" s="103">
        <v>21</v>
      </c>
      <c r="CY20" s="103">
        <v>21.5</v>
      </c>
      <c r="CZ20" s="103">
        <v>22</v>
      </c>
      <c r="DA20" s="103">
        <v>22.5</v>
      </c>
      <c r="DB20" s="103">
        <v>23</v>
      </c>
      <c r="DC20" s="103">
        <v>23.5</v>
      </c>
      <c r="DD20" s="103">
        <v>24</v>
      </c>
      <c r="DE20" s="104" t="s">
        <v>10</v>
      </c>
      <c r="DG20" s="102" t="str">
        <f>+G20</f>
        <v>Rótulo</v>
      </c>
      <c r="DH20" s="103">
        <v>0</v>
      </c>
      <c r="DI20" s="103">
        <v>0.5</v>
      </c>
      <c r="DJ20" s="103">
        <v>1</v>
      </c>
      <c r="DK20" s="103">
        <v>1.5</v>
      </c>
      <c r="DL20" s="103">
        <v>2</v>
      </c>
      <c r="DM20" s="103">
        <v>2.5</v>
      </c>
      <c r="DN20" s="103">
        <v>3</v>
      </c>
      <c r="DO20" s="103">
        <v>3.5</v>
      </c>
      <c r="DP20" s="103">
        <v>4</v>
      </c>
      <c r="DQ20" s="103">
        <v>4.5</v>
      </c>
      <c r="DR20" s="103">
        <v>5</v>
      </c>
      <c r="DS20" s="103">
        <v>5.5</v>
      </c>
      <c r="DT20" s="103">
        <v>6</v>
      </c>
      <c r="DU20" s="103">
        <v>6.5</v>
      </c>
      <c r="DV20" s="103">
        <v>7</v>
      </c>
      <c r="DW20" s="103">
        <v>7.5</v>
      </c>
      <c r="DX20" s="103">
        <v>8</v>
      </c>
      <c r="DY20" s="103">
        <v>8.5</v>
      </c>
      <c r="DZ20" s="103">
        <v>9</v>
      </c>
      <c r="EA20" s="103">
        <v>9.5</v>
      </c>
      <c r="EB20" s="103">
        <v>10</v>
      </c>
      <c r="EC20" s="103">
        <v>10.5</v>
      </c>
      <c r="ED20" s="103">
        <v>11</v>
      </c>
      <c r="EE20" s="103">
        <v>11.5</v>
      </c>
      <c r="EF20" s="103">
        <v>12</v>
      </c>
      <c r="EG20" s="103">
        <v>12.5</v>
      </c>
      <c r="EH20" s="103">
        <v>13</v>
      </c>
      <c r="EI20" s="103">
        <v>13.5</v>
      </c>
      <c r="EJ20" s="103">
        <v>14</v>
      </c>
      <c r="EK20" s="103">
        <v>14.5</v>
      </c>
      <c r="EL20" s="103">
        <v>15</v>
      </c>
      <c r="EM20" s="103">
        <v>15.5</v>
      </c>
      <c r="EN20" s="103">
        <v>16</v>
      </c>
      <c r="EO20" s="103">
        <v>16.5</v>
      </c>
      <c r="EP20" s="103">
        <v>17</v>
      </c>
      <c r="EQ20" s="103">
        <v>17.5</v>
      </c>
      <c r="ER20" s="103">
        <v>18</v>
      </c>
      <c r="ES20" s="103">
        <v>18.5</v>
      </c>
      <c r="ET20" s="103">
        <v>19</v>
      </c>
      <c r="EU20" s="103">
        <v>19.5</v>
      </c>
      <c r="EV20" s="103">
        <v>20</v>
      </c>
      <c r="EW20" s="103">
        <v>20.5</v>
      </c>
      <c r="EX20" s="103">
        <v>21</v>
      </c>
      <c r="EY20" s="103">
        <v>21.5</v>
      </c>
      <c r="EZ20" s="103">
        <v>22</v>
      </c>
      <c r="FA20" s="103">
        <v>22.5</v>
      </c>
      <c r="FB20" s="103">
        <v>23</v>
      </c>
      <c r="FC20" s="103">
        <v>23.5</v>
      </c>
      <c r="FD20" s="104">
        <v>24</v>
      </c>
    </row>
    <row r="21" spans="1:160" x14ac:dyDescent="0.25">
      <c r="A21" s="52">
        <v>1</v>
      </c>
      <c r="B21" s="105">
        <v>0</v>
      </c>
      <c r="C21" s="46">
        <v>1996</v>
      </c>
      <c r="D21" s="47">
        <v>11</v>
      </c>
      <c r="E21" s="47">
        <v>15</v>
      </c>
      <c r="F21" s="48">
        <f>IF((COUNT(H21:BD21)/2)-1&lt;0,0,(COUNT(H21:BD21)/2)-1)</f>
        <v>19.5</v>
      </c>
      <c r="G21" s="106" t="str">
        <f t="shared" ref="G21:G85" si="9">_xlfn.CONCAT(C21,".",D21,".",E21)</f>
        <v>1996.11.15</v>
      </c>
      <c r="H21" s="15">
        <v>0</v>
      </c>
      <c r="I21" s="15">
        <v>0.25984199999999996</v>
      </c>
      <c r="J21" s="15">
        <v>0.77952599999999983</v>
      </c>
      <c r="K21" s="15">
        <v>24.165305999999998</v>
      </c>
      <c r="L21" s="15">
        <v>21.566885999999997</v>
      </c>
      <c r="M21" s="15">
        <v>7.7952599999999981</v>
      </c>
      <c r="N21" s="15">
        <v>5.1968399999999999</v>
      </c>
      <c r="O21" s="15">
        <v>4.6771559999999983</v>
      </c>
      <c r="P21" s="15">
        <v>6.2362079999999986</v>
      </c>
      <c r="Q21" s="15">
        <v>13.511783999999999</v>
      </c>
      <c r="R21" s="15">
        <v>13.511783999999999</v>
      </c>
      <c r="S21" s="15">
        <v>2.0787359999999997</v>
      </c>
      <c r="T21" s="15">
        <v>1.8188939999999998</v>
      </c>
      <c r="U21" s="15">
        <v>0.77952599999999983</v>
      </c>
      <c r="V21" s="15">
        <v>1.0393679999999998</v>
      </c>
      <c r="W21" s="15">
        <v>1.0393679999999998</v>
      </c>
      <c r="X21" s="15">
        <v>2.0787359999999997</v>
      </c>
      <c r="Y21" s="15">
        <v>1.29921</v>
      </c>
      <c r="Z21" s="15">
        <v>0.77952599999999983</v>
      </c>
      <c r="AA21" s="15">
        <v>6.4960499999999994</v>
      </c>
      <c r="AB21" s="15">
        <v>9.8739959999999982</v>
      </c>
      <c r="AC21" s="15">
        <v>10.913363999999998</v>
      </c>
      <c r="AD21" s="15">
        <v>4.6771559999999983</v>
      </c>
      <c r="AE21" s="15">
        <v>2.59842</v>
      </c>
      <c r="AF21" s="15">
        <v>1.8188939999999998</v>
      </c>
      <c r="AG21" s="15">
        <v>3.3779459999999997</v>
      </c>
      <c r="AH21" s="15">
        <v>2.3385779999999992</v>
      </c>
      <c r="AI21" s="15">
        <v>2.0787359999999997</v>
      </c>
      <c r="AJ21" s="15">
        <v>1.29921</v>
      </c>
      <c r="AK21" s="15">
        <v>0.77952599999999983</v>
      </c>
      <c r="AL21" s="15">
        <v>0.51968399999999992</v>
      </c>
      <c r="AM21" s="15">
        <v>0.51968399999999992</v>
      </c>
      <c r="AN21" s="15">
        <v>0.25984199999999996</v>
      </c>
      <c r="AO21" s="15">
        <v>0.51968399999999992</v>
      </c>
      <c r="AP21" s="15">
        <v>0.51968399999999992</v>
      </c>
      <c r="AQ21" s="15">
        <v>0.25984199999999996</v>
      </c>
      <c r="AR21" s="15">
        <v>0.51968399999999992</v>
      </c>
      <c r="AS21" s="15">
        <v>0.25984199999999996</v>
      </c>
      <c r="AT21" s="15">
        <v>0</v>
      </c>
      <c r="AU21" s="15">
        <v>0.25984199999999996</v>
      </c>
      <c r="AV21" s="15">
        <v>0</v>
      </c>
      <c r="AW21" s="15"/>
      <c r="AX21" s="15"/>
      <c r="AY21" s="15"/>
      <c r="AZ21" s="15"/>
      <c r="BA21" s="15"/>
      <c r="BB21" s="15"/>
      <c r="BC21" s="15"/>
      <c r="BD21" s="16"/>
      <c r="BE21" s="107">
        <f>SUM(H21:BD21)</f>
        <v>158.50362000000004</v>
      </c>
      <c r="BG21" s="108" t="str">
        <f t="shared" ref="BG21:BG52" si="10">IF($B21=1,G21,"")</f>
        <v/>
      </c>
      <c r="BH21" s="109" t="str">
        <f t="shared" ref="BH21:BH52" si="11">IF($B21=1,H21/$BE21,"")</f>
        <v/>
      </c>
      <c r="BI21" s="109" t="str">
        <f t="shared" ref="BI21:BI52" si="12">IF($B21=1,I21/$BE21,"")</f>
        <v/>
      </c>
      <c r="BJ21" s="109" t="str">
        <f t="shared" ref="BJ21:BJ52" si="13">IF($B21=1,J21/$BE21,"")</f>
        <v/>
      </c>
      <c r="BK21" s="109" t="str">
        <f t="shared" ref="BK21:BK52" si="14">IF($B21=1,K21/$BE21,"")</f>
        <v/>
      </c>
      <c r="BL21" s="109" t="str">
        <f t="shared" ref="BL21:BL52" si="15">IF($B21=1,L21/$BE21,"")</f>
        <v/>
      </c>
      <c r="BM21" s="109" t="str">
        <f t="shared" ref="BM21:BM52" si="16">IF($B21=1,M21/$BE21,"")</f>
        <v/>
      </c>
      <c r="BN21" s="109" t="str">
        <f t="shared" ref="BN21:BN52" si="17">IF($B21=1,N21/$BE21,"")</f>
        <v/>
      </c>
      <c r="BO21" s="109" t="str">
        <f t="shared" ref="BO21:BO52" si="18">IF($B21=1,O21/$BE21,"")</f>
        <v/>
      </c>
      <c r="BP21" s="109" t="str">
        <f t="shared" ref="BP21:BP52" si="19">IF($B21=1,P21/$BE21,"")</f>
        <v/>
      </c>
      <c r="BQ21" s="109" t="str">
        <f t="shared" ref="BQ21:BQ52" si="20">IF($B21=1,Q21/$BE21,"")</f>
        <v/>
      </c>
      <c r="BR21" s="109" t="str">
        <f t="shared" ref="BR21:BR52" si="21">IF($B21=1,R21/$BE21,"")</f>
        <v/>
      </c>
      <c r="BS21" s="109" t="str">
        <f t="shared" ref="BS21:BS52" si="22">IF($B21=1,S21/$BE21,"")</f>
        <v/>
      </c>
      <c r="BT21" s="109" t="str">
        <f t="shared" ref="BT21:BT52" si="23">IF($B21=1,T21/$BE21,"")</f>
        <v/>
      </c>
      <c r="BU21" s="109" t="str">
        <f t="shared" ref="BU21:BU52" si="24">IF($B21=1,U21/$BE21,"")</f>
        <v/>
      </c>
      <c r="BV21" s="109" t="str">
        <f t="shared" ref="BV21:BV52" si="25">IF($B21=1,V21/$BE21,"")</f>
        <v/>
      </c>
      <c r="BW21" s="109" t="str">
        <f t="shared" ref="BW21:BW52" si="26">IF($B21=1,W21/$BE21,"")</f>
        <v/>
      </c>
      <c r="BX21" s="109" t="str">
        <f t="shared" ref="BX21:BX52" si="27">IF($B21=1,X21/$BE21,"")</f>
        <v/>
      </c>
      <c r="BY21" s="109" t="str">
        <f t="shared" ref="BY21:BY52" si="28">IF($B21=1,Y21/$BE21,"")</f>
        <v/>
      </c>
      <c r="BZ21" s="109" t="str">
        <f t="shared" ref="BZ21:BZ52" si="29">IF($B21=1,Z21/$BE21,"")</f>
        <v/>
      </c>
      <c r="CA21" s="109" t="str">
        <f t="shared" ref="CA21:CA52" si="30">IF($B21=1,AA21/$BE21,"")</f>
        <v/>
      </c>
      <c r="CB21" s="109" t="str">
        <f t="shared" ref="CB21:CB52" si="31">IF($B21=1,AB21/$BE21,"")</f>
        <v/>
      </c>
      <c r="CC21" s="109" t="str">
        <f t="shared" ref="CC21:CC52" si="32">IF($B21=1,AC21/$BE21,"")</f>
        <v/>
      </c>
      <c r="CD21" s="109" t="str">
        <f t="shared" ref="CD21:CD52" si="33">IF($B21=1,AD21/$BE21,"")</f>
        <v/>
      </c>
      <c r="CE21" s="109" t="str">
        <f t="shared" ref="CE21:CE52" si="34">IF($B21=1,AE21/$BE21,"")</f>
        <v/>
      </c>
      <c r="CF21" s="109" t="str">
        <f t="shared" ref="CF21:CF52" si="35">IF($B21=1,AF21/$BE21,"")</f>
        <v/>
      </c>
      <c r="CG21" s="109" t="str">
        <f t="shared" ref="CG21:CG52" si="36">IF($B21=1,AG21/$BE21,"")</f>
        <v/>
      </c>
      <c r="CH21" s="109" t="str">
        <f t="shared" ref="CH21:CH52" si="37">IF($B21=1,AH21/$BE21,"")</f>
        <v/>
      </c>
      <c r="CI21" s="109" t="str">
        <f t="shared" ref="CI21:CI52" si="38">IF($B21=1,AI21/$BE21,"")</f>
        <v/>
      </c>
      <c r="CJ21" s="109" t="str">
        <f t="shared" ref="CJ21:CJ52" si="39">IF($B21=1,AJ21/$BE21,"")</f>
        <v/>
      </c>
      <c r="CK21" s="109" t="str">
        <f t="shared" ref="CK21:CK52" si="40">IF($B21=1,AK21/$BE21,"")</f>
        <v/>
      </c>
      <c r="CL21" s="109" t="str">
        <f t="shared" ref="CL21:CL52" si="41">IF($B21=1,AL21/$BE21,"")</f>
        <v/>
      </c>
      <c r="CM21" s="109" t="str">
        <f t="shared" ref="CM21:CM52" si="42">IF($B21=1,AM21/$BE21,"")</f>
        <v/>
      </c>
      <c r="CN21" s="109" t="str">
        <f t="shared" ref="CN21:CN52" si="43">IF($B21=1,AN21/$BE21,"")</f>
        <v/>
      </c>
      <c r="CO21" s="109" t="str">
        <f t="shared" ref="CO21:CO52" si="44">IF($B21=1,AO21/$BE21,"")</f>
        <v/>
      </c>
      <c r="CP21" s="109" t="str">
        <f t="shared" ref="CP21:CP52" si="45">IF($B21=1,AP21/$BE21,"")</f>
        <v/>
      </c>
      <c r="CQ21" s="109" t="str">
        <f t="shared" ref="CQ21:CQ52" si="46">IF($B21=1,AQ21/$BE21,"")</f>
        <v/>
      </c>
      <c r="CR21" s="109" t="str">
        <f t="shared" ref="CR21:CR52" si="47">IF($B21=1,AR21/$BE21,"")</f>
        <v/>
      </c>
      <c r="CS21" s="109" t="str">
        <f t="shared" ref="CS21:CS52" si="48">IF($B21=1,AS21/$BE21,"")</f>
        <v/>
      </c>
      <c r="CT21" s="109" t="str">
        <f t="shared" ref="CT21:CT52" si="49">IF($B21=1,AT21/$BE21,"")</f>
        <v/>
      </c>
      <c r="CU21" s="109" t="str">
        <f t="shared" ref="CU21:CU52" si="50">IF($B21=1,AU21/$BE21,"")</f>
        <v/>
      </c>
      <c r="CV21" s="109" t="str">
        <f t="shared" ref="CV21:CV52" si="51">IF($B21=1,AV21/$BE21,"")</f>
        <v/>
      </c>
      <c r="CW21" s="109" t="str">
        <f t="shared" ref="CW21:CW52" si="52">IF($B21=1,AW21/$BE21,"")</f>
        <v/>
      </c>
      <c r="CX21" s="109" t="str">
        <f t="shared" ref="CX21:CX52" si="53">IF($B21=1,AX21/$BE21,"")</f>
        <v/>
      </c>
      <c r="CY21" s="109" t="str">
        <f t="shared" ref="CY21:CY52" si="54">IF($B21=1,AY21/$BE21,"")</f>
        <v/>
      </c>
      <c r="CZ21" s="109" t="str">
        <f t="shared" ref="CZ21:CZ52" si="55">IF($B21=1,AZ21/$BE21,"")</f>
        <v/>
      </c>
      <c r="DA21" s="109" t="str">
        <f t="shared" ref="DA21:DA52" si="56">IF($B21=1,BA21/$BE21,"")</f>
        <v/>
      </c>
      <c r="DB21" s="109" t="str">
        <f t="shared" ref="DB21:DB52" si="57">IF($B21=1,BB21/$BE21,"")</f>
        <v/>
      </c>
      <c r="DC21" s="109" t="str">
        <f t="shared" ref="DC21:DC52" si="58">IF($B21=1,BC21/$BE21,"")</f>
        <v/>
      </c>
      <c r="DD21" s="109" t="str">
        <f t="shared" ref="DD21:DD52" si="59">IF($B21=1,BD21/$BE21,"")</f>
        <v/>
      </c>
      <c r="DE21" s="110">
        <f>SUM(BH21:DD21)</f>
        <v>0</v>
      </c>
      <c r="DG21" s="108" t="str">
        <f>IF($B21=1,BG21,"")</f>
        <v/>
      </c>
      <c r="DH21" s="109" t="str">
        <f>IF($B21=1,BH21,"")</f>
        <v/>
      </c>
      <c r="DI21" s="109" t="str">
        <f>IF($B21=1,DH21+BI21,"")</f>
        <v/>
      </c>
      <c r="DJ21" s="109" t="str">
        <f t="shared" ref="DJ21:FD21" si="60">IF($B21=1,DI21+BJ21,"")</f>
        <v/>
      </c>
      <c r="DK21" s="109" t="str">
        <f t="shared" si="60"/>
        <v/>
      </c>
      <c r="DL21" s="109" t="str">
        <f t="shared" si="60"/>
        <v/>
      </c>
      <c r="DM21" s="109" t="str">
        <f t="shared" si="60"/>
        <v/>
      </c>
      <c r="DN21" s="109" t="str">
        <f t="shared" si="60"/>
        <v/>
      </c>
      <c r="DO21" s="109" t="str">
        <f t="shared" si="60"/>
        <v/>
      </c>
      <c r="DP21" s="109" t="str">
        <f t="shared" si="60"/>
        <v/>
      </c>
      <c r="DQ21" s="109" t="str">
        <f t="shared" si="60"/>
        <v/>
      </c>
      <c r="DR21" s="109" t="str">
        <f t="shared" si="60"/>
        <v/>
      </c>
      <c r="DS21" s="109" t="str">
        <f t="shared" si="60"/>
        <v/>
      </c>
      <c r="DT21" s="109" t="str">
        <f t="shared" si="60"/>
        <v/>
      </c>
      <c r="DU21" s="109" t="str">
        <f t="shared" si="60"/>
        <v/>
      </c>
      <c r="DV21" s="109" t="str">
        <f t="shared" si="60"/>
        <v/>
      </c>
      <c r="DW21" s="109" t="str">
        <f t="shared" si="60"/>
        <v/>
      </c>
      <c r="DX21" s="109" t="str">
        <f t="shared" si="60"/>
        <v/>
      </c>
      <c r="DY21" s="109" t="str">
        <f t="shared" si="60"/>
        <v/>
      </c>
      <c r="DZ21" s="109" t="str">
        <f t="shared" si="60"/>
        <v/>
      </c>
      <c r="EA21" s="109" t="str">
        <f t="shared" si="60"/>
        <v/>
      </c>
      <c r="EB21" s="109" t="str">
        <f t="shared" si="60"/>
        <v/>
      </c>
      <c r="EC21" s="109" t="str">
        <f t="shared" si="60"/>
        <v/>
      </c>
      <c r="ED21" s="109" t="str">
        <f t="shared" si="60"/>
        <v/>
      </c>
      <c r="EE21" s="109" t="str">
        <f t="shared" si="60"/>
        <v/>
      </c>
      <c r="EF21" s="109" t="str">
        <f t="shared" si="60"/>
        <v/>
      </c>
      <c r="EG21" s="109" t="str">
        <f t="shared" si="60"/>
        <v/>
      </c>
      <c r="EH21" s="109" t="str">
        <f t="shared" si="60"/>
        <v/>
      </c>
      <c r="EI21" s="109" t="str">
        <f t="shared" si="60"/>
        <v/>
      </c>
      <c r="EJ21" s="109" t="str">
        <f t="shared" si="60"/>
        <v/>
      </c>
      <c r="EK21" s="109" t="str">
        <f t="shared" si="60"/>
        <v/>
      </c>
      <c r="EL21" s="109" t="str">
        <f t="shared" si="60"/>
        <v/>
      </c>
      <c r="EM21" s="109" t="str">
        <f t="shared" si="60"/>
        <v/>
      </c>
      <c r="EN21" s="109" t="str">
        <f t="shared" si="60"/>
        <v/>
      </c>
      <c r="EO21" s="109" t="str">
        <f t="shared" si="60"/>
        <v/>
      </c>
      <c r="EP21" s="109" t="str">
        <f t="shared" si="60"/>
        <v/>
      </c>
      <c r="EQ21" s="109" t="str">
        <f t="shared" si="60"/>
        <v/>
      </c>
      <c r="ER21" s="109" t="str">
        <f t="shared" si="60"/>
        <v/>
      </c>
      <c r="ES21" s="109" t="str">
        <f t="shared" si="60"/>
        <v/>
      </c>
      <c r="ET21" s="109" t="str">
        <f t="shared" si="60"/>
        <v/>
      </c>
      <c r="EU21" s="109" t="str">
        <f t="shared" si="60"/>
        <v/>
      </c>
      <c r="EV21" s="109" t="str">
        <f t="shared" si="60"/>
        <v/>
      </c>
      <c r="EW21" s="109" t="str">
        <f t="shared" si="60"/>
        <v/>
      </c>
      <c r="EX21" s="109" t="str">
        <f t="shared" si="60"/>
        <v/>
      </c>
      <c r="EY21" s="109" t="str">
        <f t="shared" si="60"/>
        <v/>
      </c>
      <c r="EZ21" s="109" t="str">
        <f t="shared" si="60"/>
        <v/>
      </c>
      <c r="FA21" s="109" t="str">
        <f t="shared" si="60"/>
        <v/>
      </c>
      <c r="FB21" s="109" t="str">
        <f t="shared" si="60"/>
        <v/>
      </c>
      <c r="FC21" s="109" t="str">
        <f t="shared" si="60"/>
        <v/>
      </c>
      <c r="FD21" s="110" t="str">
        <f t="shared" si="60"/>
        <v/>
      </c>
    </row>
    <row r="22" spans="1:160" x14ac:dyDescent="0.25">
      <c r="A22" s="52">
        <v>2</v>
      </c>
      <c r="B22" s="105">
        <v>0</v>
      </c>
      <c r="C22" s="46">
        <v>2000</v>
      </c>
      <c r="D22" s="47">
        <v>11</v>
      </c>
      <c r="E22" s="47">
        <v>11</v>
      </c>
      <c r="F22" s="48">
        <f t="shared" ref="F22:F85" si="61">IF((COUNT(H22:BD22)/2)-1&lt;0,0,(COUNT(H22:BD22)/2)-1)</f>
        <v>11.5</v>
      </c>
      <c r="G22" s="106" t="str">
        <f t="shared" si="9"/>
        <v>2000.11.11</v>
      </c>
      <c r="H22" s="17">
        <v>0</v>
      </c>
      <c r="I22" s="17">
        <v>13.1572</v>
      </c>
      <c r="J22" s="17">
        <v>50.260503999999997</v>
      </c>
      <c r="K22" s="17">
        <v>13.946632000000001</v>
      </c>
      <c r="L22" s="17">
        <v>1.052576</v>
      </c>
      <c r="M22" s="17">
        <v>0.78943199999999991</v>
      </c>
      <c r="N22" s="17">
        <v>1.8420080000000001</v>
      </c>
      <c r="O22" s="17">
        <v>46.576487999999998</v>
      </c>
      <c r="P22" s="17">
        <v>22.367239999999999</v>
      </c>
      <c r="Q22" s="17">
        <v>2.3682959999999995</v>
      </c>
      <c r="R22" s="17">
        <v>0</v>
      </c>
      <c r="S22" s="17">
        <v>0.52628799999999998</v>
      </c>
      <c r="T22" s="17">
        <v>0.26314399999999999</v>
      </c>
      <c r="U22" s="17">
        <v>10.262616000000001</v>
      </c>
      <c r="V22" s="17">
        <v>10.788903999999999</v>
      </c>
      <c r="W22" s="17">
        <v>1.5788639999999998</v>
      </c>
      <c r="X22" s="17">
        <v>2.3682959999999995</v>
      </c>
      <c r="Y22" s="17">
        <v>0.78943199999999991</v>
      </c>
      <c r="Z22" s="17">
        <v>16.314927999999998</v>
      </c>
      <c r="AA22" s="17">
        <v>31.840423999999999</v>
      </c>
      <c r="AB22" s="17">
        <v>11.578336</v>
      </c>
      <c r="AC22" s="17">
        <v>10.262616000000001</v>
      </c>
      <c r="AD22" s="17">
        <v>11.841480000000001</v>
      </c>
      <c r="AE22" s="17">
        <v>0.26314399999999999</v>
      </c>
      <c r="AF22" s="17">
        <v>0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07">
        <f t="shared" ref="BE22:BE52" si="62">SUM(H22:BD22)</f>
        <v>261.03884800000003</v>
      </c>
      <c r="BG22" s="108" t="str">
        <f t="shared" si="10"/>
        <v/>
      </c>
      <c r="BH22" s="109" t="str">
        <f t="shared" si="11"/>
        <v/>
      </c>
      <c r="BI22" s="109" t="str">
        <f t="shared" si="12"/>
        <v/>
      </c>
      <c r="BJ22" s="109" t="str">
        <f t="shared" si="13"/>
        <v/>
      </c>
      <c r="BK22" s="109" t="str">
        <f t="shared" si="14"/>
        <v/>
      </c>
      <c r="BL22" s="109" t="str">
        <f t="shared" si="15"/>
        <v/>
      </c>
      <c r="BM22" s="109" t="str">
        <f t="shared" si="16"/>
        <v/>
      </c>
      <c r="BN22" s="109" t="str">
        <f t="shared" si="17"/>
        <v/>
      </c>
      <c r="BO22" s="109" t="str">
        <f t="shared" si="18"/>
        <v/>
      </c>
      <c r="BP22" s="109" t="str">
        <f t="shared" si="19"/>
        <v/>
      </c>
      <c r="BQ22" s="109" t="str">
        <f t="shared" si="20"/>
        <v/>
      </c>
      <c r="BR22" s="109" t="str">
        <f t="shared" si="21"/>
        <v/>
      </c>
      <c r="BS22" s="109" t="str">
        <f t="shared" si="22"/>
        <v/>
      </c>
      <c r="BT22" s="109" t="str">
        <f t="shared" si="23"/>
        <v/>
      </c>
      <c r="BU22" s="109" t="str">
        <f t="shared" si="24"/>
        <v/>
      </c>
      <c r="BV22" s="109" t="str">
        <f t="shared" si="25"/>
        <v/>
      </c>
      <c r="BW22" s="109" t="str">
        <f t="shared" si="26"/>
        <v/>
      </c>
      <c r="BX22" s="109" t="str">
        <f t="shared" si="27"/>
        <v/>
      </c>
      <c r="BY22" s="109" t="str">
        <f t="shared" si="28"/>
        <v/>
      </c>
      <c r="BZ22" s="109" t="str">
        <f t="shared" si="29"/>
        <v/>
      </c>
      <c r="CA22" s="109" t="str">
        <f t="shared" si="30"/>
        <v/>
      </c>
      <c r="CB22" s="109" t="str">
        <f t="shared" si="31"/>
        <v/>
      </c>
      <c r="CC22" s="109" t="str">
        <f t="shared" si="32"/>
        <v/>
      </c>
      <c r="CD22" s="109" t="str">
        <f t="shared" si="33"/>
        <v/>
      </c>
      <c r="CE22" s="109" t="str">
        <f t="shared" si="34"/>
        <v/>
      </c>
      <c r="CF22" s="109" t="str">
        <f t="shared" si="35"/>
        <v/>
      </c>
      <c r="CG22" s="109" t="str">
        <f t="shared" si="36"/>
        <v/>
      </c>
      <c r="CH22" s="109" t="str">
        <f t="shared" si="37"/>
        <v/>
      </c>
      <c r="CI22" s="109" t="str">
        <f t="shared" si="38"/>
        <v/>
      </c>
      <c r="CJ22" s="109" t="str">
        <f t="shared" si="39"/>
        <v/>
      </c>
      <c r="CK22" s="109" t="str">
        <f t="shared" si="40"/>
        <v/>
      </c>
      <c r="CL22" s="109" t="str">
        <f t="shared" si="41"/>
        <v/>
      </c>
      <c r="CM22" s="109" t="str">
        <f t="shared" si="42"/>
        <v/>
      </c>
      <c r="CN22" s="109" t="str">
        <f t="shared" si="43"/>
        <v/>
      </c>
      <c r="CO22" s="109" t="str">
        <f t="shared" si="44"/>
        <v/>
      </c>
      <c r="CP22" s="109" t="str">
        <f t="shared" si="45"/>
        <v/>
      </c>
      <c r="CQ22" s="109" t="str">
        <f t="shared" si="46"/>
        <v/>
      </c>
      <c r="CR22" s="109" t="str">
        <f t="shared" si="47"/>
        <v/>
      </c>
      <c r="CS22" s="109" t="str">
        <f t="shared" si="48"/>
        <v/>
      </c>
      <c r="CT22" s="109" t="str">
        <f t="shared" si="49"/>
        <v/>
      </c>
      <c r="CU22" s="109" t="str">
        <f t="shared" si="50"/>
        <v/>
      </c>
      <c r="CV22" s="109" t="str">
        <f t="shared" si="51"/>
        <v/>
      </c>
      <c r="CW22" s="109" t="str">
        <f t="shared" si="52"/>
        <v/>
      </c>
      <c r="CX22" s="109" t="str">
        <f t="shared" si="53"/>
        <v/>
      </c>
      <c r="CY22" s="109" t="str">
        <f t="shared" si="54"/>
        <v/>
      </c>
      <c r="CZ22" s="109" t="str">
        <f t="shared" si="55"/>
        <v/>
      </c>
      <c r="DA22" s="109" t="str">
        <f t="shared" si="56"/>
        <v/>
      </c>
      <c r="DB22" s="109" t="str">
        <f t="shared" si="57"/>
        <v/>
      </c>
      <c r="DC22" s="109" t="str">
        <f t="shared" si="58"/>
        <v/>
      </c>
      <c r="DD22" s="109" t="str">
        <f t="shared" si="59"/>
        <v/>
      </c>
      <c r="DE22" s="110">
        <f t="shared" ref="DE22:DE85" si="63">SUM(BH22:DD22)</f>
        <v>0</v>
      </c>
      <c r="DG22" s="108" t="str">
        <f t="shared" ref="DG22:DG85" si="64">IF($B22=1,BG22,"")</f>
        <v/>
      </c>
      <c r="DH22" s="109" t="str">
        <f t="shared" ref="DH22:DH85" si="65">IF($B22=1,BH22,"")</f>
        <v/>
      </c>
      <c r="DI22" s="109" t="str">
        <f t="shared" ref="DI22:FD22" si="66">IF($B22=1,DH22+BI22,"")</f>
        <v/>
      </c>
      <c r="DJ22" s="109" t="str">
        <f t="shared" si="66"/>
        <v/>
      </c>
      <c r="DK22" s="109" t="str">
        <f t="shared" si="66"/>
        <v/>
      </c>
      <c r="DL22" s="109" t="str">
        <f t="shared" si="66"/>
        <v/>
      </c>
      <c r="DM22" s="109" t="str">
        <f t="shared" si="66"/>
        <v/>
      </c>
      <c r="DN22" s="109" t="str">
        <f t="shared" si="66"/>
        <v/>
      </c>
      <c r="DO22" s="109" t="str">
        <f t="shared" si="66"/>
        <v/>
      </c>
      <c r="DP22" s="109" t="str">
        <f t="shared" si="66"/>
        <v/>
      </c>
      <c r="DQ22" s="109" t="str">
        <f t="shared" si="66"/>
        <v/>
      </c>
      <c r="DR22" s="109" t="str">
        <f t="shared" si="66"/>
        <v/>
      </c>
      <c r="DS22" s="109" t="str">
        <f t="shared" si="66"/>
        <v/>
      </c>
      <c r="DT22" s="109" t="str">
        <f t="shared" si="66"/>
        <v/>
      </c>
      <c r="DU22" s="109" t="str">
        <f t="shared" si="66"/>
        <v/>
      </c>
      <c r="DV22" s="109" t="str">
        <f t="shared" si="66"/>
        <v/>
      </c>
      <c r="DW22" s="109" t="str">
        <f t="shared" si="66"/>
        <v/>
      </c>
      <c r="DX22" s="109" t="str">
        <f t="shared" si="66"/>
        <v/>
      </c>
      <c r="DY22" s="109" t="str">
        <f t="shared" si="66"/>
        <v/>
      </c>
      <c r="DZ22" s="109" t="str">
        <f t="shared" si="66"/>
        <v/>
      </c>
      <c r="EA22" s="109" t="str">
        <f t="shared" si="66"/>
        <v/>
      </c>
      <c r="EB22" s="109" t="str">
        <f t="shared" si="66"/>
        <v/>
      </c>
      <c r="EC22" s="109" t="str">
        <f t="shared" si="66"/>
        <v/>
      </c>
      <c r="ED22" s="109" t="str">
        <f t="shared" si="66"/>
        <v/>
      </c>
      <c r="EE22" s="109" t="str">
        <f t="shared" si="66"/>
        <v/>
      </c>
      <c r="EF22" s="109" t="str">
        <f t="shared" si="66"/>
        <v/>
      </c>
      <c r="EG22" s="109" t="str">
        <f t="shared" si="66"/>
        <v/>
      </c>
      <c r="EH22" s="109" t="str">
        <f t="shared" si="66"/>
        <v/>
      </c>
      <c r="EI22" s="109" t="str">
        <f t="shared" si="66"/>
        <v/>
      </c>
      <c r="EJ22" s="109" t="str">
        <f t="shared" si="66"/>
        <v/>
      </c>
      <c r="EK22" s="109" t="str">
        <f t="shared" si="66"/>
        <v/>
      </c>
      <c r="EL22" s="109" t="str">
        <f t="shared" si="66"/>
        <v/>
      </c>
      <c r="EM22" s="109" t="str">
        <f t="shared" si="66"/>
        <v/>
      </c>
      <c r="EN22" s="109" t="str">
        <f t="shared" si="66"/>
        <v/>
      </c>
      <c r="EO22" s="109" t="str">
        <f t="shared" si="66"/>
        <v/>
      </c>
      <c r="EP22" s="109" t="str">
        <f t="shared" si="66"/>
        <v/>
      </c>
      <c r="EQ22" s="109" t="str">
        <f t="shared" si="66"/>
        <v/>
      </c>
      <c r="ER22" s="109" t="str">
        <f t="shared" si="66"/>
        <v/>
      </c>
      <c r="ES22" s="109" t="str">
        <f t="shared" si="66"/>
        <v/>
      </c>
      <c r="ET22" s="109" t="str">
        <f t="shared" si="66"/>
        <v/>
      </c>
      <c r="EU22" s="109" t="str">
        <f t="shared" si="66"/>
        <v/>
      </c>
      <c r="EV22" s="109" t="str">
        <f t="shared" si="66"/>
        <v/>
      </c>
      <c r="EW22" s="109" t="str">
        <f t="shared" si="66"/>
        <v/>
      </c>
      <c r="EX22" s="109" t="str">
        <f t="shared" si="66"/>
        <v/>
      </c>
      <c r="EY22" s="109" t="str">
        <f t="shared" si="66"/>
        <v/>
      </c>
      <c r="EZ22" s="109" t="str">
        <f t="shared" si="66"/>
        <v/>
      </c>
      <c r="FA22" s="109" t="str">
        <f t="shared" si="66"/>
        <v/>
      </c>
      <c r="FB22" s="109" t="str">
        <f t="shared" si="66"/>
        <v/>
      </c>
      <c r="FC22" s="109" t="str">
        <f t="shared" si="66"/>
        <v/>
      </c>
      <c r="FD22" s="110" t="str">
        <f t="shared" si="66"/>
        <v/>
      </c>
    </row>
    <row r="23" spans="1:160" x14ac:dyDescent="0.25">
      <c r="A23" s="52">
        <v>3</v>
      </c>
      <c r="B23" s="105">
        <v>1</v>
      </c>
      <c r="C23" s="46">
        <v>2004</v>
      </c>
      <c r="D23" s="47">
        <v>10</v>
      </c>
      <c r="E23" s="47">
        <v>21</v>
      </c>
      <c r="F23" s="48">
        <f t="shared" si="61"/>
        <v>9</v>
      </c>
      <c r="G23" s="106" t="str">
        <f t="shared" si="9"/>
        <v>2004.10.21</v>
      </c>
      <c r="H23" s="17">
        <v>0</v>
      </c>
      <c r="I23" s="17">
        <v>45.567853999999997</v>
      </c>
      <c r="J23" s="17">
        <v>5.5313579999999991</v>
      </c>
      <c r="K23" s="17">
        <v>1.8437859999999999</v>
      </c>
      <c r="L23" s="17">
        <v>2.8973779999999998</v>
      </c>
      <c r="M23" s="17">
        <v>2.6339799999999998</v>
      </c>
      <c r="N23" s="17">
        <v>1.8437859999999999</v>
      </c>
      <c r="O23" s="17">
        <v>1.8437859999999999</v>
      </c>
      <c r="P23" s="17">
        <v>1.5803879999999997</v>
      </c>
      <c r="Q23" s="17">
        <v>0.52679599999999993</v>
      </c>
      <c r="R23" s="17">
        <v>0.52679599999999993</v>
      </c>
      <c r="S23" s="17">
        <v>1.8437859999999999</v>
      </c>
      <c r="T23" s="17">
        <v>1.3169899999999999</v>
      </c>
      <c r="U23" s="17">
        <v>0.26339799999999997</v>
      </c>
      <c r="V23" s="17">
        <v>0.52679599999999993</v>
      </c>
      <c r="W23" s="17">
        <v>0.26339799999999997</v>
      </c>
      <c r="X23" s="17">
        <v>0.26339799999999997</v>
      </c>
      <c r="Y23" s="17">
        <v>0.52679599999999993</v>
      </c>
      <c r="Z23" s="17">
        <v>0.26339799999999997</v>
      </c>
      <c r="AA23" s="17">
        <v>0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9"/>
      <c r="BE23" s="107">
        <f t="shared" si="62"/>
        <v>70.063867999999985</v>
      </c>
      <c r="BG23" s="108" t="str">
        <f t="shared" si="10"/>
        <v>2004.10.21</v>
      </c>
      <c r="BH23" s="109">
        <f t="shared" si="11"/>
        <v>0</v>
      </c>
      <c r="BI23" s="109">
        <f t="shared" si="12"/>
        <v>0.65037593984962416</v>
      </c>
      <c r="BJ23" s="109">
        <f t="shared" si="13"/>
        <v>7.8947368421052641E-2</v>
      </c>
      <c r="BK23" s="109">
        <f t="shared" si="14"/>
        <v>2.6315789473684216E-2</v>
      </c>
      <c r="BL23" s="109">
        <f t="shared" si="15"/>
        <v>4.1353383458646621E-2</v>
      </c>
      <c r="BM23" s="109">
        <f t="shared" si="16"/>
        <v>3.759398496240602E-2</v>
      </c>
      <c r="BN23" s="109">
        <f t="shared" si="17"/>
        <v>2.6315789473684216E-2</v>
      </c>
      <c r="BO23" s="109">
        <f t="shared" si="18"/>
        <v>2.6315789473684216E-2</v>
      </c>
      <c r="BP23" s="109">
        <f t="shared" si="19"/>
        <v>2.2556390977443608E-2</v>
      </c>
      <c r="BQ23" s="109">
        <f t="shared" si="20"/>
        <v>7.5187969924812035E-3</v>
      </c>
      <c r="BR23" s="109">
        <f t="shared" si="21"/>
        <v>7.5187969924812035E-3</v>
      </c>
      <c r="BS23" s="109">
        <f t="shared" si="22"/>
        <v>2.6315789473684216E-2</v>
      </c>
      <c r="BT23" s="109">
        <f t="shared" si="23"/>
        <v>1.879699248120301E-2</v>
      </c>
      <c r="BU23" s="109">
        <f t="shared" si="24"/>
        <v>3.7593984962406017E-3</v>
      </c>
      <c r="BV23" s="109">
        <f t="shared" si="25"/>
        <v>7.5187969924812035E-3</v>
      </c>
      <c r="BW23" s="109">
        <f t="shared" si="26"/>
        <v>3.7593984962406017E-3</v>
      </c>
      <c r="BX23" s="109">
        <f t="shared" si="27"/>
        <v>3.7593984962406017E-3</v>
      </c>
      <c r="BY23" s="109">
        <f t="shared" si="28"/>
        <v>7.5187969924812035E-3</v>
      </c>
      <c r="BZ23" s="109">
        <f t="shared" si="29"/>
        <v>3.7593984962406017E-3</v>
      </c>
      <c r="CA23" s="109">
        <f t="shared" si="30"/>
        <v>0</v>
      </c>
      <c r="CB23" s="109">
        <f t="shared" si="31"/>
        <v>0</v>
      </c>
      <c r="CC23" s="109">
        <f t="shared" si="32"/>
        <v>0</v>
      </c>
      <c r="CD23" s="109">
        <f t="shared" si="33"/>
        <v>0</v>
      </c>
      <c r="CE23" s="109">
        <f t="shared" si="34"/>
        <v>0</v>
      </c>
      <c r="CF23" s="109">
        <f t="shared" si="35"/>
        <v>0</v>
      </c>
      <c r="CG23" s="109">
        <f t="shared" si="36"/>
        <v>0</v>
      </c>
      <c r="CH23" s="109">
        <f t="shared" si="37"/>
        <v>0</v>
      </c>
      <c r="CI23" s="109">
        <f t="shared" si="38"/>
        <v>0</v>
      </c>
      <c r="CJ23" s="109">
        <f t="shared" si="39"/>
        <v>0</v>
      </c>
      <c r="CK23" s="109">
        <f t="shared" si="40"/>
        <v>0</v>
      </c>
      <c r="CL23" s="109">
        <f t="shared" si="41"/>
        <v>0</v>
      </c>
      <c r="CM23" s="109">
        <f t="shared" si="42"/>
        <v>0</v>
      </c>
      <c r="CN23" s="109">
        <f t="shared" si="43"/>
        <v>0</v>
      </c>
      <c r="CO23" s="109">
        <f t="shared" si="44"/>
        <v>0</v>
      </c>
      <c r="CP23" s="109">
        <f t="shared" si="45"/>
        <v>0</v>
      </c>
      <c r="CQ23" s="109">
        <f t="shared" si="46"/>
        <v>0</v>
      </c>
      <c r="CR23" s="109">
        <f t="shared" si="47"/>
        <v>0</v>
      </c>
      <c r="CS23" s="109">
        <f t="shared" si="48"/>
        <v>0</v>
      </c>
      <c r="CT23" s="109">
        <f t="shared" si="49"/>
        <v>0</v>
      </c>
      <c r="CU23" s="109">
        <f t="shared" si="50"/>
        <v>0</v>
      </c>
      <c r="CV23" s="109">
        <f t="shared" si="51"/>
        <v>0</v>
      </c>
      <c r="CW23" s="109">
        <f t="shared" si="52"/>
        <v>0</v>
      </c>
      <c r="CX23" s="109">
        <f t="shared" si="53"/>
        <v>0</v>
      </c>
      <c r="CY23" s="109">
        <f t="shared" si="54"/>
        <v>0</v>
      </c>
      <c r="CZ23" s="109">
        <f t="shared" si="55"/>
        <v>0</v>
      </c>
      <c r="DA23" s="109">
        <f t="shared" si="56"/>
        <v>0</v>
      </c>
      <c r="DB23" s="109">
        <f t="shared" si="57"/>
        <v>0</v>
      </c>
      <c r="DC23" s="109">
        <f t="shared" si="58"/>
        <v>0</v>
      </c>
      <c r="DD23" s="109">
        <f t="shared" si="59"/>
        <v>0</v>
      </c>
      <c r="DE23" s="110">
        <f t="shared" si="63"/>
        <v>1.0000000000000002</v>
      </c>
      <c r="DG23" s="108" t="str">
        <f t="shared" si="64"/>
        <v>2004.10.21</v>
      </c>
      <c r="DH23" s="109">
        <f t="shared" si="65"/>
        <v>0</v>
      </c>
      <c r="DI23" s="109">
        <f t="shared" ref="DI23:FD23" si="67">IF($B23=1,DH23+BI23,"")</f>
        <v>0.65037593984962416</v>
      </c>
      <c r="DJ23" s="109">
        <f t="shared" si="67"/>
        <v>0.72932330827067682</v>
      </c>
      <c r="DK23" s="109">
        <f t="shared" si="67"/>
        <v>0.755639097744361</v>
      </c>
      <c r="DL23" s="109">
        <f t="shared" si="67"/>
        <v>0.79699248120300759</v>
      </c>
      <c r="DM23" s="109">
        <f t="shared" si="67"/>
        <v>0.83458646616541365</v>
      </c>
      <c r="DN23" s="109">
        <f t="shared" si="67"/>
        <v>0.86090225563909784</v>
      </c>
      <c r="DO23" s="109">
        <f t="shared" si="67"/>
        <v>0.88721804511278202</v>
      </c>
      <c r="DP23" s="109">
        <f t="shared" si="67"/>
        <v>0.90977443609022557</v>
      </c>
      <c r="DQ23" s="109">
        <f t="shared" si="67"/>
        <v>0.91729323308270683</v>
      </c>
      <c r="DR23" s="109">
        <f t="shared" si="67"/>
        <v>0.92481203007518809</v>
      </c>
      <c r="DS23" s="109">
        <f t="shared" si="67"/>
        <v>0.95112781954887227</v>
      </c>
      <c r="DT23" s="109">
        <f t="shared" si="67"/>
        <v>0.9699248120300753</v>
      </c>
      <c r="DU23" s="109">
        <f t="shared" si="67"/>
        <v>0.97368421052631593</v>
      </c>
      <c r="DV23" s="109">
        <f t="shared" si="67"/>
        <v>0.98120300751879719</v>
      </c>
      <c r="DW23" s="109">
        <f t="shared" si="67"/>
        <v>0.98496240601503782</v>
      </c>
      <c r="DX23" s="109">
        <f t="shared" si="67"/>
        <v>0.98872180451127845</v>
      </c>
      <c r="DY23" s="109">
        <f t="shared" si="67"/>
        <v>0.9962406015037597</v>
      </c>
      <c r="DZ23" s="109">
        <f t="shared" si="67"/>
        <v>1.0000000000000002</v>
      </c>
      <c r="EA23" s="109">
        <f t="shared" si="67"/>
        <v>1.0000000000000002</v>
      </c>
      <c r="EB23" s="109">
        <f t="shared" si="67"/>
        <v>1.0000000000000002</v>
      </c>
      <c r="EC23" s="109">
        <f t="shared" si="67"/>
        <v>1.0000000000000002</v>
      </c>
      <c r="ED23" s="109">
        <f t="shared" si="67"/>
        <v>1.0000000000000002</v>
      </c>
      <c r="EE23" s="109">
        <f t="shared" si="67"/>
        <v>1.0000000000000002</v>
      </c>
      <c r="EF23" s="109">
        <f t="shared" si="67"/>
        <v>1.0000000000000002</v>
      </c>
      <c r="EG23" s="109">
        <f t="shared" si="67"/>
        <v>1.0000000000000002</v>
      </c>
      <c r="EH23" s="109">
        <f t="shared" si="67"/>
        <v>1.0000000000000002</v>
      </c>
      <c r="EI23" s="109">
        <f t="shared" si="67"/>
        <v>1.0000000000000002</v>
      </c>
      <c r="EJ23" s="109">
        <f t="shared" si="67"/>
        <v>1.0000000000000002</v>
      </c>
      <c r="EK23" s="109">
        <f t="shared" si="67"/>
        <v>1.0000000000000002</v>
      </c>
      <c r="EL23" s="109">
        <f t="shared" si="67"/>
        <v>1.0000000000000002</v>
      </c>
      <c r="EM23" s="109">
        <f t="shared" si="67"/>
        <v>1.0000000000000002</v>
      </c>
      <c r="EN23" s="109">
        <f t="shared" si="67"/>
        <v>1.0000000000000002</v>
      </c>
      <c r="EO23" s="109">
        <f t="shared" si="67"/>
        <v>1.0000000000000002</v>
      </c>
      <c r="EP23" s="109">
        <f t="shared" si="67"/>
        <v>1.0000000000000002</v>
      </c>
      <c r="EQ23" s="109">
        <f t="shared" si="67"/>
        <v>1.0000000000000002</v>
      </c>
      <c r="ER23" s="109">
        <f t="shared" si="67"/>
        <v>1.0000000000000002</v>
      </c>
      <c r="ES23" s="109">
        <f t="shared" si="67"/>
        <v>1.0000000000000002</v>
      </c>
      <c r="ET23" s="109">
        <f t="shared" si="67"/>
        <v>1.0000000000000002</v>
      </c>
      <c r="EU23" s="109">
        <f t="shared" si="67"/>
        <v>1.0000000000000002</v>
      </c>
      <c r="EV23" s="109">
        <f t="shared" si="67"/>
        <v>1.0000000000000002</v>
      </c>
      <c r="EW23" s="109">
        <f t="shared" si="67"/>
        <v>1.0000000000000002</v>
      </c>
      <c r="EX23" s="109">
        <f t="shared" si="67"/>
        <v>1.0000000000000002</v>
      </c>
      <c r="EY23" s="109">
        <f t="shared" si="67"/>
        <v>1.0000000000000002</v>
      </c>
      <c r="EZ23" s="109">
        <f t="shared" si="67"/>
        <v>1.0000000000000002</v>
      </c>
      <c r="FA23" s="109">
        <f t="shared" si="67"/>
        <v>1.0000000000000002</v>
      </c>
      <c r="FB23" s="109">
        <f t="shared" si="67"/>
        <v>1.0000000000000002</v>
      </c>
      <c r="FC23" s="109">
        <f t="shared" si="67"/>
        <v>1.0000000000000002</v>
      </c>
      <c r="FD23" s="110">
        <f t="shared" si="67"/>
        <v>1.0000000000000002</v>
      </c>
    </row>
    <row r="24" spans="1:160" x14ac:dyDescent="0.25">
      <c r="A24" s="52">
        <v>4</v>
      </c>
      <c r="B24" s="105">
        <v>1</v>
      </c>
      <c r="C24" s="46">
        <v>2006</v>
      </c>
      <c r="D24" s="47">
        <v>5</v>
      </c>
      <c r="E24" s="47">
        <v>6</v>
      </c>
      <c r="F24" s="48">
        <f t="shared" si="61"/>
        <v>9</v>
      </c>
      <c r="G24" s="106" t="str">
        <f t="shared" si="9"/>
        <v>2006.5.6</v>
      </c>
      <c r="H24" s="17">
        <v>0</v>
      </c>
      <c r="I24" s="17">
        <v>0.5115559999999999</v>
      </c>
      <c r="J24" s="17">
        <v>0</v>
      </c>
      <c r="K24" s="17">
        <v>2.0462239999999996</v>
      </c>
      <c r="L24" s="17">
        <v>62.665610000000001</v>
      </c>
      <c r="M24" s="17">
        <v>13.556233999999998</v>
      </c>
      <c r="N24" s="17">
        <v>12.021565999999998</v>
      </c>
      <c r="O24" s="17">
        <v>0.5115559999999999</v>
      </c>
      <c r="P24" s="17">
        <v>0.5115559999999999</v>
      </c>
      <c r="Q24" s="17">
        <v>0.5115559999999999</v>
      </c>
      <c r="R24" s="17">
        <v>1.2788899999999999</v>
      </c>
      <c r="S24" s="17">
        <v>2.3020019999999994</v>
      </c>
      <c r="T24" s="17">
        <v>2.3020019999999994</v>
      </c>
      <c r="U24" s="17">
        <v>1.7904459999999998</v>
      </c>
      <c r="V24" s="17">
        <v>1.0231119999999998</v>
      </c>
      <c r="W24" s="17">
        <v>1.2788899999999999</v>
      </c>
      <c r="X24" s="17">
        <v>1.7904459999999998</v>
      </c>
      <c r="Y24" s="17">
        <v>1.2788899999999999</v>
      </c>
      <c r="Z24" s="17">
        <v>0.76733399999999985</v>
      </c>
      <c r="AA24" s="17">
        <v>0</v>
      </c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9"/>
      <c r="BE24" s="107">
        <f t="shared" si="62"/>
        <v>106.14787000000001</v>
      </c>
      <c r="BG24" s="108" t="str">
        <f t="shared" si="10"/>
        <v>2006.5.6</v>
      </c>
      <c r="BH24" s="109">
        <f t="shared" si="11"/>
        <v>0</v>
      </c>
      <c r="BI24" s="109">
        <f t="shared" si="12"/>
        <v>4.8192771084337336E-3</v>
      </c>
      <c r="BJ24" s="109">
        <f t="shared" si="13"/>
        <v>0</v>
      </c>
      <c r="BK24" s="109">
        <f t="shared" si="14"/>
        <v>1.9277108433734935E-2</v>
      </c>
      <c r="BL24" s="109">
        <f t="shared" si="15"/>
        <v>0.59036144578313243</v>
      </c>
      <c r="BM24" s="109">
        <f t="shared" si="16"/>
        <v>0.12771084337349395</v>
      </c>
      <c r="BN24" s="109">
        <f t="shared" si="17"/>
        <v>0.11325301204819274</v>
      </c>
      <c r="BO24" s="109">
        <f t="shared" si="18"/>
        <v>4.8192771084337336E-3</v>
      </c>
      <c r="BP24" s="109">
        <f t="shared" si="19"/>
        <v>4.8192771084337336E-3</v>
      </c>
      <c r="BQ24" s="109">
        <f t="shared" si="20"/>
        <v>4.8192771084337336E-3</v>
      </c>
      <c r="BR24" s="109">
        <f t="shared" si="21"/>
        <v>1.2048192771084335E-2</v>
      </c>
      <c r="BS24" s="109">
        <f t="shared" si="22"/>
        <v>2.16867469879518E-2</v>
      </c>
      <c r="BT24" s="109">
        <f t="shared" si="23"/>
        <v>2.16867469879518E-2</v>
      </c>
      <c r="BU24" s="109">
        <f t="shared" si="24"/>
        <v>1.6867469879518069E-2</v>
      </c>
      <c r="BV24" s="109">
        <f t="shared" si="25"/>
        <v>9.6385542168674673E-3</v>
      </c>
      <c r="BW24" s="109">
        <f t="shared" si="26"/>
        <v>1.2048192771084335E-2</v>
      </c>
      <c r="BX24" s="109">
        <f t="shared" si="27"/>
        <v>1.6867469879518069E-2</v>
      </c>
      <c r="BY24" s="109">
        <f t="shared" si="28"/>
        <v>1.2048192771084335E-2</v>
      </c>
      <c r="BZ24" s="109">
        <f t="shared" si="29"/>
        <v>7.2289156626506E-3</v>
      </c>
      <c r="CA24" s="109">
        <f t="shared" si="30"/>
        <v>0</v>
      </c>
      <c r="CB24" s="109">
        <f t="shared" si="31"/>
        <v>0</v>
      </c>
      <c r="CC24" s="109">
        <f t="shared" si="32"/>
        <v>0</v>
      </c>
      <c r="CD24" s="109">
        <f t="shared" si="33"/>
        <v>0</v>
      </c>
      <c r="CE24" s="109">
        <f t="shared" si="34"/>
        <v>0</v>
      </c>
      <c r="CF24" s="109">
        <f t="shared" si="35"/>
        <v>0</v>
      </c>
      <c r="CG24" s="109">
        <f t="shared" si="36"/>
        <v>0</v>
      </c>
      <c r="CH24" s="109">
        <f t="shared" si="37"/>
        <v>0</v>
      </c>
      <c r="CI24" s="109">
        <f t="shared" si="38"/>
        <v>0</v>
      </c>
      <c r="CJ24" s="109">
        <f t="shared" si="39"/>
        <v>0</v>
      </c>
      <c r="CK24" s="109">
        <f t="shared" si="40"/>
        <v>0</v>
      </c>
      <c r="CL24" s="109">
        <f t="shared" si="41"/>
        <v>0</v>
      </c>
      <c r="CM24" s="109">
        <f t="shared" si="42"/>
        <v>0</v>
      </c>
      <c r="CN24" s="109">
        <f t="shared" si="43"/>
        <v>0</v>
      </c>
      <c r="CO24" s="109">
        <f t="shared" si="44"/>
        <v>0</v>
      </c>
      <c r="CP24" s="109">
        <f t="shared" si="45"/>
        <v>0</v>
      </c>
      <c r="CQ24" s="109">
        <f t="shared" si="46"/>
        <v>0</v>
      </c>
      <c r="CR24" s="109">
        <f t="shared" si="47"/>
        <v>0</v>
      </c>
      <c r="CS24" s="109">
        <f t="shared" si="48"/>
        <v>0</v>
      </c>
      <c r="CT24" s="109">
        <f t="shared" si="49"/>
        <v>0</v>
      </c>
      <c r="CU24" s="109">
        <f t="shared" si="50"/>
        <v>0</v>
      </c>
      <c r="CV24" s="109">
        <f t="shared" si="51"/>
        <v>0</v>
      </c>
      <c r="CW24" s="109">
        <f t="shared" si="52"/>
        <v>0</v>
      </c>
      <c r="CX24" s="109">
        <f t="shared" si="53"/>
        <v>0</v>
      </c>
      <c r="CY24" s="109">
        <f t="shared" si="54"/>
        <v>0</v>
      </c>
      <c r="CZ24" s="109">
        <f t="shared" si="55"/>
        <v>0</v>
      </c>
      <c r="DA24" s="109">
        <f t="shared" si="56"/>
        <v>0</v>
      </c>
      <c r="DB24" s="109">
        <f t="shared" si="57"/>
        <v>0</v>
      </c>
      <c r="DC24" s="109">
        <f t="shared" si="58"/>
        <v>0</v>
      </c>
      <c r="DD24" s="109">
        <f t="shared" si="59"/>
        <v>0</v>
      </c>
      <c r="DE24" s="110">
        <f t="shared" si="63"/>
        <v>0.99999999999999989</v>
      </c>
      <c r="DG24" s="108" t="str">
        <f t="shared" si="64"/>
        <v>2006.5.6</v>
      </c>
      <c r="DH24" s="109">
        <f t="shared" si="65"/>
        <v>0</v>
      </c>
      <c r="DI24" s="109">
        <f t="shared" ref="DI24:FD24" si="68">IF($B24=1,DH24+BI24,"")</f>
        <v>4.8192771084337336E-3</v>
      </c>
      <c r="DJ24" s="109">
        <f t="shared" si="68"/>
        <v>4.8192771084337336E-3</v>
      </c>
      <c r="DK24" s="109">
        <f t="shared" si="68"/>
        <v>2.4096385542168669E-2</v>
      </c>
      <c r="DL24" s="109">
        <f t="shared" si="68"/>
        <v>0.61445783132530107</v>
      </c>
      <c r="DM24" s="109">
        <f t="shared" si="68"/>
        <v>0.74216867469879499</v>
      </c>
      <c r="DN24" s="109">
        <f t="shared" si="68"/>
        <v>0.85542168674698771</v>
      </c>
      <c r="DO24" s="109">
        <f t="shared" si="68"/>
        <v>0.86024096385542148</v>
      </c>
      <c r="DP24" s="109">
        <f t="shared" si="68"/>
        <v>0.86506024096385525</v>
      </c>
      <c r="DQ24" s="109">
        <f t="shared" si="68"/>
        <v>0.86987951807228903</v>
      </c>
      <c r="DR24" s="109">
        <f t="shared" si="68"/>
        <v>0.8819277108433734</v>
      </c>
      <c r="DS24" s="109">
        <f t="shared" si="68"/>
        <v>0.90361445783132521</v>
      </c>
      <c r="DT24" s="109">
        <f t="shared" si="68"/>
        <v>0.92530120481927702</v>
      </c>
      <c r="DU24" s="109">
        <f t="shared" si="68"/>
        <v>0.94216867469879506</v>
      </c>
      <c r="DV24" s="109">
        <f t="shared" si="68"/>
        <v>0.9518072289156625</v>
      </c>
      <c r="DW24" s="109">
        <f t="shared" si="68"/>
        <v>0.96385542168674687</v>
      </c>
      <c r="DX24" s="109">
        <f t="shared" si="68"/>
        <v>0.98072289156626491</v>
      </c>
      <c r="DY24" s="109">
        <f t="shared" si="68"/>
        <v>0.99277108433734929</v>
      </c>
      <c r="DZ24" s="109">
        <f t="shared" si="68"/>
        <v>0.99999999999999989</v>
      </c>
      <c r="EA24" s="109">
        <f t="shared" si="68"/>
        <v>0.99999999999999989</v>
      </c>
      <c r="EB24" s="109">
        <f t="shared" si="68"/>
        <v>0.99999999999999989</v>
      </c>
      <c r="EC24" s="109">
        <f t="shared" si="68"/>
        <v>0.99999999999999989</v>
      </c>
      <c r="ED24" s="109">
        <f t="shared" si="68"/>
        <v>0.99999999999999989</v>
      </c>
      <c r="EE24" s="109">
        <f t="shared" si="68"/>
        <v>0.99999999999999989</v>
      </c>
      <c r="EF24" s="109">
        <f t="shared" si="68"/>
        <v>0.99999999999999989</v>
      </c>
      <c r="EG24" s="109">
        <f t="shared" si="68"/>
        <v>0.99999999999999989</v>
      </c>
      <c r="EH24" s="109">
        <f t="shared" si="68"/>
        <v>0.99999999999999989</v>
      </c>
      <c r="EI24" s="109">
        <f t="shared" si="68"/>
        <v>0.99999999999999989</v>
      </c>
      <c r="EJ24" s="109">
        <f t="shared" si="68"/>
        <v>0.99999999999999989</v>
      </c>
      <c r="EK24" s="109">
        <f t="shared" si="68"/>
        <v>0.99999999999999989</v>
      </c>
      <c r="EL24" s="109">
        <f t="shared" si="68"/>
        <v>0.99999999999999989</v>
      </c>
      <c r="EM24" s="109">
        <f t="shared" si="68"/>
        <v>0.99999999999999989</v>
      </c>
      <c r="EN24" s="109">
        <f t="shared" si="68"/>
        <v>0.99999999999999989</v>
      </c>
      <c r="EO24" s="109">
        <f t="shared" si="68"/>
        <v>0.99999999999999989</v>
      </c>
      <c r="EP24" s="109">
        <f t="shared" si="68"/>
        <v>0.99999999999999989</v>
      </c>
      <c r="EQ24" s="109">
        <f t="shared" si="68"/>
        <v>0.99999999999999989</v>
      </c>
      <c r="ER24" s="109">
        <f t="shared" si="68"/>
        <v>0.99999999999999989</v>
      </c>
      <c r="ES24" s="109">
        <f t="shared" si="68"/>
        <v>0.99999999999999989</v>
      </c>
      <c r="ET24" s="109">
        <f t="shared" si="68"/>
        <v>0.99999999999999989</v>
      </c>
      <c r="EU24" s="109">
        <f t="shared" si="68"/>
        <v>0.99999999999999989</v>
      </c>
      <c r="EV24" s="109">
        <f t="shared" si="68"/>
        <v>0.99999999999999989</v>
      </c>
      <c r="EW24" s="109">
        <f t="shared" si="68"/>
        <v>0.99999999999999989</v>
      </c>
      <c r="EX24" s="109">
        <f t="shared" si="68"/>
        <v>0.99999999999999989</v>
      </c>
      <c r="EY24" s="109">
        <f t="shared" si="68"/>
        <v>0.99999999999999989</v>
      </c>
      <c r="EZ24" s="109">
        <f t="shared" si="68"/>
        <v>0.99999999999999989</v>
      </c>
      <c r="FA24" s="109">
        <f t="shared" si="68"/>
        <v>0.99999999999999989</v>
      </c>
      <c r="FB24" s="109">
        <f t="shared" si="68"/>
        <v>0.99999999999999989</v>
      </c>
      <c r="FC24" s="109">
        <f t="shared" si="68"/>
        <v>0.99999999999999989</v>
      </c>
      <c r="FD24" s="110">
        <f t="shared" si="68"/>
        <v>0.99999999999999989</v>
      </c>
    </row>
    <row r="25" spans="1:160" x14ac:dyDescent="0.25">
      <c r="A25" s="52">
        <v>5</v>
      </c>
      <c r="B25" s="105">
        <v>1</v>
      </c>
      <c r="C25" s="46">
        <v>2009</v>
      </c>
      <c r="D25" s="47">
        <v>5</v>
      </c>
      <c r="E25" s="47">
        <v>3</v>
      </c>
      <c r="F25" s="48">
        <f t="shared" si="61"/>
        <v>7.5</v>
      </c>
      <c r="G25" s="106" t="str">
        <f t="shared" si="9"/>
        <v>2009.5.3</v>
      </c>
      <c r="H25" s="17">
        <v>0</v>
      </c>
      <c r="I25" s="17">
        <v>10.064496</v>
      </c>
      <c r="J25" s="17">
        <v>5.1612800000000005</v>
      </c>
      <c r="K25" s="17">
        <v>4.1290240000000002</v>
      </c>
      <c r="L25" s="17">
        <v>3.0967679999999995</v>
      </c>
      <c r="M25" s="17">
        <v>4.1290240000000002</v>
      </c>
      <c r="N25" s="17">
        <v>4.9032159999999996</v>
      </c>
      <c r="O25" s="17">
        <v>1.2903200000000001</v>
      </c>
      <c r="P25" s="17">
        <v>0.77419199999999988</v>
      </c>
      <c r="Q25" s="17">
        <v>0.77419199999999988</v>
      </c>
      <c r="R25" s="17">
        <v>0.51612800000000003</v>
      </c>
      <c r="S25" s="17">
        <v>0</v>
      </c>
      <c r="T25" s="17">
        <v>0.25806400000000002</v>
      </c>
      <c r="U25" s="17">
        <v>0</v>
      </c>
      <c r="V25" s="17">
        <v>0</v>
      </c>
      <c r="W25" s="17">
        <v>0.25806400000000002</v>
      </c>
      <c r="X25" s="17">
        <v>0</v>
      </c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07">
        <f t="shared" si="62"/>
        <v>35.354768</v>
      </c>
      <c r="BG25" s="108" t="str">
        <f t="shared" si="10"/>
        <v>2009.5.3</v>
      </c>
      <c r="BH25" s="109">
        <f t="shared" si="11"/>
        <v>0</v>
      </c>
      <c r="BI25" s="109">
        <f t="shared" si="12"/>
        <v>0.28467153284671531</v>
      </c>
      <c r="BJ25" s="109">
        <f t="shared" si="13"/>
        <v>0.14598540145985403</v>
      </c>
      <c r="BK25" s="109">
        <f t="shared" si="14"/>
        <v>0.11678832116788322</v>
      </c>
      <c r="BL25" s="109">
        <f t="shared" si="15"/>
        <v>8.7591240875912399E-2</v>
      </c>
      <c r="BM25" s="109">
        <f t="shared" si="16"/>
        <v>0.11678832116788322</v>
      </c>
      <c r="BN25" s="109">
        <f t="shared" si="17"/>
        <v>0.13868613138686131</v>
      </c>
      <c r="BO25" s="109">
        <f t="shared" si="18"/>
        <v>3.6496350364963508E-2</v>
      </c>
      <c r="BP25" s="109">
        <f t="shared" si="19"/>
        <v>2.18978102189781E-2</v>
      </c>
      <c r="BQ25" s="109">
        <f t="shared" si="20"/>
        <v>2.18978102189781E-2</v>
      </c>
      <c r="BR25" s="109">
        <f t="shared" si="21"/>
        <v>1.4598540145985403E-2</v>
      </c>
      <c r="BS25" s="109">
        <f t="shared" si="22"/>
        <v>0</v>
      </c>
      <c r="BT25" s="109">
        <f t="shared" si="23"/>
        <v>7.2992700729927014E-3</v>
      </c>
      <c r="BU25" s="109">
        <f t="shared" si="24"/>
        <v>0</v>
      </c>
      <c r="BV25" s="109">
        <f t="shared" si="25"/>
        <v>0</v>
      </c>
      <c r="BW25" s="109">
        <f t="shared" si="26"/>
        <v>7.2992700729927014E-3</v>
      </c>
      <c r="BX25" s="109">
        <f t="shared" si="27"/>
        <v>0</v>
      </c>
      <c r="BY25" s="109">
        <f t="shared" si="28"/>
        <v>0</v>
      </c>
      <c r="BZ25" s="109">
        <f t="shared" si="29"/>
        <v>0</v>
      </c>
      <c r="CA25" s="109">
        <f t="shared" si="30"/>
        <v>0</v>
      </c>
      <c r="CB25" s="109">
        <f t="shared" si="31"/>
        <v>0</v>
      </c>
      <c r="CC25" s="109">
        <f t="shared" si="32"/>
        <v>0</v>
      </c>
      <c r="CD25" s="109">
        <f t="shared" si="33"/>
        <v>0</v>
      </c>
      <c r="CE25" s="109">
        <f t="shared" si="34"/>
        <v>0</v>
      </c>
      <c r="CF25" s="109">
        <f t="shared" si="35"/>
        <v>0</v>
      </c>
      <c r="CG25" s="109">
        <f t="shared" si="36"/>
        <v>0</v>
      </c>
      <c r="CH25" s="109">
        <f t="shared" si="37"/>
        <v>0</v>
      </c>
      <c r="CI25" s="109">
        <f t="shared" si="38"/>
        <v>0</v>
      </c>
      <c r="CJ25" s="109">
        <f t="shared" si="39"/>
        <v>0</v>
      </c>
      <c r="CK25" s="109">
        <f t="shared" si="40"/>
        <v>0</v>
      </c>
      <c r="CL25" s="109">
        <f t="shared" si="41"/>
        <v>0</v>
      </c>
      <c r="CM25" s="109">
        <f t="shared" si="42"/>
        <v>0</v>
      </c>
      <c r="CN25" s="109">
        <f t="shared" si="43"/>
        <v>0</v>
      </c>
      <c r="CO25" s="109">
        <f t="shared" si="44"/>
        <v>0</v>
      </c>
      <c r="CP25" s="109">
        <f t="shared" si="45"/>
        <v>0</v>
      </c>
      <c r="CQ25" s="109">
        <f t="shared" si="46"/>
        <v>0</v>
      </c>
      <c r="CR25" s="109">
        <f t="shared" si="47"/>
        <v>0</v>
      </c>
      <c r="CS25" s="109">
        <f t="shared" si="48"/>
        <v>0</v>
      </c>
      <c r="CT25" s="109">
        <f t="shared" si="49"/>
        <v>0</v>
      </c>
      <c r="CU25" s="109">
        <f t="shared" si="50"/>
        <v>0</v>
      </c>
      <c r="CV25" s="109">
        <f t="shared" si="51"/>
        <v>0</v>
      </c>
      <c r="CW25" s="109">
        <f t="shared" si="52"/>
        <v>0</v>
      </c>
      <c r="CX25" s="109">
        <f t="shared" si="53"/>
        <v>0</v>
      </c>
      <c r="CY25" s="109">
        <f t="shared" si="54"/>
        <v>0</v>
      </c>
      <c r="CZ25" s="109">
        <f t="shared" si="55"/>
        <v>0</v>
      </c>
      <c r="DA25" s="109">
        <f t="shared" si="56"/>
        <v>0</v>
      </c>
      <c r="DB25" s="109">
        <f t="shared" si="57"/>
        <v>0</v>
      </c>
      <c r="DC25" s="109">
        <f t="shared" si="58"/>
        <v>0</v>
      </c>
      <c r="DD25" s="109">
        <f t="shared" si="59"/>
        <v>0</v>
      </c>
      <c r="DE25" s="110">
        <f t="shared" si="63"/>
        <v>0.99999999999999989</v>
      </c>
      <c r="DG25" s="108" t="str">
        <f t="shared" si="64"/>
        <v>2009.5.3</v>
      </c>
      <c r="DH25" s="109">
        <f t="shared" si="65"/>
        <v>0</v>
      </c>
      <c r="DI25" s="109">
        <f t="shared" ref="DI25:FD25" si="69">IF($B25=1,DH25+BI25,"")</f>
        <v>0.28467153284671531</v>
      </c>
      <c r="DJ25" s="109">
        <f t="shared" si="69"/>
        <v>0.43065693430656937</v>
      </c>
      <c r="DK25" s="109">
        <f t="shared" si="69"/>
        <v>0.54744525547445255</v>
      </c>
      <c r="DL25" s="109">
        <f t="shared" si="69"/>
        <v>0.63503649635036497</v>
      </c>
      <c r="DM25" s="109">
        <f t="shared" si="69"/>
        <v>0.75182481751824815</v>
      </c>
      <c r="DN25" s="109">
        <f t="shared" si="69"/>
        <v>0.89051094890510951</v>
      </c>
      <c r="DO25" s="109">
        <f t="shared" si="69"/>
        <v>0.92700729927007297</v>
      </c>
      <c r="DP25" s="109">
        <f t="shared" si="69"/>
        <v>0.94890510948905105</v>
      </c>
      <c r="DQ25" s="109">
        <f t="shared" si="69"/>
        <v>0.97080291970802912</v>
      </c>
      <c r="DR25" s="109">
        <f t="shared" si="69"/>
        <v>0.98540145985401451</v>
      </c>
      <c r="DS25" s="109">
        <f t="shared" si="69"/>
        <v>0.98540145985401451</v>
      </c>
      <c r="DT25" s="109">
        <f t="shared" si="69"/>
        <v>0.9927007299270072</v>
      </c>
      <c r="DU25" s="109">
        <f t="shared" si="69"/>
        <v>0.9927007299270072</v>
      </c>
      <c r="DV25" s="109">
        <f t="shared" si="69"/>
        <v>0.9927007299270072</v>
      </c>
      <c r="DW25" s="109">
        <f t="shared" si="69"/>
        <v>0.99999999999999989</v>
      </c>
      <c r="DX25" s="109">
        <f t="shared" si="69"/>
        <v>0.99999999999999989</v>
      </c>
      <c r="DY25" s="109">
        <f t="shared" si="69"/>
        <v>0.99999999999999989</v>
      </c>
      <c r="DZ25" s="109">
        <f t="shared" si="69"/>
        <v>0.99999999999999989</v>
      </c>
      <c r="EA25" s="109">
        <f t="shared" si="69"/>
        <v>0.99999999999999989</v>
      </c>
      <c r="EB25" s="109">
        <f t="shared" si="69"/>
        <v>0.99999999999999989</v>
      </c>
      <c r="EC25" s="109">
        <f t="shared" si="69"/>
        <v>0.99999999999999989</v>
      </c>
      <c r="ED25" s="109">
        <f t="shared" si="69"/>
        <v>0.99999999999999989</v>
      </c>
      <c r="EE25" s="109">
        <f t="shared" si="69"/>
        <v>0.99999999999999989</v>
      </c>
      <c r="EF25" s="109">
        <f t="shared" si="69"/>
        <v>0.99999999999999989</v>
      </c>
      <c r="EG25" s="109">
        <f t="shared" si="69"/>
        <v>0.99999999999999989</v>
      </c>
      <c r="EH25" s="109">
        <f t="shared" si="69"/>
        <v>0.99999999999999989</v>
      </c>
      <c r="EI25" s="109">
        <f t="shared" si="69"/>
        <v>0.99999999999999989</v>
      </c>
      <c r="EJ25" s="109">
        <f t="shared" si="69"/>
        <v>0.99999999999999989</v>
      </c>
      <c r="EK25" s="109">
        <f t="shared" si="69"/>
        <v>0.99999999999999989</v>
      </c>
      <c r="EL25" s="109">
        <f t="shared" si="69"/>
        <v>0.99999999999999989</v>
      </c>
      <c r="EM25" s="109">
        <f t="shared" si="69"/>
        <v>0.99999999999999989</v>
      </c>
      <c r="EN25" s="109">
        <f t="shared" si="69"/>
        <v>0.99999999999999989</v>
      </c>
      <c r="EO25" s="109">
        <f t="shared" si="69"/>
        <v>0.99999999999999989</v>
      </c>
      <c r="EP25" s="109">
        <f t="shared" si="69"/>
        <v>0.99999999999999989</v>
      </c>
      <c r="EQ25" s="109">
        <f t="shared" si="69"/>
        <v>0.99999999999999989</v>
      </c>
      <c r="ER25" s="109">
        <f t="shared" si="69"/>
        <v>0.99999999999999989</v>
      </c>
      <c r="ES25" s="109">
        <f t="shared" si="69"/>
        <v>0.99999999999999989</v>
      </c>
      <c r="ET25" s="109">
        <f t="shared" si="69"/>
        <v>0.99999999999999989</v>
      </c>
      <c r="EU25" s="109">
        <f t="shared" si="69"/>
        <v>0.99999999999999989</v>
      </c>
      <c r="EV25" s="109">
        <f t="shared" si="69"/>
        <v>0.99999999999999989</v>
      </c>
      <c r="EW25" s="109">
        <f t="shared" si="69"/>
        <v>0.99999999999999989</v>
      </c>
      <c r="EX25" s="109">
        <f t="shared" si="69"/>
        <v>0.99999999999999989</v>
      </c>
      <c r="EY25" s="109">
        <f t="shared" si="69"/>
        <v>0.99999999999999989</v>
      </c>
      <c r="EZ25" s="109">
        <f t="shared" si="69"/>
        <v>0.99999999999999989</v>
      </c>
      <c r="FA25" s="109">
        <f t="shared" si="69"/>
        <v>0.99999999999999989</v>
      </c>
      <c r="FB25" s="109">
        <f t="shared" si="69"/>
        <v>0.99999999999999989</v>
      </c>
      <c r="FC25" s="109">
        <f t="shared" si="69"/>
        <v>0.99999999999999989</v>
      </c>
      <c r="FD25" s="110">
        <f t="shared" si="69"/>
        <v>0.99999999999999989</v>
      </c>
    </row>
    <row r="26" spans="1:160" x14ac:dyDescent="0.25">
      <c r="A26" s="52">
        <v>6</v>
      </c>
      <c r="B26" s="105">
        <v>1</v>
      </c>
      <c r="C26" s="46">
        <v>2009</v>
      </c>
      <c r="D26" s="47">
        <v>3</v>
      </c>
      <c r="E26" s="47">
        <v>23</v>
      </c>
      <c r="F26" s="48">
        <f t="shared" si="61"/>
        <v>8</v>
      </c>
      <c r="G26" s="106" t="str">
        <f t="shared" si="9"/>
        <v>2009.3.23</v>
      </c>
      <c r="H26" s="17">
        <v>0</v>
      </c>
      <c r="I26" s="17">
        <v>25.623519999999999</v>
      </c>
      <c r="J26" s="17">
        <v>35.478719999999996</v>
      </c>
      <c r="K26" s="17">
        <v>10.840719999999999</v>
      </c>
      <c r="L26" s="17">
        <v>0.24637999999999999</v>
      </c>
      <c r="M26" s="17">
        <v>3.6956999999999995</v>
      </c>
      <c r="N26" s="17">
        <v>18.724879999999999</v>
      </c>
      <c r="O26" s="17">
        <v>2.7101799999999998</v>
      </c>
      <c r="P26" s="17">
        <v>0.73913999999999991</v>
      </c>
      <c r="Q26" s="17">
        <v>0</v>
      </c>
      <c r="R26" s="17">
        <v>0.24637999999999999</v>
      </c>
      <c r="S26" s="17">
        <v>0</v>
      </c>
      <c r="T26" s="17">
        <v>0.24637999999999999</v>
      </c>
      <c r="U26" s="17">
        <v>0.49275999999999998</v>
      </c>
      <c r="V26" s="17">
        <v>0.49275999999999998</v>
      </c>
      <c r="W26" s="17">
        <v>0</v>
      </c>
      <c r="X26" s="17">
        <v>0.24637999999999999</v>
      </c>
      <c r="Y26" s="17">
        <v>0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9"/>
      <c r="BE26" s="107">
        <f t="shared" si="62"/>
        <v>99.783900000000017</v>
      </c>
      <c r="BG26" s="108" t="str">
        <f t="shared" si="10"/>
        <v>2009.3.23</v>
      </c>
      <c r="BH26" s="109">
        <f t="shared" si="11"/>
        <v>0</v>
      </c>
      <c r="BI26" s="109">
        <f t="shared" si="12"/>
        <v>0.25679012345679009</v>
      </c>
      <c r="BJ26" s="109">
        <f t="shared" si="13"/>
        <v>0.35555555555555546</v>
      </c>
      <c r="BK26" s="109">
        <f t="shared" si="14"/>
        <v>0.10864197530864195</v>
      </c>
      <c r="BL26" s="109">
        <f t="shared" si="15"/>
        <v>2.4691358024691353E-3</v>
      </c>
      <c r="BM26" s="109">
        <f t="shared" si="16"/>
        <v>3.7037037037037028E-2</v>
      </c>
      <c r="BN26" s="109">
        <f t="shared" si="17"/>
        <v>0.18765432098765428</v>
      </c>
      <c r="BO26" s="109">
        <f t="shared" si="18"/>
        <v>2.7160493827160487E-2</v>
      </c>
      <c r="BP26" s="109">
        <f t="shared" si="19"/>
        <v>7.4074074074074051E-3</v>
      </c>
      <c r="BQ26" s="109">
        <f t="shared" si="20"/>
        <v>0</v>
      </c>
      <c r="BR26" s="109">
        <f t="shared" si="21"/>
        <v>2.4691358024691353E-3</v>
      </c>
      <c r="BS26" s="109">
        <f t="shared" si="22"/>
        <v>0</v>
      </c>
      <c r="BT26" s="109">
        <f t="shared" si="23"/>
        <v>2.4691358024691353E-3</v>
      </c>
      <c r="BU26" s="109">
        <f t="shared" si="24"/>
        <v>4.9382716049382706E-3</v>
      </c>
      <c r="BV26" s="109">
        <f t="shared" si="25"/>
        <v>4.9382716049382706E-3</v>
      </c>
      <c r="BW26" s="109">
        <f t="shared" si="26"/>
        <v>0</v>
      </c>
      <c r="BX26" s="109">
        <f t="shared" si="27"/>
        <v>2.4691358024691353E-3</v>
      </c>
      <c r="BY26" s="109">
        <f t="shared" si="28"/>
        <v>0</v>
      </c>
      <c r="BZ26" s="109">
        <f t="shared" si="29"/>
        <v>0</v>
      </c>
      <c r="CA26" s="109">
        <f t="shared" si="30"/>
        <v>0</v>
      </c>
      <c r="CB26" s="109">
        <f t="shared" si="31"/>
        <v>0</v>
      </c>
      <c r="CC26" s="109">
        <f t="shared" si="32"/>
        <v>0</v>
      </c>
      <c r="CD26" s="109">
        <f t="shared" si="33"/>
        <v>0</v>
      </c>
      <c r="CE26" s="109">
        <f t="shared" si="34"/>
        <v>0</v>
      </c>
      <c r="CF26" s="109">
        <f t="shared" si="35"/>
        <v>0</v>
      </c>
      <c r="CG26" s="109">
        <f t="shared" si="36"/>
        <v>0</v>
      </c>
      <c r="CH26" s="109">
        <f t="shared" si="37"/>
        <v>0</v>
      </c>
      <c r="CI26" s="109">
        <f t="shared" si="38"/>
        <v>0</v>
      </c>
      <c r="CJ26" s="109">
        <f t="shared" si="39"/>
        <v>0</v>
      </c>
      <c r="CK26" s="109">
        <f t="shared" si="40"/>
        <v>0</v>
      </c>
      <c r="CL26" s="109">
        <f t="shared" si="41"/>
        <v>0</v>
      </c>
      <c r="CM26" s="109">
        <f t="shared" si="42"/>
        <v>0</v>
      </c>
      <c r="CN26" s="109">
        <f t="shared" si="43"/>
        <v>0</v>
      </c>
      <c r="CO26" s="109">
        <f t="shared" si="44"/>
        <v>0</v>
      </c>
      <c r="CP26" s="109">
        <f t="shared" si="45"/>
        <v>0</v>
      </c>
      <c r="CQ26" s="109">
        <f t="shared" si="46"/>
        <v>0</v>
      </c>
      <c r="CR26" s="109">
        <f t="shared" si="47"/>
        <v>0</v>
      </c>
      <c r="CS26" s="109">
        <f t="shared" si="48"/>
        <v>0</v>
      </c>
      <c r="CT26" s="109">
        <f t="shared" si="49"/>
        <v>0</v>
      </c>
      <c r="CU26" s="109">
        <f t="shared" si="50"/>
        <v>0</v>
      </c>
      <c r="CV26" s="109">
        <f t="shared" si="51"/>
        <v>0</v>
      </c>
      <c r="CW26" s="109">
        <f t="shared" si="52"/>
        <v>0</v>
      </c>
      <c r="CX26" s="109">
        <f t="shared" si="53"/>
        <v>0</v>
      </c>
      <c r="CY26" s="109">
        <f t="shared" si="54"/>
        <v>0</v>
      </c>
      <c r="CZ26" s="109">
        <f t="shared" si="55"/>
        <v>0</v>
      </c>
      <c r="DA26" s="109">
        <f t="shared" si="56"/>
        <v>0</v>
      </c>
      <c r="DB26" s="109">
        <f t="shared" si="57"/>
        <v>0</v>
      </c>
      <c r="DC26" s="109">
        <f t="shared" si="58"/>
        <v>0</v>
      </c>
      <c r="DD26" s="109">
        <f t="shared" si="59"/>
        <v>0</v>
      </c>
      <c r="DE26" s="110">
        <f t="shared" si="63"/>
        <v>0.99999999999999978</v>
      </c>
      <c r="DG26" s="108" t="str">
        <f t="shared" si="64"/>
        <v>2009.3.23</v>
      </c>
      <c r="DH26" s="109">
        <f t="shared" si="65"/>
        <v>0</v>
      </c>
      <c r="DI26" s="109">
        <f t="shared" ref="DI26:FD26" si="70">IF($B26=1,DH26+BI26,"")</f>
        <v>0.25679012345679009</v>
      </c>
      <c r="DJ26" s="109">
        <f t="shared" si="70"/>
        <v>0.6123456790123456</v>
      </c>
      <c r="DK26" s="109">
        <f t="shared" si="70"/>
        <v>0.72098765432098755</v>
      </c>
      <c r="DL26" s="109">
        <f t="shared" si="70"/>
        <v>0.72345679012345665</v>
      </c>
      <c r="DM26" s="109">
        <f t="shared" si="70"/>
        <v>0.76049382716049363</v>
      </c>
      <c r="DN26" s="109">
        <f t="shared" si="70"/>
        <v>0.94814814814814796</v>
      </c>
      <c r="DO26" s="109">
        <f t="shared" si="70"/>
        <v>0.97530864197530842</v>
      </c>
      <c r="DP26" s="109">
        <f t="shared" si="70"/>
        <v>0.98271604938271584</v>
      </c>
      <c r="DQ26" s="109">
        <f t="shared" si="70"/>
        <v>0.98271604938271584</v>
      </c>
      <c r="DR26" s="109">
        <f t="shared" si="70"/>
        <v>0.98518518518518494</v>
      </c>
      <c r="DS26" s="109">
        <f t="shared" si="70"/>
        <v>0.98518518518518494</v>
      </c>
      <c r="DT26" s="109">
        <f t="shared" si="70"/>
        <v>0.98765432098765404</v>
      </c>
      <c r="DU26" s="109">
        <f t="shared" si="70"/>
        <v>0.99259259259259236</v>
      </c>
      <c r="DV26" s="109">
        <f t="shared" si="70"/>
        <v>0.99753086419753068</v>
      </c>
      <c r="DW26" s="109">
        <f t="shared" si="70"/>
        <v>0.99753086419753068</v>
      </c>
      <c r="DX26" s="109">
        <f t="shared" si="70"/>
        <v>0.99999999999999978</v>
      </c>
      <c r="DY26" s="109">
        <f t="shared" si="70"/>
        <v>0.99999999999999978</v>
      </c>
      <c r="DZ26" s="109">
        <f t="shared" si="70"/>
        <v>0.99999999999999978</v>
      </c>
      <c r="EA26" s="109">
        <f t="shared" si="70"/>
        <v>0.99999999999999978</v>
      </c>
      <c r="EB26" s="109">
        <f t="shared" si="70"/>
        <v>0.99999999999999978</v>
      </c>
      <c r="EC26" s="109">
        <f t="shared" si="70"/>
        <v>0.99999999999999978</v>
      </c>
      <c r="ED26" s="109">
        <f t="shared" si="70"/>
        <v>0.99999999999999978</v>
      </c>
      <c r="EE26" s="109">
        <f t="shared" si="70"/>
        <v>0.99999999999999978</v>
      </c>
      <c r="EF26" s="109">
        <f t="shared" si="70"/>
        <v>0.99999999999999978</v>
      </c>
      <c r="EG26" s="109">
        <f t="shared" si="70"/>
        <v>0.99999999999999978</v>
      </c>
      <c r="EH26" s="109">
        <f t="shared" si="70"/>
        <v>0.99999999999999978</v>
      </c>
      <c r="EI26" s="109">
        <f t="shared" si="70"/>
        <v>0.99999999999999978</v>
      </c>
      <c r="EJ26" s="109">
        <f t="shared" si="70"/>
        <v>0.99999999999999978</v>
      </c>
      <c r="EK26" s="109">
        <f t="shared" si="70"/>
        <v>0.99999999999999978</v>
      </c>
      <c r="EL26" s="109">
        <f t="shared" si="70"/>
        <v>0.99999999999999978</v>
      </c>
      <c r="EM26" s="109">
        <f t="shared" si="70"/>
        <v>0.99999999999999978</v>
      </c>
      <c r="EN26" s="109">
        <f t="shared" si="70"/>
        <v>0.99999999999999978</v>
      </c>
      <c r="EO26" s="109">
        <f t="shared" si="70"/>
        <v>0.99999999999999978</v>
      </c>
      <c r="EP26" s="109">
        <f t="shared" si="70"/>
        <v>0.99999999999999978</v>
      </c>
      <c r="EQ26" s="109">
        <f t="shared" si="70"/>
        <v>0.99999999999999978</v>
      </c>
      <c r="ER26" s="109">
        <f t="shared" si="70"/>
        <v>0.99999999999999978</v>
      </c>
      <c r="ES26" s="109">
        <f t="shared" si="70"/>
        <v>0.99999999999999978</v>
      </c>
      <c r="ET26" s="109">
        <f t="shared" si="70"/>
        <v>0.99999999999999978</v>
      </c>
      <c r="EU26" s="109">
        <f t="shared" si="70"/>
        <v>0.99999999999999978</v>
      </c>
      <c r="EV26" s="109">
        <f t="shared" si="70"/>
        <v>0.99999999999999978</v>
      </c>
      <c r="EW26" s="109">
        <f t="shared" si="70"/>
        <v>0.99999999999999978</v>
      </c>
      <c r="EX26" s="109">
        <f t="shared" si="70"/>
        <v>0.99999999999999978</v>
      </c>
      <c r="EY26" s="109">
        <f t="shared" si="70"/>
        <v>0.99999999999999978</v>
      </c>
      <c r="EZ26" s="109">
        <f t="shared" si="70"/>
        <v>0.99999999999999978</v>
      </c>
      <c r="FA26" s="109">
        <f t="shared" si="70"/>
        <v>0.99999999999999978</v>
      </c>
      <c r="FB26" s="109">
        <f t="shared" si="70"/>
        <v>0.99999999999999978</v>
      </c>
      <c r="FC26" s="109">
        <f t="shared" si="70"/>
        <v>0.99999999999999978</v>
      </c>
      <c r="FD26" s="110">
        <f t="shared" si="70"/>
        <v>0.99999999999999978</v>
      </c>
    </row>
    <row r="27" spans="1:160" x14ac:dyDescent="0.25">
      <c r="A27" s="52">
        <v>7</v>
      </c>
      <c r="B27" s="105">
        <v>1</v>
      </c>
      <c r="C27" s="46">
        <v>2010</v>
      </c>
      <c r="D27" s="47">
        <v>9</v>
      </c>
      <c r="E27" s="47">
        <v>17</v>
      </c>
      <c r="F27" s="48">
        <f t="shared" si="61"/>
        <v>6.5</v>
      </c>
      <c r="G27" s="106" t="str">
        <f t="shared" si="9"/>
        <v>2010.9.17</v>
      </c>
      <c r="H27" s="20">
        <v>0</v>
      </c>
      <c r="I27" s="20">
        <v>50.8</v>
      </c>
      <c r="J27" s="20">
        <v>36.575999999999993</v>
      </c>
      <c r="K27" s="20">
        <v>6.6040000000000001</v>
      </c>
      <c r="L27" s="20">
        <v>0</v>
      </c>
      <c r="M27" s="20">
        <v>1.016</v>
      </c>
      <c r="N27" s="20">
        <v>2.2859999999999996</v>
      </c>
      <c r="O27" s="20">
        <v>1.016</v>
      </c>
      <c r="P27" s="20">
        <v>0.50800000000000001</v>
      </c>
      <c r="Q27" s="20">
        <v>0.254</v>
      </c>
      <c r="R27" s="20">
        <v>0.254</v>
      </c>
      <c r="S27" s="20">
        <v>0</v>
      </c>
      <c r="T27" s="20">
        <v>0</v>
      </c>
      <c r="U27" s="20">
        <v>0.254</v>
      </c>
      <c r="V27" s="20">
        <v>0</v>
      </c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19"/>
      <c r="BE27" s="107">
        <f t="shared" si="62"/>
        <v>99.568000000000012</v>
      </c>
      <c r="BG27" s="108" t="str">
        <f t="shared" si="10"/>
        <v>2010.9.17</v>
      </c>
      <c r="BH27" s="109">
        <f t="shared" si="11"/>
        <v>0</v>
      </c>
      <c r="BI27" s="109">
        <f t="shared" si="12"/>
        <v>0.51020408163265296</v>
      </c>
      <c r="BJ27" s="109">
        <f t="shared" si="13"/>
        <v>0.36734693877551011</v>
      </c>
      <c r="BK27" s="109">
        <f t="shared" si="14"/>
        <v>6.6326530612244888E-2</v>
      </c>
      <c r="BL27" s="109">
        <f t="shared" si="15"/>
        <v>0</v>
      </c>
      <c r="BM27" s="109">
        <f t="shared" si="16"/>
        <v>1.020408163265306E-2</v>
      </c>
      <c r="BN27" s="109">
        <f t="shared" si="17"/>
        <v>2.2959183673469382E-2</v>
      </c>
      <c r="BO27" s="109">
        <f t="shared" si="18"/>
        <v>1.020408163265306E-2</v>
      </c>
      <c r="BP27" s="109">
        <f t="shared" si="19"/>
        <v>5.1020408163265302E-3</v>
      </c>
      <c r="BQ27" s="109">
        <f t="shared" si="20"/>
        <v>2.5510204081632651E-3</v>
      </c>
      <c r="BR27" s="109">
        <f t="shared" si="21"/>
        <v>2.5510204081632651E-3</v>
      </c>
      <c r="BS27" s="109">
        <f t="shared" si="22"/>
        <v>0</v>
      </c>
      <c r="BT27" s="109">
        <f t="shared" si="23"/>
        <v>0</v>
      </c>
      <c r="BU27" s="109">
        <f t="shared" si="24"/>
        <v>2.5510204081632651E-3</v>
      </c>
      <c r="BV27" s="109">
        <f t="shared" si="25"/>
        <v>0</v>
      </c>
      <c r="BW27" s="109">
        <f t="shared" si="26"/>
        <v>0</v>
      </c>
      <c r="BX27" s="109">
        <f t="shared" si="27"/>
        <v>0</v>
      </c>
      <c r="BY27" s="109">
        <f t="shared" si="28"/>
        <v>0</v>
      </c>
      <c r="BZ27" s="109">
        <f t="shared" si="29"/>
        <v>0</v>
      </c>
      <c r="CA27" s="109">
        <f t="shared" si="30"/>
        <v>0</v>
      </c>
      <c r="CB27" s="109">
        <f t="shared" si="31"/>
        <v>0</v>
      </c>
      <c r="CC27" s="109">
        <f t="shared" si="32"/>
        <v>0</v>
      </c>
      <c r="CD27" s="109">
        <f t="shared" si="33"/>
        <v>0</v>
      </c>
      <c r="CE27" s="109">
        <f t="shared" si="34"/>
        <v>0</v>
      </c>
      <c r="CF27" s="109">
        <f t="shared" si="35"/>
        <v>0</v>
      </c>
      <c r="CG27" s="109">
        <f t="shared" si="36"/>
        <v>0</v>
      </c>
      <c r="CH27" s="109">
        <f t="shared" si="37"/>
        <v>0</v>
      </c>
      <c r="CI27" s="109">
        <f t="shared" si="38"/>
        <v>0</v>
      </c>
      <c r="CJ27" s="109">
        <f t="shared" si="39"/>
        <v>0</v>
      </c>
      <c r="CK27" s="109">
        <f t="shared" si="40"/>
        <v>0</v>
      </c>
      <c r="CL27" s="109">
        <f t="shared" si="41"/>
        <v>0</v>
      </c>
      <c r="CM27" s="109">
        <f t="shared" si="42"/>
        <v>0</v>
      </c>
      <c r="CN27" s="109">
        <f t="shared" si="43"/>
        <v>0</v>
      </c>
      <c r="CO27" s="109">
        <f t="shared" si="44"/>
        <v>0</v>
      </c>
      <c r="CP27" s="109">
        <f t="shared" si="45"/>
        <v>0</v>
      </c>
      <c r="CQ27" s="109">
        <f t="shared" si="46"/>
        <v>0</v>
      </c>
      <c r="CR27" s="109">
        <f t="shared" si="47"/>
        <v>0</v>
      </c>
      <c r="CS27" s="109">
        <f t="shared" si="48"/>
        <v>0</v>
      </c>
      <c r="CT27" s="109">
        <f t="shared" si="49"/>
        <v>0</v>
      </c>
      <c r="CU27" s="109">
        <f t="shared" si="50"/>
        <v>0</v>
      </c>
      <c r="CV27" s="109">
        <f t="shared" si="51"/>
        <v>0</v>
      </c>
      <c r="CW27" s="109">
        <f t="shared" si="52"/>
        <v>0</v>
      </c>
      <c r="CX27" s="109">
        <f t="shared" si="53"/>
        <v>0</v>
      </c>
      <c r="CY27" s="109">
        <f t="shared" si="54"/>
        <v>0</v>
      </c>
      <c r="CZ27" s="109">
        <f t="shared" si="55"/>
        <v>0</v>
      </c>
      <c r="DA27" s="109">
        <f t="shared" si="56"/>
        <v>0</v>
      </c>
      <c r="DB27" s="109">
        <f t="shared" si="57"/>
        <v>0</v>
      </c>
      <c r="DC27" s="109">
        <f t="shared" si="58"/>
        <v>0</v>
      </c>
      <c r="DD27" s="109">
        <f t="shared" si="59"/>
        <v>0</v>
      </c>
      <c r="DE27" s="110">
        <f t="shared" si="63"/>
        <v>0.99999999999999978</v>
      </c>
      <c r="DG27" s="108" t="str">
        <f t="shared" si="64"/>
        <v>2010.9.17</v>
      </c>
      <c r="DH27" s="109">
        <f t="shared" si="65"/>
        <v>0</v>
      </c>
      <c r="DI27" s="109">
        <f t="shared" ref="DI27:FD27" si="71">IF($B27=1,DH27+BI27,"")</f>
        <v>0.51020408163265296</v>
      </c>
      <c r="DJ27" s="109">
        <f t="shared" si="71"/>
        <v>0.87755102040816313</v>
      </c>
      <c r="DK27" s="109">
        <f t="shared" si="71"/>
        <v>0.94387755102040805</v>
      </c>
      <c r="DL27" s="109">
        <f t="shared" si="71"/>
        <v>0.94387755102040805</v>
      </c>
      <c r="DM27" s="109">
        <f t="shared" si="71"/>
        <v>0.95408163265306112</v>
      </c>
      <c r="DN27" s="109">
        <f t="shared" si="71"/>
        <v>0.9770408163265305</v>
      </c>
      <c r="DO27" s="109">
        <f t="shared" si="71"/>
        <v>0.98724489795918358</v>
      </c>
      <c r="DP27" s="109">
        <f t="shared" si="71"/>
        <v>0.99234693877551006</v>
      </c>
      <c r="DQ27" s="109">
        <f t="shared" si="71"/>
        <v>0.9948979591836733</v>
      </c>
      <c r="DR27" s="109">
        <f t="shared" si="71"/>
        <v>0.99744897959183654</v>
      </c>
      <c r="DS27" s="109">
        <f t="shared" si="71"/>
        <v>0.99744897959183654</v>
      </c>
      <c r="DT27" s="109">
        <f t="shared" si="71"/>
        <v>0.99744897959183654</v>
      </c>
      <c r="DU27" s="109">
        <f t="shared" si="71"/>
        <v>0.99999999999999978</v>
      </c>
      <c r="DV27" s="109">
        <f t="shared" si="71"/>
        <v>0.99999999999999978</v>
      </c>
      <c r="DW27" s="109">
        <f t="shared" si="71"/>
        <v>0.99999999999999978</v>
      </c>
      <c r="DX27" s="109">
        <f t="shared" si="71"/>
        <v>0.99999999999999978</v>
      </c>
      <c r="DY27" s="109">
        <f t="shared" si="71"/>
        <v>0.99999999999999978</v>
      </c>
      <c r="DZ27" s="109">
        <f t="shared" si="71"/>
        <v>0.99999999999999978</v>
      </c>
      <c r="EA27" s="109">
        <f t="shared" si="71"/>
        <v>0.99999999999999978</v>
      </c>
      <c r="EB27" s="109">
        <f t="shared" si="71"/>
        <v>0.99999999999999978</v>
      </c>
      <c r="EC27" s="109">
        <f t="shared" si="71"/>
        <v>0.99999999999999978</v>
      </c>
      <c r="ED27" s="109">
        <f t="shared" si="71"/>
        <v>0.99999999999999978</v>
      </c>
      <c r="EE27" s="109">
        <f t="shared" si="71"/>
        <v>0.99999999999999978</v>
      </c>
      <c r="EF27" s="109">
        <f t="shared" si="71"/>
        <v>0.99999999999999978</v>
      </c>
      <c r="EG27" s="109">
        <f t="shared" si="71"/>
        <v>0.99999999999999978</v>
      </c>
      <c r="EH27" s="109">
        <f t="shared" si="71"/>
        <v>0.99999999999999978</v>
      </c>
      <c r="EI27" s="109">
        <f t="shared" si="71"/>
        <v>0.99999999999999978</v>
      </c>
      <c r="EJ27" s="109">
        <f t="shared" si="71"/>
        <v>0.99999999999999978</v>
      </c>
      <c r="EK27" s="109">
        <f t="shared" si="71"/>
        <v>0.99999999999999978</v>
      </c>
      <c r="EL27" s="109">
        <f t="shared" si="71"/>
        <v>0.99999999999999978</v>
      </c>
      <c r="EM27" s="109">
        <f t="shared" si="71"/>
        <v>0.99999999999999978</v>
      </c>
      <c r="EN27" s="109">
        <f t="shared" si="71"/>
        <v>0.99999999999999978</v>
      </c>
      <c r="EO27" s="109">
        <f t="shared" si="71"/>
        <v>0.99999999999999978</v>
      </c>
      <c r="EP27" s="109">
        <f t="shared" si="71"/>
        <v>0.99999999999999978</v>
      </c>
      <c r="EQ27" s="109">
        <f t="shared" si="71"/>
        <v>0.99999999999999978</v>
      </c>
      <c r="ER27" s="109">
        <f t="shared" si="71"/>
        <v>0.99999999999999978</v>
      </c>
      <c r="ES27" s="109">
        <f t="shared" si="71"/>
        <v>0.99999999999999978</v>
      </c>
      <c r="ET27" s="109">
        <f t="shared" si="71"/>
        <v>0.99999999999999978</v>
      </c>
      <c r="EU27" s="109">
        <f t="shared" si="71"/>
        <v>0.99999999999999978</v>
      </c>
      <c r="EV27" s="109">
        <f t="shared" si="71"/>
        <v>0.99999999999999978</v>
      </c>
      <c r="EW27" s="109">
        <f t="shared" si="71"/>
        <v>0.99999999999999978</v>
      </c>
      <c r="EX27" s="109">
        <f t="shared" si="71"/>
        <v>0.99999999999999978</v>
      </c>
      <c r="EY27" s="109">
        <f t="shared" si="71"/>
        <v>0.99999999999999978</v>
      </c>
      <c r="EZ27" s="109">
        <f t="shared" si="71"/>
        <v>0.99999999999999978</v>
      </c>
      <c r="FA27" s="109">
        <f t="shared" si="71"/>
        <v>0.99999999999999978</v>
      </c>
      <c r="FB27" s="109">
        <f t="shared" si="71"/>
        <v>0.99999999999999978</v>
      </c>
      <c r="FC27" s="109">
        <f t="shared" si="71"/>
        <v>0.99999999999999978</v>
      </c>
      <c r="FD27" s="110">
        <f t="shared" si="71"/>
        <v>0.99999999999999978</v>
      </c>
    </row>
    <row r="28" spans="1:160" x14ac:dyDescent="0.25">
      <c r="A28" s="52">
        <v>8</v>
      </c>
      <c r="B28" s="105">
        <v>1</v>
      </c>
      <c r="C28" s="46">
        <v>2011</v>
      </c>
      <c r="D28" s="47">
        <v>10</v>
      </c>
      <c r="E28" s="47">
        <v>15</v>
      </c>
      <c r="F28" s="48">
        <f t="shared" si="61"/>
        <v>6.5</v>
      </c>
      <c r="G28" s="106" t="str">
        <f t="shared" si="9"/>
        <v>2011.10.15</v>
      </c>
      <c r="H28" s="21">
        <v>0</v>
      </c>
      <c r="I28" s="21">
        <v>11.7729</v>
      </c>
      <c r="J28" s="21">
        <v>26.946860000000001</v>
      </c>
      <c r="K28" s="21">
        <v>15.173959999999997</v>
      </c>
      <c r="L28" s="21">
        <v>5.2324000000000002</v>
      </c>
      <c r="M28" s="21">
        <v>1.0464800000000001</v>
      </c>
      <c r="N28" s="21">
        <v>0.26162000000000002</v>
      </c>
      <c r="O28" s="21">
        <v>0</v>
      </c>
      <c r="P28" s="21">
        <v>0</v>
      </c>
      <c r="Q28" s="21">
        <v>0</v>
      </c>
      <c r="R28" s="21">
        <v>2.6162000000000001</v>
      </c>
      <c r="S28" s="21">
        <v>7.3253599999999999</v>
      </c>
      <c r="T28" s="21">
        <v>2.8778200000000003</v>
      </c>
      <c r="U28" s="21">
        <v>1.0464800000000001</v>
      </c>
      <c r="V28" s="21">
        <v>0</v>
      </c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19"/>
      <c r="BE28" s="107">
        <f t="shared" si="62"/>
        <v>74.300080000000008</v>
      </c>
      <c r="BG28" s="108" t="str">
        <f t="shared" si="10"/>
        <v>2011.10.15</v>
      </c>
      <c r="BH28" s="109">
        <f t="shared" si="11"/>
        <v>0</v>
      </c>
      <c r="BI28" s="109">
        <f t="shared" si="12"/>
        <v>0.1584507042253521</v>
      </c>
      <c r="BJ28" s="109">
        <f t="shared" si="13"/>
        <v>0.36267605633802813</v>
      </c>
      <c r="BK28" s="109">
        <f t="shared" si="14"/>
        <v>0.20422535211267601</v>
      </c>
      <c r="BL28" s="109">
        <f t="shared" si="15"/>
        <v>7.0422535211267595E-2</v>
      </c>
      <c r="BM28" s="109">
        <f t="shared" si="16"/>
        <v>1.4084507042253521E-2</v>
      </c>
      <c r="BN28" s="109">
        <f t="shared" si="17"/>
        <v>3.5211267605633804E-3</v>
      </c>
      <c r="BO28" s="109">
        <f t="shared" si="18"/>
        <v>0</v>
      </c>
      <c r="BP28" s="109">
        <f t="shared" si="19"/>
        <v>0</v>
      </c>
      <c r="BQ28" s="109">
        <f t="shared" si="20"/>
        <v>0</v>
      </c>
      <c r="BR28" s="109">
        <f t="shared" si="21"/>
        <v>3.5211267605633798E-2</v>
      </c>
      <c r="BS28" s="109">
        <f t="shared" si="22"/>
        <v>9.8591549295774641E-2</v>
      </c>
      <c r="BT28" s="109">
        <f t="shared" si="23"/>
        <v>3.873239436619718E-2</v>
      </c>
      <c r="BU28" s="109">
        <f t="shared" si="24"/>
        <v>1.4084507042253521E-2</v>
      </c>
      <c r="BV28" s="109">
        <f t="shared" si="25"/>
        <v>0</v>
      </c>
      <c r="BW28" s="109">
        <f t="shared" si="26"/>
        <v>0</v>
      </c>
      <c r="BX28" s="109">
        <f t="shared" si="27"/>
        <v>0</v>
      </c>
      <c r="BY28" s="109">
        <f t="shared" si="28"/>
        <v>0</v>
      </c>
      <c r="BZ28" s="109">
        <f t="shared" si="29"/>
        <v>0</v>
      </c>
      <c r="CA28" s="109">
        <f t="shared" si="30"/>
        <v>0</v>
      </c>
      <c r="CB28" s="109">
        <f t="shared" si="31"/>
        <v>0</v>
      </c>
      <c r="CC28" s="109">
        <f t="shared" si="32"/>
        <v>0</v>
      </c>
      <c r="CD28" s="109">
        <f t="shared" si="33"/>
        <v>0</v>
      </c>
      <c r="CE28" s="109">
        <f t="shared" si="34"/>
        <v>0</v>
      </c>
      <c r="CF28" s="109">
        <f t="shared" si="35"/>
        <v>0</v>
      </c>
      <c r="CG28" s="109">
        <f t="shared" si="36"/>
        <v>0</v>
      </c>
      <c r="CH28" s="109">
        <f t="shared" si="37"/>
        <v>0</v>
      </c>
      <c r="CI28" s="109">
        <f t="shared" si="38"/>
        <v>0</v>
      </c>
      <c r="CJ28" s="109">
        <f t="shared" si="39"/>
        <v>0</v>
      </c>
      <c r="CK28" s="109">
        <f t="shared" si="40"/>
        <v>0</v>
      </c>
      <c r="CL28" s="109">
        <f t="shared" si="41"/>
        <v>0</v>
      </c>
      <c r="CM28" s="109">
        <f t="shared" si="42"/>
        <v>0</v>
      </c>
      <c r="CN28" s="109">
        <f t="shared" si="43"/>
        <v>0</v>
      </c>
      <c r="CO28" s="109">
        <f t="shared" si="44"/>
        <v>0</v>
      </c>
      <c r="CP28" s="109">
        <f t="shared" si="45"/>
        <v>0</v>
      </c>
      <c r="CQ28" s="109">
        <f t="shared" si="46"/>
        <v>0</v>
      </c>
      <c r="CR28" s="109">
        <f t="shared" si="47"/>
        <v>0</v>
      </c>
      <c r="CS28" s="109">
        <f t="shared" si="48"/>
        <v>0</v>
      </c>
      <c r="CT28" s="109">
        <f t="shared" si="49"/>
        <v>0</v>
      </c>
      <c r="CU28" s="109">
        <f t="shared" si="50"/>
        <v>0</v>
      </c>
      <c r="CV28" s="109">
        <f t="shared" si="51"/>
        <v>0</v>
      </c>
      <c r="CW28" s="109">
        <f t="shared" si="52"/>
        <v>0</v>
      </c>
      <c r="CX28" s="109">
        <f t="shared" si="53"/>
        <v>0</v>
      </c>
      <c r="CY28" s="109">
        <f t="shared" si="54"/>
        <v>0</v>
      </c>
      <c r="CZ28" s="109">
        <f t="shared" si="55"/>
        <v>0</v>
      </c>
      <c r="DA28" s="109">
        <f t="shared" si="56"/>
        <v>0</v>
      </c>
      <c r="DB28" s="109">
        <f t="shared" si="57"/>
        <v>0</v>
      </c>
      <c r="DC28" s="109">
        <f t="shared" si="58"/>
        <v>0</v>
      </c>
      <c r="DD28" s="109">
        <f t="shared" si="59"/>
        <v>0</v>
      </c>
      <c r="DE28" s="110">
        <f t="shared" si="63"/>
        <v>0.99999999999999978</v>
      </c>
      <c r="DG28" s="108" t="str">
        <f t="shared" si="64"/>
        <v>2011.10.15</v>
      </c>
      <c r="DH28" s="109">
        <f t="shared" si="65"/>
        <v>0</v>
      </c>
      <c r="DI28" s="109">
        <f t="shared" ref="DI28:FD28" si="72">IF($B28=1,DH28+BI28,"")</f>
        <v>0.1584507042253521</v>
      </c>
      <c r="DJ28" s="109">
        <f t="shared" si="72"/>
        <v>0.52112676056338025</v>
      </c>
      <c r="DK28" s="109">
        <f t="shared" si="72"/>
        <v>0.72535211267605626</v>
      </c>
      <c r="DL28" s="109">
        <f t="shared" si="72"/>
        <v>0.79577464788732388</v>
      </c>
      <c r="DM28" s="109">
        <f t="shared" si="72"/>
        <v>0.80985915492957739</v>
      </c>
      <c r="DN28" s="109">
        <f t="shared" si="72"/>
        <v>0.81338028169014076</v>
      </c>
      <c r="DO28" s="109">
        <f t="shared" si="72"/>
        <v>0.81338028169014076</v>
      </c>
      <c r="DP28" s="109">
        <f t="shared" si="72"/>
        <v>0.81338028169014076</v>
      </c>
      <c r="DQ28" s="109">
        <f t="shared" si="72"/>
        <v>0.81338028169014076</v>
      </c>
      <c r="DR28" s="109">
        <f t="shared" si="72"/>
        <v>0.84859154929577452</v>
      </c>
      <c r="DS28" s="109">
        <f t="shared" si="72"/>
        <v>0.94718309859154914</v>
      </c>
      <c r="DT28" s="109">
        <f t="shared" si="72"/>
        <v>0.98591549295774628</v>
      </c>
      <c r="DU28" s="109">
        <f t="shared" si="72"/>
        <v>0.99999999999999978</v>
      </c>
      <c r="DV28" s="109">
        <f t="shared" si="72"/>
        <v>0.99999999999999978</v>
      </c>
      <c r="DW28" s="109">
        <f t="shared" si="72"/>
        <v>0.99999999999999978</v>
      </c>
      <c r="DX28" s="109">
        <f t="shared" si="72"/>
        <v>0.99999999999999978</v>
      </c>
      <c r="DY28" s="109">
        <f t="shared" si="72"/>
        <v>0.99999999999999978</v>
      </c>
      <c r="DZ28" s="109">
        <f t="shared" si="72"/>
        <v>0.99999999999999978</v>
      </c>
      <c r="EA28" s="109">
        <f t="shared" si="72"/>
        <v>0.99999999999999978</v>
      </c>
      <c r="EB28" s="109">
        <f t="shared" si="72"/>
        <v>0.99999999999999978</v>
      </c>
      <c r="EC28" s="109">
        <f t="shared" si="72"/>
        <v>0.99999999999999978</v>
      </c>
      <c r="ED28" s="109">
        <f t="shared" si="72"/>
        <v>0.99999999999999978</v>
      </c>
      <c r="EE28" s="109">
        <f t="shared" si="72"/>
        <v>0.99999999999999978</v>
      </c>
      <c r="EF28" s="109">
        <f t="shared" si="72"/>
        <v>0.99999999999999978</v>
      </c>
      <c r="EG28" s="109">
        <f t="shared" si="72"/>
        <v>0.99999999999999978</v>
      </c>
      <c r="EH28" s="109">
        <f t="shared" si="72"/>
        <v>0.99999999999999978</v>
      </c>
      <c r="EI28" s="109">
        <f t="shared" si="72"/>
        <v>0.99999999999999978</v>
      </c>
      <c r="EJ28" s="109">
        <f t="shared" si="72"/>
        <v>0.99999999999999978</v>
      </c>
      <c r="EK28" s="109">
        <f t="shared" si="72"/>
        <v>0.99999999999999978</v>
      </c>
      <c r="EL28" s="109">
        <f t="shared" si="72"/>
        <v>0.99999999999999978</v>
      </c>
      <c r="EM28" s="109">
        <f t="shared" si="72"/>
        <v>0.99999999999999978</v>
      </c>
      <c r="EN28" s="109">
        <f t="shared" si="72"/>
        <v>0.99999999999999978</v>
      </c>
      <c r="EO28" s="109">
        <f t="shared" si="72"/>
        <v>0.99999999999999978</v>
      </c>
      <c r="EP28" s="109">
        <f t="shared" si="72"/>
        <v>0.99999999999999978</v>
      </c>
      <c r="EQ28" s="109">
        <f t="shared" si="72"/>
        <v>0.99999999999999978</v>
      </c>
      <c r="ER28" s="109">
        <f t="shared" si="72"/>
        <v>0.99999999999999978</v>
      </c>
      <c r="ES28" s="109">
        <f t="shared" si="72"/>
        <v>0.99999999999999978</v>
      </c>
      <c r="ET28" s="109">
        <f t="shared" si="72"/>
        <v>0.99999999999999978</v>
      </c>
      <c r="EU28" s="109">
        <f t="shared" si="72"/>
        <v>0.99999999999999978</v>
      </c>
      <c r="EV28" s="109">
        <f t="shared" si="72"/>
        <v>0.99999999999999978</v>
      </c>
      <c r="EW28" s="109">
        <f t="shared" si="72"/>
        <v>0.99999999999999978</v>
      </c>
      <c r="EX28" s="109">
        <f t="shared" si="72"/>
        <v>0.99999999999999978</v>
      </c>
      <c r="EY28" s="109">
        <f t="shared" si="72"/>
        <v>0.99999999999999978</v>
      </c>
      <c r="EZ28" s="109">
        <f t="shared" si="72"/>
        <v>0.99999999999999978</v>
      </c>
      <c r="FA28" s="109">
        <f t="shared" si="72"/>
        <v>0.99999999999999978</v>
      </c>
      <c r="FB28" s="109">
        <f t="shared" si="72"/>
        <v>0.99999999999999978</v>
      </c>
      <c r="FC28" s="109">
        <f t="shared" si="72"/>
        <v>0.99999999999999978</v>
      </c>
      <c r="FD28" s="110">
        <f t="shared" si="72"/>
        <v>0.99999999999999978</v>
      </c>
    </row>
    <row r="29" spans="1:160" x14ac:dyDescent="0.25">
      <c r="A29" s="52">
        <v>9</v>
      </c>
      <c r="B29" s="105">
        <v>0</v>
      </c>
      <c r="C29" s="46">
        <v>2015</v>
      </c>
      <c r="D29" s="47">
        <v>5</v>
      </c>
      <c r="E29" s="47">
        <v>26</v>
      </c>
      <c r="F29" s="48">
        <f t="shared" si="61"/>
        <v>6.5</v>
      </c>
      <c r="G29" s="106" t="str">
        <f t="shared" si="9"/>
        <v>2015.5.26</v>
      </c>
      <c r="H29" s="22">
        <v>0</v>
      </c>
      <c r="I29" s="22">
        <v>0.26034999999999997</v>
      </c>
      <c r="J29" s="22">
        <v>4.4259500000000003</v>
      </c>
      <c r="K29" s="22">
        <v>96.589849999999984</v>
      </c>
      <c r="L29" s="22">
        <v>100.23474999999998</v>
      </c>
      <c r="M29" s="22">
        <v>155.16859999999997</v>
      </c>
      <c r="N29" s="22">
        <v>153.60650000000001</v>
      </c>
      <c r="O29" s="22">
        <v>117.67819999999996</v>
      </c>
      <c r="P29" s="22">
        <v>69.253099999999989</v>
      </c>
      <c r="Q29" s="22">
        <v>99.714049999999986</v>
      </c>
      <c r="R29" s="22">
        <v>155.42894999999996</v>
      </c>
      <c r="S29" s="22">
        <v>139.02689999999998</v>
      </c>
      <c r="T29" s="22">
        <v>145.79599999999996</v>
      </c>
      <c r="U29" s="22">
        <v>134.34059999999999</v>
      </c>
      <c r="V29" s="22">
        <v>0</v>
      </c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19"/>
      <c r="BE29" s="107">
        <f t="shared" si="62"/>
        <v>1371.5237999999999</v>
      </c>
      <c r="BG29" s="108" t="str">
        <f t="shared" si="10"/>
        <v/>
      </c>
      <c r="BH29" s="109" t="str">
        <f t="shared" si="11"/>
        <v/>
      </c>
      <c r="BI29" s="109" t="str">
        <f t="shared" si="12"/>
        <v/>
      </c>
      <c r="BJ29" s="109" t="str">
        <f t="shared" si="13"/>
        <v/>
      </c>
      <c r="BK29" s="109" t="str">
        <f t="shared" si="14"/>
        <v/>
      </c>
      <c r="BL29" s="109" t="str">
        <f t="shared" si="15"/>
        <v/>
      </c>
      <c r="BM29" s="109" t="str">
        <f t="shared" si="16"/>
        <v/>
      </c>
      <c r="BN29" s="109" t="str">
        <f t="shared" si="17"/>
        <v/>
      </c>
      <c r="BO29" s="109" t="str">
        <f t="shared" si="18"/>
        <v/>
      </c>
      <c r="BP29" s="109" t="str">
        <f t="shared" si="19"/>
        <v/>
      </c>
      <c r="BQ29" s="109" t="str">
        <f t="shared" si="20"/>
        <v/>
      </c>
      <c r="BR29" s="109" t="str">
        <f t="shared" si="21"/>
        <v/>
      </c>
      <c r="BS29" s="109" t="str">
        <f t="shared" si="22"/>
        <v/>
      </c>
      <c r="BT29" s="109" t="str">
        <f t="shared" si="23"/>
        <v/>
      </c>
      <c r="BU29" s="109" t="str">
        <f t="shared" si="24"/>
        <v/>
      </c>
      <c r="BV29" s="109" t="str">
        <f t="shared" si="25"/>
        <v/>
      </c>
      <c r="BW29" s="109" t="str">
        <f t="shared" si="26"/>
        <v/>
      </c>
      <c r="BX29" s="109" t="str">
        <f t="shared" si="27"/>
        <v/>
      </c>
      <c r="BY29" s="109" t="str">
        <f t="shared" si="28"/>
        <v/>
      </c>
      <c r="BZ29" s="109" t="str">
        <f t="shared" si="29"/>
        <v/>
      </c>
      <c r="CA29" s="109" t="str">
        <f t="shared" si="30"/>
        <v/>
      </c>
      <c r="CB29" s="109" t="str">
        <f t="shared" si="31"/>
        <v/>
      </c>
      <c r="CC29" s="109" t="str">
        <f t="shared" si="32"/>
        <v/>
      </c>
      <c r="CD29" s="109" t="str">
        <f t="shared" si="33"/>
        <v/>
      </c>
      <c r="CE29" s="109" t="str">
        <f t="shared" si="34"/>
        <v/>
      </c>
      <c r="CF29" s="109" t="str">
        <f t="shared" si="35"/>
        <v/>
      </c>
      <c r="CG29" s="109" t="str">
        <f t="shared" si="36"/>
        <v/>
      </c>
      <c r="CH29" s="109" t="str">
        <f t="shared" si="37"/>
        <v/>
      </c>
      <c r="CI29" s="109" t="str">
        <f t="shared" si="38"/>
        <v/>
      </c>
      <c r="CJ29" s="109" t="str">
        <f t="shared" si="39"/>
        <v/>
      </c>
      <c r="CK29" s="109" t="str">
        <f t="shared" si="40"/>
        <v/>
      </c>
      <c r="CL29" s="109" t="str">
        <f t="shared" si="41"/>
        <v/>
      </c>
      <c r="CM29" s="109" t="str">
        <f t="shared" si="42"/>
        <v/>
      </c>
      <c r="CN29" s="109" t="str">
        <f t="shared" si="43"/>
        <v/>
      </c>
      <c r="CO29" s="109" t="str">
        <f t="shared" si="44"/>
        <v/>
      </c>
      <c r="CP29" s="109" t="str">
        <f t="shared" si="45"/>
        <v/>
      </c>
      <c r="CQ29" s="109" t="str">
        <f t="shared" si="46"/>
        <v/>
      </c>
      <c r="CR29" s="109" t="str">
        <f t="shared" si="47"/>
        <v/>
      </c>
      <c r="CS29" s="109" t="str">
        <f t="shared" si="48"/>
        <v/>
      </c>
      <c r="CT29" s="109" t="str">
        <f t="shared" si="49"/>
        <v/>
      </c>
      <c r="CU29" s="109" t="str">
        <f t="shared" si="50"/>
        <v/>
      </c>
      <c r="CV29" s="109" t="str">
        <f t="shared" si="51"/>
        <v/>
      </c>
      <c r="CW29" s="109" t="str">
        <f t="shared" si="52"/>
        <v/>
      </c>
      <c r="CX29" s="109" t="str">
        <f t="shared" si="53"/>
        <v/>
      </c>
      <c r="CY29" s="109" t="str">
        <f t="shared" si="54"/>
        <v/>
      </c>
      <c r="CZ29" s="109" t="str">
        <f t="shared" si="55"/>
        <v/>
      </c>
      <c r="DA29" s="109" t="str">
        <f t="shared" si="56"/>
        <v/>
      </c>
      <c r="DB29" s="109" t="str">
        <f t="shared" si="57"/>
        <v/>
      </c>
      <c r="DC29" s="109" t="str">
        <f t="shared" si="58"/>
        <v/>
      </c>
      <c r="DD29" s="109" t="str">
        <f t="shared" si="59"/>
        <v/>
      </c>
      <c r="DE29" s="110">
        <f t="shared" si="63"/>
        <v>0</v>
      </c>
      <c r="DG29" s="108" t="str">
        <f t="shared" si="64"/>
        <v/>
      </c>
      <c r="DH29" s="109" t="str">
        <f t="shared" si="65"/>
        <v/>
      </c>
      <c r="DI29" s="109" t="str">
        <f t="shared" ref="DI29:FD29" si="73">IF($B29=1,DH29+BI29,"")</f>
        <v/>
      </c>
      <c r="DJ29" s="109" t="str">
        <f t="shared" si="73"/>
        <v/>
      </c>
      <c r="DK29" s="109" t="str">
        <f t="shared" si="73"/>
        <v/>
      </c>
      <c r="DL29" s="109" t="str">
        <f t="shared" si="73"/>
        <v/>
      </c>
      <c r="DM29" s="109" t="str">
        <f t="shared" si="73"/>
        <v/>
      </c>
      <c r="DN29" s="109" t="str">
        <f t="shared" si="73"/>
        <v/>
      </c>
      <c r="DO29" s="109" t="str">
        <f t="shared" si="73"/>
        <v/>
      </c>
      <c r="DP29" s="109" t="str">
        <f t="shared" si="73"/>
        <v/>
      </c>
      <c r="DQ29" s="109" t="str">
        <f t="shared" si="73"/>
        <v/>
      </c>
      <c r="DR29" s="109" t="str">
        <f t="shared" si="73"/>
        <v/>
      </c>
      <c r="DS29" s="109" t="str">
        <f t="shared" si="73"/>
        <v/>
      </c>
      <c r="DT29" s="109" t="str">
        <f t="shared" si="73"/>
        <v/>
      </c>
      <c r="DU29" s="109" t="str">
        <f t="shared" si="73"/>
        <v/>
      </c>
      <c r="DV29" s="109" t="str">
        <f t="shared" si="73"/>
        <v/>
      </c>
      <c r="DW29" s="109" t="str">
        <f t="shared" si="73"/>
        <v/>
      </c>
      <c r="DX29" s="109" t="str">
        <f t="shared" si="73"/>
        <v/>
      </c>
      <c r="DY29" s="109" t="str">
        <f t="shared" si="73"/>
        <v/>
      </c>
      <c r="DZ29" s="109" t="str">
        <f t="shared" si="73"/>
        <v/>
      </c>
      <c r="EA29" s="109" t="str">
        <f t="shared" si="73"/>
        <v/>
      </c>
      <c r="EB29" s="109" t="str">
        <f t="shared" si="73"/>
        <v/>
      </c>
      <c r="EC29" s="109" t="str">
        <f t="shared" si="73"/>
        <v/>
      </c>
      <c r="ED29" s="109" t="str">
        <f t="shared" si="73"/>
        <v/>
      </c>
      <c r="EE29" s="109" t="str">
        <f t="shared" si="73"/>
        <v/>
      </c>
      <c r="EF29" s="109" t="str">
        <f t="shared" si="73"/>
        <v/>
      </c>
      <c r="EG29" s="109" t="str">
        <f t="shared" si="73"/>
        <v/>
      </c>
      <c r="EH29" s="109" t="str">
        <f t="shared" si="73"/>
        <v/>
      </c>
      <c r="EI29" s="109" t="str">
        <f t="shared" si="73"/>
        <v/>
      </c>
      <c r="EJ29" s="109" t="str">
        <f t="shared" si="73"/>
        <v/>
      </c>
      <c r="EK29" s="109" t="str">
        <f t="shared" si="73"/>
        <v/>
      </c>
      <c r="EL29" s="109" t="str">
        <f t="shared" si="73"/>
        <v/>
      </c>
      <c r="EM29" s="109" t="str">
        <f t="shared" si="73"/>
        <v/>
      </c>
      <c r="EN29" s="109" t="str">
        <f t="shared" si="73"/>
        <v/>
      </c>
      <c r="EO29" s="109" t="str">
        <f t="shared" si="73"/>
        <v/>
      </c>
      <c r="EP29" s="109" t="str">
        <f t="shared" si="73"/>
        <v/>
      </c>
      <c r="EQ29" s="109" t="str">
        <f t="shared" si="73"/>
        <v/>
      </c>
      <c r="ER29" s="109" t="str">
        <f t="shared" si="73"/>
        <v/>
      </c>
      <c r="ES29" s="109" t="str">
        <f t="shared" si="73"/>
        <v/>
      </c>
      <c r="ET29" s="109" t="str">
        <f t="shared" si="73"/>
        <v/>
      </c>
      <c r="EU29" s="109" t="str">
        <f t="shared" si="73"/>
        <v/>
      </c>
      <c r="EV29" s="109" t="str">
        <f t="shared" si="73"/>
        <v/>
      </c>
      <c r="EW29" s="109" t="str">
        <f t="shared" si="73"/>
        <v/>
      </c>
      <c r="EX29" s="109" t="str">
        <f t="shared" si="73"/>
        <v/>
      </c>
      <c r="EY29" s="109" t="str">
        <f t="shared" si="73"/>
        <v/>
      </c>
      <c r="EZ29" s="109" t="str">
        <f t="shared" si="73"/>
        <v/>
      </c>
      <c r="FA29" s="109" t="str">
        <f t="shared" si="73"/>
        <v/>
      </c>
      <c r="FB29" s="109" t="str">
        <f t="shared" si="73"/>
        <v/>
      </c>
      <c r="FC29" s="109" t="str">
        <f t="shared" si="73"/>
        <v/>
      </c>
      <c r="FD29" s="110" t="str">
        <f t="shared" si="73"/>
        <v/>
      </c>
    </row>
    <row r="30" spans="1:160" x14ac:dyDescent="0.25">
      <c r="A30" s="52">
        <v>10</v>
      </c>
      <c r="B30" s="105">
        <v>0</v>
      </c>
      <c r="C30" s="46">
        <v>2015</v>
      </c>
      <c r="D30" s="47">
        <v>6</v>
      </c>
      <c r="E30" s="47">
        <v>1</v>
      </c>
      <c r="F30" s="48">
        <f t="shared" si="61"/>
        <v>4</v>
      </c>
      <c r="G30" s="106" t="str">
        <f t="shared" si="9"/>
        <v>2015.6.1</v>
      </c>
      <c r="H30" s="21">
        <v>0</v>
      </c>
      <c r="I30" s="21">
        <v>0.26492199999999999</v>
      </c>
      <c r="J30" s="21">
        <v>14.040865999999999</v>
      </c>
      <c r="K30" s="21">
        <v>21.193759999999997</v>
      </c>
      <c r="L30" s="21">
        <v>46.626272</v>
      </c>
      <c r="M30" s="21">
        <v>121.59919799999997</v>
      </c>
      <c r="N30" s="21">
        <v>86.099649999999997</v>
      </c>
      <c r="O30" s="21">
        <v>27.022043999999994</v>
      </c>
      <c r="P30" s="21">
        <v>2.914142</v>
      </c>
      <c r="Q30" s="21">
        <v>0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19"/>
      <c r="BE30" s="107">
        <f t="shared" si="62"/>
        <v>319.76085399999999</v>
      </c>
      <c r="BG30" s="108" t="str">
        <f t="shared" si="10"/>
        <v/>
      </c>
      <c r="BH30" s="109" t="str">
        <f t="shared" si="11"/>
        <v/>
      </c>
      <c r="BI30" s="109" t="str">
        <f t="shared" si="12"/>
        <v/>
      </c>
      <c r="BJ30" s="109" t="str">
        <f t="shared" si="13"/>
        <v/>
      </c>
      <c r="BK30" s="109" t="str">
        <f t="shared" si="14"/>
        <v/>
      </c>
      <c r="BL30" s="109" t="str">
        <f t="shared" si="15"/>
        <v/>
      </c>
      <c r="BM30" s="109" t="str">
        <f t="shared" si="16"/>
        <v/>
      </c>
      <c r="BN30" s="109" t="str">
        <f t="shared" si="17"/>
        <v/>
      </c>
      <c r="BO30" s="109" t="str">
        <f t="shared" si="18"/>
        <v/>
      </c>
      <c r="BP30" s="109" t="str">
        <f t="shared" si="19"/>
        <v/>
      </c>
      <c r="BQ30" s="109" t="str">
        <f t="shared" si="20"/>
        <v/>
      </c>
      <c r="BR30" s="109" t="str">
        <f t="shared" si="21"/>
        <v/>
      </c>
      <c r="BS30" s="109" t="str">
        <f t="shared" si="22"/>
        <v/>
      </c>
      <c r="BT30" s="109" t="str">
        <f t="shared" si="23"/>
        <v/>
      </c>
      <c r="BU30" s="109" t="str">
        <f t="shared" si="24"/>
        <v/>
      </c>
      <c r="BV30" s="109" t="str">
        <f t="shared" si="25"/>
        <v/>
      </c>
      <c r="BW30" s="109" t="str">
        <f t="shared" si="26"/>
        <v/>
      </c>
      <c r="BX30" s="109" t="str">
        <f t="shared" si="27"/>
        <v/>
      </c>
      <c r="BY30" s="109" t="str">
        <f t="shared" si="28"/>
        <v/>
      </c>
      <c r="BZ30" s="109" t="str">
        <f t="shared" si="29"/>
        <v/>
      </c>
      <c r="CA30" s="109" t="str">
        <f t="shared" si="30"/>
        <v/>
      </c>
      <c r="CB30" s="109" t="str">
        <f t="shared" si="31"/>
        <v/>
      </c>
      <c r="CC30" s="109" t="str">
        <f t="shared" si="32"/>
        <v/>
      </c>
      <c r="CD30" s="109" t="str">
        <f t="shared" si="33"/>
        <v/>
      </c>
      <c r="CE30" s="109" t="str">
        <f t="shared" si="34"/>
        <v/>
      </c>
      <c r="CF30" s="109" t="str">
        <f t="shared" si="35"/>
        <v/>
      </c>
      <c r="CG30" s="109" t="str">
        <f t="shared" si="36"/>
        <v/>
      </c>
      <c r="CH30" s="109" t="str">
        <f t="shared" si="37"/>
        <v/>
      </c>
      <c r="CI30" s="109" t="str">
        <f t="shared" si="38"/>
        <v/>
      </c>
      <c r="CJ30" s="109" t="str">
        <f t="shared" si="39"/>
        <v/>
      </c>
      <c r="CK30" s="109" t="str">
        <f t="shared" si="40"/>
        <v/>
      </c>
      <c r="CL30" s="109" t="str">
        <f t="shared" si="41"/>
        <v/>
      </c>
      <c r="CM30" s="109" t="str">
        <f t="shared" si="42"/>
        <v/>
      </c>
      <c r="CN30" s="109" t="str">
        <f t="shared" si="43"/>
        <v/>
      </c>
      <c r="CO30" s="109" t="str">
        <f t="shared" si="44"/>
        <v/>
      </c>
      <c r="CP30" s="109" t="str">
        <f t="shared" si="45"/>
        <v/>
      </c>
      <c r="CQ30" s="109" t="str">
        <f t="shared" si="46"/>
        <v/>
      </c>
      <c r="CR30" s="109" t="str">
        <f t="shared" si="47"/>
        <v/>
      </c>
      <c r="CS30" s="109" t="str">
        <f t="shared" si="48"/>
        <v/>
      </c>
      <c r="CT30" s="109" t="str">
        <f t="shared" si="49"/>
        <v/>
      </c>
      <c r="CU30" s="109" t="str">
        <f t="shared" si="50"/>
        <v/>
      </c>
      <c r="CV30" s="109" t="str">
        <f t="shared" si="51"/>
        <v/>
      </c>
      <c r="CW30" s="109" t="str">
        <f t="shared" si="52"/>
        <v/>
      </c>
      <c r="CX30" s="109" t="str">
        <f t="shared" si="53"/>
        <v/>
      </c>
      <c r="CY30" s="109" t="str">
        <f t="shared" si="54"/>
        <v/>
      </c>
      <c r="CZ30" s="109" t="str">
        <f t="shared" si="55"/>
        <v/>
      </c>
      <c r="DA30" s="109" t="str">
        <f t="shared" si="56"/>
        <v/>
      </c>
      <c r="DB30" s="109" t="str">
        <f t="shared" si="57"/>
        <v/>
      </c>
      <c r="DC30" s="109" t="str">
        <f t="shared" si="58"/>
        <v/>
      </c>
      <c r="DD30" s="109" t="str">
        <f t="shared" si="59"/>
        <v/>
      </c>
      <c r="DE30" s="110">
        <f t="shared" si="63"/>
        <v>0</v>
      </c>
      <c r="DG30" s="108" t="str">
        <f t="shared" si="64"/>
        <v/>
      </c>
      <c r="DH30" s="109" t="str">
        <f t="shared" si="65"/>
        <v/>
      </c>
      <c r="DI30" s="109" t="str">
        <f t="shared" ref="DI30:FD30" si="74">IF($B30=1,DH30+BI30,"")</f>
        <v/>
      </c>
      <c r="DJ30" s="109" t="str">
        <f t="shared" si="74"/>
        <v/>
      </c>
      <c r="DK30" s="109" t="str">
        <f t="shared" si="74"/>
        <v/>
      </c>
      <c r="DL30" s="109" t="str">
        <f t="shared" si="74"/>
        <v/>
      </c>
      <c r="DM30" s="109" t="str">
        <f t="shared" si="74"/>
        <v/>
      </c>
      <c r="DN30" s="109" t="str">
        <f t="shared" si="74"/>
        <v/>
      </c>
      <c r="DO30" s="109" t="str">
        <f t="shared" si="74"/>
        <v/>
      </c>
      <c r="DP30" s="109" t="str">
        <f t="shared" si="74"/>
        <v/>
      </c>
      <c r="DQ30" s="109" t="str">
        <f t="shared" si="74"/>
        <v/>
      </c>
      <c r="DR30" s="109" t="str">
        <f t="shared" si="74"/>
        <v/>
      </c>
      <c r="DS30" s="109" t="str">
        <f t="shared" si="74"/>
        <v/>
      </c>
      <c r="DT30" s="109" t="str">
        <f t="shared" si="74"/>
        <v/>
      </c>
      <c r="DU30" s="109" t="str">
        <f t="shared" si="74"/>
        <v/>
      </c>
      <c r="DV30" s="109" t="str">
        <f t="shared" si="74"/>
        <v/>
      </c>
      <c r="DW30" s="109" t="str">
        <f t="shared" si="74"/>
        <v/>
      </c>
      <c r="DX30" s="109" t="str">
        <f t="shared" si="74"/>
        <v/>
      </c>
      <c r="DY30" s="109" t="str">
        <f t="shared" si="74"/>
        <v/>
      </c>
      <c r="DZ30" s="109" t="str">
        <f t="shared" si="74"/>
        <v/>
      </c>
      <c r="EA30" s="109" t="str">
        <f t="shared" si="74"/>
        <v/>
      </c>
      <c r="EB30" s="109" t="str">
        <f t="shared" si="74"/>
        <v/>
      </c>
      <c r="EC30" s="109" t="str">
        <f t="shared" si="74"/>
        <v/>
      </c>
      <c r="ED30" s="109" t="str">
        <f t="shared" si="74"/>
        <v/>
      </c>
      <c r="EE30" s="109" t="str">
        <f t="shared" si="74"/>
        <v/>
      </c>
      <c r="EF30" s="109" t="str">
        <f t="shared" si="74"/>
        <v/>
      </c>
      <c r="EG30" s="109" t="str">
        <f t="shared" si="74"/>
        <v/>
      </c>
      <c r="EH30" s="109" t="str">
        <f t="shared" si="74"/>
        <v/>
      </c>
      <c r="EI30" s="109" t="str">
        <f t="shared" si="74"/>
        <v/>
      </c>
      <c r="EJ30" s="109" t="str">
        <f t="shared" si="74"/>
        <v/>
      </c>
      <c r="EK30" s="109" t="str">
        <f t="shared" si="74"/>
        <v/>
      </c>
      <c r="EL30" s="109" t="str">
        <f t="shared" si="74"/>
        <v/>
      </c>
      <c r="EM30" s="109" t="str">
        <f t="shared" si="74"/>
        <v/>
      </c>
      <c r="EN30" s="109" t="str">
        <f t="shared" si="74"/>
        <v/>
      </c>
      <c r="EO30" s="109" t="str">
        <f t="shared" si="74"/>
        <v/>
      </c>
      <c r="EP30" s="109" t="str">
        <f t="shared" si="74"/>
        <v/>
      </c>
      <c r="EQ30" s="109" t="str">
        <f t="shared" si="74"/>
        <v/>
      </c>
      <c r="ER30" s="109" t="str">
        <f t="shared" si="74"/>
        <v/>
      </c>
      <c r="ES30" s="109" t="str">
        <f t="shared" si="74"/>
        <v/>
      </c>
      <c r="ET30" s="109" t="str">
        <f t="shared" si="74"/>
        <v/>
      </c>
      <c r="EU30" s="109" t="str">
        <f t="shared" si="74"/>
        <v/>
      </c>
      <c r="EV30" s="109" t="str">
        <f t="shared" si="74"/>
        <v/>
      </c>
      <c r="EW30" s="109" t="str">
        <f t="shared" si="74"/>
        <v/>
      </c>
      <c r="EX30" s="109" t="str">
        <f t="shared" si="74"/>
        <v/>
      </c>
      <c r="EY30" s="109" t="str">
        <f t="shared" si="74"/>
        <v/>
      </c>
      <c r="EZ30" s="109" t="str">
        <f t="shared" si="74"/>
        <v/>
      </c>
      <c r="FA30" s="109" t="str">
        <f t="shared" si="74"/>
        <v/>
      </c>
      <c r="FB30" s="109" t="str">
        <f t="shared" si="74"/>
        <v/>
      </c>
      <c r="FC30" s="109" t="str">
        <f t="shared" si="74"/>
        <v/>
      </c>
      <c r="FD30" s="110" t="str">
        <f t="shared" si="74"/>
        <v/>
      </c>
    </row>
    <row r="31" spans="1:160" x14ac:dyDescent="0.25">
      <c r="A31" s="52">
        <v>11</v>
      </c>
      <c r="B31" s="105">
        <v>1</v>
      </c>
      <c r="C31" s="46">
        <v>2003</v>
      </c>
      <c r="D31" s="47">
        <v>5</v>
      </c>
      <c r="E31" s="47">
        <v>19</v>
      </c>
      <c r="F31" s="48">
        <f t="shared" si="61"/>
        <v>3</v>
      </c>
      <c r="G31" s="106" t="str">
        <f t="shared" si="9"/>
        <v>2003.5.19</v>
      </c>
      <c r="H31" s="21">
        <v>0</v>
      </c>
      <c r="I31" s="21">
        <v>0.25527</v>
      </c>
      <c r="J31" s="21">
        <v>0.76580999999999977</v>
      </c>
      <c r="K31" s="21">
        <v>11.487149999999998</v>
      </c>
      <c r="L31" s="21">
        <v>56.159399999999998</v>
      </c>
      <c r="M31" s="21">
        <v>35.482529999999997</v>
      </c>
      <c r="N31" s="21">
        <v>15.060929999999997</v>
      </c>
      <c r="O31" s="21">
        <v>0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19"/>
      <c r="BE31" s="107">
        <f t="shared" si="62"/>
        <v>119.21109</v>
      </c>
      <c r="BG31" s="108" t="str">
        <f t="shared" si="10"/>
        <v>2003.5.19</v>
      </c>
      <c r="BH31" s="109">
        <f t="shared" si="11"/>
        <v>0</v>
      </c>
      <c r="BI31" s="109">
        <f t="shared" si="12"/>
        <v>2.1413276231263384E-3</v>
      </c>
      <c r="BJ31" s="109">
        <f t="shared" si="13"/>
        <v>6.4239828693790132E-3</v>
      </c>
      <c r="BK31" s="109">
        <f t="shared" si="14"/>
        <v>9.6359743040685203E-2</v>
      </c>
      <c r="BL31" s="109">
        <f t="shared" si="15"/>
        <v>0.47109207708779444</v>
      </c>
      <c r="BM31" s="109">
        <f t="shared" si="16"/>
        <v>0.297644539614561</v>
      </c>
      <c r="BN31" s="109">
        <f t="shared" si="17"/>
        <v>0.12633832976445394</v>
      </c>
      <c r="BO31" s="109">
        <f t="shared" si="18"/>
        <v>0</v>
      </c>
      <c r="BP31" s="109">
        <f t="shared" si="19"/>
        <v>0</v>
      </c>
      <c r="BQ31" s="109">
        <f t="shared" si="20"/>
        <v>0</v>
      </c>
      <c r="BR31" s="109">
        <f t="shared" si="21"/>
        <v>0</v>
      </c>
      <c r="BS31" s="109">
        <f t="shared" si="22"/>
        <v>0</v>
      </c>
      <c r="BT31" s="109">
        <f t="shared" si="23"/>
        <v>0</v>
      </c>
      <c r="BU31" s="109">
        <f t="shared" si="24"/>
        <v>0</v>
      </c>
      <c r="BV31" s="109">
        <f t="shared" si="25"/>
        <v>0</v>
      </c>
      <c r="BW31" s="109">
        <f t="shared" si="26"/>
        <v>0</v>
      </c>
      <c r="BX31" s="109">
        <f t="shared" si="27"/>
        <v>0</v>
      </c>
      <c r="BY31" s="109">
        <f t="shared" si="28"/>
        <v>0</v>
      </c>
      <c r="BZ31" s="109">
        <f t="shared" si="29"/>
        <v>0</v>
      </c>
      <c r="CA31" s="109">
        <f t="shared" si="30"/>
        <v>0</v>
      </c>
      <c r="CB31" s="109">
        <f t="shared" si="31"/>
        <v>0</v>
      </c>
      <c r="CC31" s="109">
        <f t="shared" si="32"/>
        <v>0</v>
      </c>
      <c r="CD31" s="109">
        <f t="shared" si="33"/>
        <v>0</v>
      </c>
      <c r="CE31" s="109">
        <f t="shared" si="34"/>
        <v>0</v>
      </c>
      <c r="CF31" s="109">
        <f t="shared" si="35"/>
        <v>0</v>
      </c>
      <c r="CG31" s="109">
        <f t="shared" si="36"/>
        <v>0</v>
      </c>
      <c r="CH31" s="109">
        <f t="shared" si="37"/>
        <v>0</v>
      </c>
      <c r="CI31" s="109">
        <f t="shared" si="38"/>
        <v>0</v>
      </c>
      <c r="CJ31" s="109">
        <f t="shared" si="39"/>
        <v>0</v>
      </c>
      <c r="CK31" s="109">
        <f t="shared" si="40"/>
        <v>0</v>
      </c>
      <c r="CL31" s="109">
        <f t="shared" si="41"/>
        <v>0</v>
      </c>
      <c r="CM31" s="109">
        <f t="shared" si="42"/>
        <v>0</v>
      </c>
      <c r="CN31" s="109">
        <f t="shared" si="43"/>
        <v>0</v>
      </c>
      <c r="CO31" s="109">
        <f t="shared" si="44"/>
        <v>0</v>
      </c>
      <c r="CP31" s="109">
        <f t="shared" si="45"/>
        <v>0</v>
      </c>
      <c r="CQ31" s="109">
        <f t="shared" si="46"/>
        <v>0</v>
      </c>
      <c r="CR31" s="109">
        <f t="shared" si="47"/>
        <v>0</v>
      </c>
      <c r="CS31" s="109">
        <f t="shared" si="48"/>
        <v>0</v>
      </c>
      <c r="CT31" s="109">
        <f t="shared" si="49"/>
        <v>0</v>
      </c>
      <c r="CU31" s="109">
        <f t="shared" si="50"/>
        <v>0</v>
      </c>
      <c r="CV31" s="109">
        <f t="shared" si="51"/>
        <v>0</v>
      </c>
      <c r="CW31" s="109">
        <f t="shared" si="52"/>
        <v>0</v>
      </c>
      <c r="CX31" s="109">
        <f t="shared" si="53"/>
        <v>0</v>
      </c>
      <c r="CY31" s="109">
        <f t="shared" si="54"/>
        <v>0</v>
      </c>
      <c r="CZ31" s="109">
        <f t="shared" si="55"/>
        <v>0</v>
      </c>
      <c r="DA31" s="109">
        <f t="shared" si="56"/>
        <v>0</v>
      </c>
      <c r="DB31" s="109">
        <f t="shared" si="57"/>
        <v>0</v>
      </c>
      <c r="DC31" s="109">
        <f t="shared" si="58"/>
        <v>0</v>
      </c>
      <c r="DD31" s="109">
        <f t="shared" si="59"/>
        <v>0</v>
      </c>
      <c r="DE31" s="110">
        <f t="shared" si="63"/>
        <v>0.99999999999999989</v>
      </c>
      <c r="DG31" s="108" t="str">
        <f t="shared" si="64"/>
        <v>2003.5.19</v>
      </c>
      <c r="DH31" s="109">
        <f t="shared" si="65"/>
        <v>0</v>
      </c>
      <c r="DI31" s="109">
        <f t="shared" ref="DI31:FD31" si="75">IF($B31=1,DH31+BI31,"")</f>
        <v>2.1413276231263384E-3</v>
      </c>
      <c r="DJ31" s="109">
        <f t="shared" si="75"/>
        <v>8.5653104925053521E-3</v>
      </c>
      <c r="DK31" s="109">
        <f t="shared" si="75"/>
        <v>0.10492505353319055</v>
      </c>
      <c r="DL31" s="109">
        <f t="shared" si="75"/>
        <v>0.57601713062098503</v>
      </c>
      <c r="DM31" s="109">
        <f t="shared" si="75"/>
        <v>0.87366167023554597</v>
      </c>
      <c r="DN31" s="109">
        <f t="shared" si="75"/>
        <v>0.99999999999999989</v>
      </c>
      <c r="DO31" s="109">
        <f t="shared" si="75"/>
        <v>0.99999999999999989</v>
      </c>
      <c r="DP31" s="109">
        <f t="shared" si="75"/>
        <v>0.99999999999999989</v>
      </c>
      <c r="DQ31" s="109">
        <f t="shared" si="75"/>
        <v>0.99999999999999989</v>
      </c>
      <c r="DR31" s="109">
        <f t="shared" si="75"/>
        <v>0.99999999999999989</v>
      </c>
      <c r="DS31" s="109">
        <f t="shared" si="75"/>
        <v>0.99999999999999989</v>
      </c>
      <c r="DT31" s="109">
        <f t="shared" si="75"/>
        <v>0.99999999999999989</v>
      </c>
      <c r="DU31" s="109">
        <f t="shared" si="75"/>
        <v>0.99999999999999989</v>
      </c>
      <c r="DV31" s="109">
        <f t="shared" si="75"/>
        <v>0.99999999999999989</v>
      </c>
      <c r="DW31" s="109">
        <f t="shared" si="75"/>
        <v>0.99999999999999989</v>
      </c>
      <c r="DX31" s="109">
        <f t="shared" si="75"/>
        <v>0.99999999999999989</v>
      </c>
      <c r="DY31" s="109">
        <f t="shared" si="75"/>
        <v>0.99999999999999989</v>
      </c>
      <c r="DZ31" s="109">
        <f t="shared" si="75"/>
        <v>0.99999999999999989</v>
      </c>
      <c r="EA31" s="109">
        <f t="shared" si="75"/>
        <v>0.99999999999999989</v>
      </c>
      <c r="EB31" s="109">
        <f t="shared" si="75"/>
        <v>0.99999999999999989</v>
      </c>
      <c r="EC31" s="109">
        <f t="shared" si="75"/>
        <v>0.99999999999999989</v>
      </c>
      <c r="ED31" s="109">
        <f t="shared" si="75"/>
        <v>0.99999999999999989</v>
      </c>
      <c r="EE31" s="109">
        <f t="shared" si="75"/>
        <v>0.99999999999999989</v>
      </c>
      <c r="EF31" s="109">
        <f t="shared" si="75"/>
        <v>0.99999999999999989</v>
      </c>
      <c r="EG31" s="109">
        <f t="shared" si="75"/>
        <v>0.99999999999999989</v>
      </c>
      <c r="EH31" s="109">
        <f t="shared" si="75"/>
        <v>0.99999999999999989</v>
      </c>
      <c r="EI31" s="109">
        <f t="shared" si="75"/>
        <v>0.99999999999999989</v>
      </c>
      <c r="EJ31" s="109">
        <f t="shared" si="75"/>
        <v>0.99999999999999989</v>
      </c>
      <c r="EK31" s="109">
        <f t="shared" si="75"/>
        <v>0.99999999999999989</v>
      </c>
      <c r="EL31" s="109">
        <f t="shared" si="75"/>
        <v>0.99999999999999989</v>
      </c>
      <c r="EM31" s="109">
        <f t="shared" si="75"/>
        <v>0.99999999999999989</v>
      </c>
      <c r="EN31" s="109">
        <f t="shared" si="75"/>
        <v>0.99999999999999989</v>
      </c>
      <c r="EO31" s="109">
        <f t="shared" si="75"/>
        <v>0.99999999999999989</v>
      </c>
      <c r="EP31" s="109">
        <f t="shared" si="75"/>
        <v>0.99999999999999989</v>
      </c>
      <c r="EQ31" s="109">
        <f t="shared" si="75"/>
        <v>0.99999999999999989</v>
      </c>
      <c r="ER31" s="109">
        <f t="shared" si="75"/>
        <v>0.99999999999999989</v>
      </c>
      <c r="ES31" s="109">
        <f t="shared" si="75"/>
        <v>0.99999999999999989</v>
      </c>
      <c r="ET31" s="109">
        <f t="shared" si="75"/>
        <v>0.99999999999999989</v>
      </c>
      <c r="EU31" s="109">
        <f t="shared" si="75"/>
        <v>0.99999999999999989</v>
      </c>
      <c r="EV31" s="109">
        <f t="shared" si="75"/>
        <v>0.99999999999999989</v>
      </c>
      <c r="EW31" s="109">
        <f t="shared" si="75"/>
        <v>0.99999999999999989</v>
      </c>
      <c r="EX31" s="109">
        <f t="shared" si="75"/>
        <v>0.99999999999999989</v>
      </c>
      <c r="EY31" s="109">
        <f t="shared" si="75"/>
        <v>0.99999999999999989</v>
      </c>
      <c r="EZ31" s="109">
        <f t="shared" si="75"/>
        <v>0.99999999999999989</v>
      </c>
      <c r="FA31" s="109">
        <f t="shared" si="75"/>
        <v>0.99999999999999989</v>
      </c>
      <c r="FB31" s="109">
        <f t="shared" si="75"/>
        <v>0.99999999999999989</v>
      </c>
      <c r="FC31" s="109">
        <f t="shared" si="75"/>
        <v>0.99999999999999989</v>
      </c>
      <c r="FD31" s="110">
        <f t="shared" si="75"/>
        <v>0.99999999999999989</v>
      </c>
    </row>
    <row r="32" spans="1:160" x14ac:dyDescent="0.25">
      <c r="A32" s="52">
        <v>12</v>
      </c>
      <c r="B32" s="105">
        <v>0</v>
      </c>
      <c r="C32" s="46">
        <v>2014</v>
      </c>
      <c r="D32" s="47">
        <v>11</v>
      </c>
      <c r="E32" s="47">
        <v>12</v>
      </c>
      <c r="F32" s="48">
        <f t="shared" si="61"/>
        <v>8</v>
      </c>
      <c r="G32" s="106" t="str">
        <f t="shared" si="9"/>
        <v>2014.11.12</v>
      </c>
      <c r="H32" s="21">
        <v>0</v>
      </c>
      <c r="I32" s="21">
        <v>1.4493239999999998</v>
      </c>
      <c r="J32" s="21">
        <v>25.604723999999997</v>
      </c>
      <c r="K32" s="21">
        <v>14.010131999999997</v>
      </c>
      <c r="L32" s="21">
        <v>5.072633999999999</v>
      </c>
      <c r="M32" s="21">
        <v>12.319253999999999</v>
      </c>
      <c r="N32" s="21">
        <v>16.425672000000002</v>
      </c>
      <c r="O32" s="21">
        <v>19.082765999999999</v>
      </c>
      <c r="P32" s="21">
        <v>15.459455999999999</v>
      </c>
      <c r="Q32" s="21">
        <v>10.145267999999998</v>
      </c>
      <c r="R32" s="21">
        <v>15.217901999999999</v>
      </c>
      <c r="S32" s="21">
        <v>7.2466199999999992</v>
      </c>
      <c r="T32" s="21">
        <v>1.20777</v>
      </c>
      <c r="U32" s="21">
        <v>0.72466199999999992</v>
      </c>
      <c r="V32" s="21">
        <v>3.8648639999999999</v>
      </c>
      <c r="W32" s="21">
        <v>2.1739859999999993</v>
      </c>
      <c r="X32" s="21">
        <v>0.24155399999999999</v>
      </c>
      <c r="Y32" s="21">
        <v>0</v>
      </c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19"/>
      <c r="BE32" s="107">
        <f t="shared" si="62"/>
        <v>150.24658800000003</v>
      </c>
      <c r="BG32" s="108" t="str">
        <f t="shared" si="10"/>
        <v/>
      </c>
      <c r="BH32" s="109" t="str">
        <f t="shared" si="11"/>
        <v/>
      </c>
      <c r="BI32" s="109" t="str">
        <f t="shared" si="12"/>
        <v/>
      </c>
      <c r="BJ32" s="109" t="str">
        <f t="shared" si="13"/>
        <v/>
      </c>
      <c r="BK32" s="109" t="str">
        <f t="shared" si="14"/>
        <v/>
      </c>
      <c r="BL32" s="109" t="str">
        <f t="shared" si="15"/>
        <v/>
      </c>
      <c r="BM32" s="109" t="str">
        <f t="shared" si="16"/>
        <v/>
      </c>
      <c r="BN32" s="109" t="str">
        <f t="shared" si="17"/>
        <v/>
      </c>
      <c r="BO32" s="109" t="str">
        <f t="shared" si="18"/>
        <v/>
      </c>
      <c r="BP32" s="109" t="str">
        <f t="shared" si="19"/>
        <v/>
      </c>
      <c r="BQ32" s="109" t="str">
        <f t="shared" si="20"/>
        <v/>
      </c>
      <c r="BR32" s="109" t="str">
        <f t="shared" si="21"/>
        <v/>
      </c>
      <c r="BS32" s="109" t="str">
        <f t="shared" si="22"/>
        <v/>
      </c>
      <c r="BT32" s="109" t="str">
        <f t="shared" si="23"/>
        <v/>
      </c>
      <c r="BU32" s="109" t="str">
        <f t="shared" si="24"/>
        <v/>
      </c>
      <c r="BV32" s="109" t="str">
        <f t="shared" si="25"/>
        <v/>
      </c>
      <c r="BW32" s="109" t="str">
        <f t="shared" si="26"/>
        <v/>
      </c>
      <c r="BX32" s="109" t="str">
        <f t="shared" si="27"/>
        <v/>
      </c>
      <c r="BY32" s="109" t="str">
        <f t="shared" si="28"/>
        <v/>
      </c>
      <c r="BZ32" s="109" t="str">
        <f t="shared" si="29"/>
        <v/>
      </c>
      <c r="CA32" s="109" t="str">
        <f t="shared" si="30"/>
        <v/>
      </c>
      <c r="CB32" s="109" t="str">
        <f t="shared" si="31"/>
        <v/>
      </c>
      <c r="CC32" s="109" t="str">
        <f t="shared" si="32"/>
        <v/>
      </c>
      <c r="CD32" s="109" t="str">
        <f t="shared" si="33"/>
        <v/>
      </c>
      <c r="CE32" s="109" t="str">
        <f t="shared" si="34"/>
        <v/>
      </c>
      <c r="CF32" s="109" t="str">
        <f t="shared" si="35"/>
        <v/>
      </c>
      <c r="CG32" s="109" t="str">
        <f t="shared" si="36"/>
        <v/>
      </c>
      <c r="CH32" s="109" t="str">
        <f t="shared" si="37"/>
        <v/>
      </c>
      <c r="CI32" s="109" t="str">
        <f t="shared" si="38"/>
        <v/>
      </c>
      <c r="CJ32" s="109" t="str">
        <f t="shared" si="39"/>
        <v/>
      </c>
      <c r="CK32" s="109" t="str">
        <f t="shared" si="40"/>
        <v/>
      </c>
      <c r="CL32" s="109" t="str">
        <f t="shared" si="41"/>
        <v/>
      </c>
      <c r="CM32" s="109" t="str">
        <f t="shared" si="42"/>
        <v/>
      </c>
      <c r="CN32" s="109" t="str">
        <f t="shared" si="43"/>
        <v/>
      </c>
      <c r="CO32" s="109" t="str">
        <f t="shared" si="44"/>
        <v/>
      </c>
      <c r="CP32" s="109" t="str">
        <f t="shared" si="45"/>
        <v/>
      </c>
      <c r="CQ32" s="109" t="str">
        <f t="shared" si="46"/>
        <v/>
      </c>
      <c r="CR32" s="109" t="str">
        <f t="shared" si="47"/>
        <v/>
      </c>
      <c r="CS32" s="109" t="str">
        <f t="shared" si="48"/>
        <v/>
      </c>
      <c r="CT32" s="109" t="str">
        <f t="shared" si="49"/>
        <v/>
      </c>
      <c r="CU32" s="109" t="str">
        <f t="shared" si="50"/>
        <v/>
      </c>
      <c r="CV32" s="109" t="str">
        <f t="shared" si="51"/>
        <v/>
      </c>
      <c r="CW32" s="109" t="str">
        <f t="shared" si="52"/>
        <v/>
      </c>
      <c r="CX32" s="109" t="str">
        <f t="shared" si="53"/>
        <v/>
      </c>
      <c r="CY32" s="109" t="str">
        <f t="shared" si="54"/>
        <v/>
      </c>
      <c r="CZ32" s="109" t="str">
        <f t="shared" si="55"/>
        <v/>
      </c>
      <c r="DA32" s="109" t="str">
        <f t="shared" si="56"/>
        <v/>
      </c>
      <c r="DB32" s="109" t="str">
        <f t="shared" si="57"/>
        <v/>
      </c>
      <c r="DC32" s="109" t="str">
        <f t="shared" si="58"/>
        <v/>
      </c>
      <c r="DD32" s="109" t="str">
        <f t="shared" si="59"/>
        <v/>
      </c>
      <c r="DE32" s="110">
        <f t="shared" si="63"/>
        <v>0</v>
      </c>
      <c r="DG32" s="108" t="str">
        <f t="shared" si="64"/>
        <v/>
      </c>
      <c r="DH32" s="109" t="str">
        <f t="shared" si="65"/>
        <v/>
      </c>
      <c r="DI32" s="109" t="str">
        <f t="shared" ref="DI32:FD32" si="76">IF($B32=1,DH32+BI32,"")</f>
        <v/>
      </c>
      <c r="DJ32" s="109" t="str">
        <f t="shared" si="76"/>
        <v/>
      </c>
      <c r="DK32" s="109" t="str">
        <f t="shared" si="76"/>
        <v/>
      </c>
      <c r="DL32" s="109" t="str">
        <f t="shared" si="76"/>
        <v/>
      </c>
      <c r="DM32" s="109" t="str">
        <f t="shared" si="76"/>
        <v/>
      </c>
      <c r="DN32" s="109" t="str">
        <f t="shared" si="76"/>
        <v/>
      </c>
      <c r="DO32" s="109" t="str">
        <f t="shared" si="76"/>
        <v/>
      </c>
      <c r="DP32" s="109" t="str">
        <f t="shared" si="76"/>
        <v/>
      </c>
      <c r="DQ32" s="109" t="str">
        <f t="shared" si="76"/>
        <v/>
      </c>
      <c r="DR32" s="109" t="str">
        <f t="shared" si="76"/>
        <v/>
      </c>
      <c r="DS32" s="109" t="str">
        <f t="shared" si="76"/>
        <v/>
      </c>
      <c r="DT32" s="109" t="str">
        <f t="shared" si="76"/>
        <v/>
      </c>
      <c r="DU32" s="109" t="str">
        <f t="shared" si="76"/>
        <v/>
      </c>
      <c r="DV32" s="109" t="str">
        <f t="shared" si="76"/>
        <v/>
      </c>
      <c r="DW32" s="109" t="str">
        <f t="shared" si="76"/>
        <v/>
      </c>
      <c r="DX32" s="109" t="str">
        <f t="shared" si="76"/>
        <v/>
      </c>
      <c r="DY32" s="109" t="str">
        <f t="shared" si="76"/>
        <v/>
      </c>
      <c r="DZ32" s="109" t="str">
        <f t="shared" si="76"/>
        <v/>
      </c>
      <c r="EA32" s="109" t="str">
        <f t="shared" si="76"/>
        <v/>
      </c>
      <c r="EB32" s="109" t="str">
        <f t="shared" si="76"/>
        <v/>
      </c>
      <c r="EC32" s="109" t="str">
        <f t="shared" si="76"/>
        <v/>
      </c>
      <c r="ED32" s="109" t="str">
        <f t="shared" si="76"/>
        <v/>
      </c>
      <c r="EE32" s="109" t="str">
        <f t="shared" si="76"/>
        <v/>
      </c>
      <c r="EF32" s="109" t="str">
        <f t="shared" si="76"/>
        <v/>
      </c>
      <c r="EG32" s="109" t="str">
        <f t="shared" si="76"/>
        <v/>
      </c>
      <c r="EH32" s="109" t="str">
        <f t="shared" si="76"/>
        <v/>
      </c>
      <c r="EI32" s="109" t="str">
        <f t="shared" si="76"/>
        <v/>
      </c>
      <c r="EJ32" s="109" t="str">
        <f t="shared" si="76"/>
        <v/>
      </c>
      <c r="EK32" s="109" t="str">
        <f t="shared" si="76"/>
        <v/>
      </c>
      <c r="EL32" s="109" t="str">
        <f t="shared" si="76"/>
        <v/>
      </c>
      <c r="EM32" s="109" t="str">
        <f t="shared" si="76"/>
        <v/>
      </c>
      <c r="EN32" s="109" t="str">
        <f t="shared" si="76"/>
        <v/>
      </c>
      <c r="EO32" s="109" t="str">
        <f t="shared" si="76"/>
        <v/>
      </c>
      <c r="EP32" s="109" t="str">
        <f t="shared" si="76"/>
        <v/>
      </c>
      <c r="EQ32" s="109" t="str">
        <f t="shared" si="76"/>
        <v/>
      </c>
      <c r="ER32" s="109" t="str">
        <f t="shared" si="76"/>
        <v/>
      </c>
      <c r="ES32" s="109" t="str">
        <f t="shared" si="76"/>
        <v/>
      </c>
      <c r="ET32" s="109" t="str">
        <f t="shared" si="76"/>
        <v/>
      </c>
      <c r="EU32" s="109" t="str">
        <f t="shared" si="76"/>
        <v/>
      </c>
      <c r="EV32" s="109" t="str">
        <f t="shared" si="76"/>
        <v/>
      </c>
      <c r="EW32" s="109" t="str">
        <f t="shared" si="76"/>
        <v/>
      </c>
      <c r="EX32" s="109" t="str">
        <f t="shared" si="76"/>
        <v/>
      </c>
      <c r="EY32" s="109" t="str">
        <f t="shared" si="76"/>
        <v/>
      </c>
      <c r="EZ32" s="109" t="str">
        <f t="shared" si="76"/>
        <v/>
      </c>
      <c r="FA32" s="109" t="str">
        <f t="shared" si="76"/>
        <v/>
      </c>
      <c r="FB32" s="109" t="str">
        <f t="shared" si="76"/>
        <v/>
      </c>
      <c r="FC32" s="109" t="str">
        <f t="shared" si="76"/>
        <v/>
      </c>
      <c r="FD32" s="110" t="str">
        <f t="shared" si="76"/>
        <v/>
      </c>
    </row>
    <row r="33" spans="1:160" x14ac:dyDescent="0.25">
      <c r="A33" s="52">
        <v>13</v>
      </c>
      <c r="B33" s="105">
        <v>1</v>
      </c>
      <c r="C33" s="46">
        <v>2011</v>
      </c>
      <c r="D33" s="47">
        <v>5</v>
      </c>
      <c r="E33" s="47">
        <v>3</v>
      </c>
      <c r="F33" s="48">
        <f t="shared" si="61"/>
        <v>3.5</v>
      </c>
      <c r="G33" s="106" t="str">
        <f t="shared" si="9"/>
        <v>2011.5.3</v>
      </c>
      <c r="H33" s="23">
        <v>0</v>
      </c>
      <c r="I33" s="23">
        <v>2.7213560000000001</v>
      </c>
      <c r="J33" s="23">
        <v>9.8958399999999997</v>
      </c>
      <c r="K33" s="23">
        <v>6.432296</v>
      </c>
      <c r="L33" s="23">
        <v>2.2265639999999998</v>
      </c>
      <c r="M33" s="23">
        <v>0.247396</v>
      </c>
      <c r="N33" s="23">
        <v>0.49479200000000001</v>
      </c>
      <c r="O33" s="23">
        <v>0.247396</v>
      </c>
      <c r="P33" s="23">
        <v>0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19"/>
      <c r="BE33" s="107">
        <f t="shared" si="62"/>
        <v>22.265639999999998</v>
      </c>
      <c r="BG33" s="108" t="str">
        <f t="shared" si="10"/>
        <v>2011.5.3</v>
      </c>
      <c r="BH33" s="109">
        <f t="shared" si="11"/>
        <v>0</v>
      </c>
      <c r="BI33" s="109">
        <f t="shared" si="12"/>
        <v>0.12222222222222225</v>
      </c>
      <c r="BJ33" s="109">
        <f t="shared" si="13"/>
        <v>0.44444444444444448</v>
      </c>
      <c r="BK33" s="109">
        <f t="shared" si="14"/>
        <v>0.28888888888888892</v>
      </c>
      <c r="BL33" s="109">
        <f t="shared" si="15"/>
        <v>0.1</v>
      </c>
      <c r="BM33" s="109">
        <f t="shared" si="16"/>
        <v>1.1111111111111113E-2</v>
      </c>
      <c r="BN33" s="109">
        <f t="shared" si="17"/>
        <v>2.2222222222222227E-2</v>
      </c>
      <c r="BO33" s="109">
        <f t="shared" si="18"/>
        <v>1.1111111111111113E-2</v>
      </c>
      <c r="BP33" s="109">
        <f t="shared" si="19"/>
        <v>0</v>
      </c>
      <c r="BQ33" s="109">
        <f t="shared" si="20"/>
        <v>0</v>
      </c>
      <c r="BR33" s="109">
        <f t="shared" si="21"/>
        <v>0</v>
      </c>
      <c r="BS33" s="109">
        <f t="shared" si="22"/>
        <v>0</v>
      </c>
      <c r="BT33" s="109">
        <f t="shared" si="23"/>
        <v>0</v>
      </c>
      <c r="BU33" s="109">
        <f t="shared" si="24"/>
        <v>0</v>
      </c>
      <c r="BV33" s="109">
        <f t="shared" si="25"/>
        <v>0</v>
      </c>
      <c r="BW33" s="109">
        <f t="shared" si="26"/>
        <v>0</v>
      </c>
      <c r="BX33" s="109">
        <f t="shared" si="27"/>
        <v>0</v>
      </c>
      <c r="BY33" s="109">
        <f t="shared" si="28"/>
        <v>0</v>
      </c>
      <c r="BZ33" s="109">
        <f t="shared" si="29"/>
        <v>0</v>
      </c>
      <c r="CA33" s="109">
        <f t="shared" si="30"/>
        <v>0</v>
      </c>
      <c r="CB33" s="109">
        <f t="shared" si="31"/>
        <v>0</v>
      </c>
      <c r="CC33" s="109">
        <f t="shared" si="32"/>
        <v>0</v>
      </c>
      <c r="CD33" s="109">
        <f t="shared" si="33"/>
        <v>0</v>
      </c>
      <c r="CE33" s="109">
        <f t="shared" si="34"/>
        <v>0</v>
      </c>
      <c r="CF33" s="109">
        <f t="shared" si="35"/>
        <v>0</v>
      </c>
      <c r="CG33" s="109">
        <f t="shared" si="36"/>
        <v>0</v>
      </c>
      <c r="CH33" s="109">
        <f t="shared" si="37"/>
        <v>0</v>
      </c>
      <c r="CI33" s="109">
        <f t="shared" si="38"/>
        <v>0</v>
      </c>
      <c r="CJ33" s="109">
        <f t="shared" si="39"/>
        <v>0</v>
      </c>
      <c r="CK33" s="109">
        <f t="shared" si="40"/>
        <v>0</v>
      </c>
      <c r="CL33" s="109">
        <f t="shared" si="41"/>
        <v>0</v>
      </c>
      <c r="CM33" s="109">
        <f t="shared" si="42"/>
        <v>0</v>
      </c>
      <c r="CN33" s="109">
        <f t="shared" si="43"/>
        <v>0</v>
      </c>
      <c r="CO33" s="109">
        <f t="shared" si="44"/>
        <v>0</v>
      </c>
      <c r="CP33" s="109">
        <f t="shared" si="45"/>
        <v>0</v>
      </c>
      <c r="CQ33" s="109">
        <f t="shared" si="46"/>
        <v>0</v>
      </c>
      <c r="CR33" s="109">
        <f t="shared" si="47"/>
        <v>0</v>
      </c>
      <c r="CS33" s="109">
        <f t="shared" si="48"/>
        <v>0</v>
      </c>
      <c r="CT33" s="109">
        <f t="shared" si="49"/>
        <v>0</v>
      </c>
      <c r="CU33" s="109">
        <f t="shared" si="50"/>
        <v>0</v>
      </c>
      <c r="CV33" s="109">
        <f t="shared" si="51"/>
        <v>0</v>
      </c>
      <c r="CW33" s="109">
        <f t="shared" si="52"/>
        <v>0</v>
      </c>
      <c r="CX33" s="109">
        <f t="shared" si="53"/>
        <v>0</v>
      </c>
      <c r="CY33" s="109">
        <f t="shared" si="54"/>
        <v>0</v>
      </c>
      <c r="CZ33" s="109">
        <f t="shared" si="55"/>
        <v>0</v>
      </c>
      <c r="DA33" s="109">
        <f t="shared" si="56"/>
        <v>0</v>
      </c>
      <c r="DB33" s="109">
        <f t="shared" si="57"/>
        <v>0</v>
      </c>
      <c r="DC33" s="109">
        <f t="shared" si="58"/>
        <v>0</v>
      </c>
      <c r="DD33" s="109">
        <f t="shared" si="59"/>
        <v>0</v>
      </c>
      <c r="DE33" s="110">
        <f t="shared" si="63"/>
        <v>1</v>
      </c>
      <c r="DG33" s="108" t="str">
        <f t="shared" si="64"/>
        <v>2011.5.3</v>
      </c>
      <c r="DH33" s="109">
        <f t="shared" si="65"/>
        <v>0</v>
      </c>
      <c r="DI33" s="109">
        <f t="shared" ref="DI33:FD33" si="77">IF($B33=1,DH33+BI33,"")</f>
        <v>0.12222222222222225</v>
      </c>
      <c r="DJ33" s="109">
        <f t="shared" si="77"/>
        <v>0.56666666666666676</v>
      </c>
      <c r="DK33" s="109">
        <f t="shared" si="77"/>
        <v>0.85555555555555562</v>
      </c>
      <c r="DL33" s="109">
        <f t="shared" si="77"/>
        <v>0.9555555555555556</v>
      </c>
      <c r="DM33" s="109">
        <f t="shared" si="77"/>
        <v>0.96666666666666667</v>
      </c>
      <c r="DN33" s="109">
        <f t="shared" si="77"/>
        <v>0.98888888888888893</v>
      </c>
      <c r="DO33" s="109">
        <f t="shared" si="77"/>
        <v>1</v>
      </c>
      <c r="DP33" s="109">
        <f t="shared" si="77"/>
        <v>1</v>
      </c>
      <c r="DQ33" s="109">
        <f t="shared" si="77"/>
        <v>1</v>
      </c>
      <c r="DR33" s="109">
        <f t="shared" si="77"/>
        <v>1</v>
      </c>
      <c r="DS33" s="109">
        <f t="shared" si="77"/>
        <v>1</v>
      </c>
      <c r="DT33" s="109">
        <f t="shared" si="77"/>
        <v>1</v>
      </c>
      <c r="DU33" s="109">
        <f t="shared" si="77"/>
        <v>1</v>
      </c>
      <c r="DV33" s="109">
        <f t="shared" si="77"/>
        <v>1</v>
      </c>
      <c r="DW33" s="109">
        <f t="shared" si="77"/>
        <v>1</v>
      </c>
      <c r="DX33" s="109">
        <f t="shared" si="77"/>
        <v>1</v>
      </c>
      <c r="DY33" s="109">
        <f t="shared" si="77"/>
        <v>1</v>
      </c>
      <c r="DZ33" s="109">
        <f t="shared" si="77"/>
        <v>1</v>
      </c>
      <c r="EA33" s="109">
        <f t="shared" si="77"/>
        <v>1</v>
      </c>
      <c r="EB33" s="109">
        <f t="shared" si="77"/>
        <v>1</v>
      </c>
      <c r="EC33" s="109">
        <f t="shared" si="77"/>
        <v>1</v>
      </c>
      <c r="ED33" s="109">
        <f t="shared" si="77"/>
        <v>1</v>
      </c>
      <c r="EE33" s="109">
        <f t="shared" si="77"/>
        <v>1</v>
      </c>
      <c r="EF33" s="109">
        <f t="shared" si="77"/>
        <v>1</v>
      </c>
      <c r="EG33" s="109">
        <f t="shared" si="77"/>
        <v>1</v>
      </c>
      <c r="EH33" s="109">
        <f t="shared" si="77"/>
        <v>1</v>
      </c>
      <c r="EI33" s="109">
        <f t="shared" si="77"/>
        <v>1</v>
      </c>
      <c r="EJ33" s="109">
        <f t="shared" si="77"/>
        <v>1</v>
      </c>
      <c r="EK33" s="109">
        <f t="shared" si="77"/>
        <v>1</v>
      </c>
      <c r="EL33" s="109">
        <f t="shared" si="77"/>
        <v>1</v>
      </c>
      <c r="EM33" s="109">
        <f t="shared" si="77"/>
        <v>1</v>
      </c>
      <c r="EN33" s="109">
        <f t="shared" si="77"/>
        <v>1</v>
      </c>
      <c r="EO33" s="109">
        <f t="shared" si="77"/>
        <v>1</v>
      </c>
      <c r="EP33" s="109">
        <f t="shared" si="77"/>
        <v>1</v>
      </c>
      <c r="EQ33" s="109">
        <f t="shared" si="77"/>
        <v>1</v>
      </c>
      <c r="ER33" s="109">
        <f t="shared" si="77"/>
        <v>1</v>
      </c>
      <c r="ES33" s="109">
        <f t="shared" si="77"/>
        <v>1</v>
      </c>
      <c r="ET33" s="109">
        <f t="shared" si="77"/>
        <v>1</v>
      </c>
      <c r="EU33" s="109">
        <f t="shared" si="77"/>
        <v>1</v>
      </c>
      <c r="EV33" s="109">
        <f t="shared" si="77"/>
        <v>1</v>
      </c>
      <c r="EW33" s="109">
        <f t="shared" si="77"/>
        <v>1</v>
      </c>
      <c r="EX33" s="109">
        <f t="shared" si="77"/>
        <v>1</v>
      </c>
      <c r="EY33" s="109">
        <f t="shared" si="77"/>
        <v>1</v>
      </c>
      <c r="EZ33" s="109">
        <f t="shared" si="77"/>
        <v>1</v>
      </c>
      <c r="FA33" s="109">
        <f t="shared" si="77"/>
        <v>1</v>
      </c>
      <c r="FB33" s="109">
        <f t="shared" si="77"/>
        <v>1</v>
      </c>
      <c r="FC33" s="109">
        <f t="shared" si="77"/>
        <v>1</v>
      </c>
      <c r="FD33" s="110">
        <f t="shared" si="77"/>
        <v>1</v>
      </c>
    </row>
    <row r="34" spans="1:160" x14ac:dyDescent="0.25">
      <c r="A34" s="52">
        <v>14</v>
      </c>
      <c r="B34" s="105">
        <v>1</v>
      </c>
      <c r="C34" s="46">
        <v>2009</v>
      </c>
      <c r="D34" s="47">
        <v>11</v>
      </c>
      <c r="E34" s="47">
        <v>11</v>
      </c>
      <c r="F34" s="48">
        <f t="shared" si="61"/>
        <v>4.5</v>
      </c>
      <c r="G34" s="106" t="str">
        <f t="shared" si="9"/>
        <v>2009.11.11</v>
      </c>
      <c r="H34" s="23">
        <v>0</v>
      </c>
      <c r="I34" s="23">
        <v>28.567379999999996</v>
      </c>
      <c r="J34" s="23">
        <v>28.070555999999993</v>
      </c>
      <c r="K34" s="23">
        <v>10.681715999999998</v>
      </c>
      <c r="L34" s="23">
        <v>0.7452359999999999</v>
      </c>
      <c r="M34" s="23">
        <v>0.7452359999999999</v>
      </c>
      <c r="N34" s="23">
        <v>2.4841199999999999</v>
      </c>
      <c r="O34" s="23">
        <v>2.732532</v>
      </c>
      <c r="P34" s="23">
        <v>1.4904719999999998</v>
      </c>
      <c r="Q34" s="23">
        <v>0.49682399999999999</v>
      </c>
      <c r="R34" s="23">
        <v>0</v>
      </c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19"/>
      <c r="BE34" s="107">
        <f t="shared" si="62"/>
        <v>76.014072000000013</v>
      </c>
      <c r="BG34" s="108" t="str">
        <f t="shared" si="10"/>
        <v>2009.11.11</v>
      </c>
      <c r="BH34" s="109">
        <f t="shared" si="11"/>
        <v>0</v>
      </c>
      <c r="BI34" s="109">
        <f t="shared" si="12"/>
        <v>0.37581699346405217</v>
      </c>
      <c r="BJ34" s="109">
        <f t="shared" si="13"/>
        <v>0.36928104575163384</v>
      </c>
      <c r="BK34" s="109">
        <f t="shared" si="14"/>
        <v>0.14052287581699341</v>
      </c>
      <c r="BL34" s="109">
        <f t="shared" si="15"/>
        <v>9.8039215686274474E-3</v>
      </c>
      <c r="BM34" s="109">
        <f t="shared" si="16"/>
        <v>9.8039215686274474E-3</v>
      </c>
      <c r="BN34" s="109">
        <f t="shared" si="17"/>
        <v>3.2679738562091498E-2</v>
      </c>
      <c r="BO34" s="109">
        <f t="shared" si="18"/>
        <v>3.5947712418300644E-2</v>
      </c>
      <c r="BP34" s="109">
        <f t="shared" si="19"/>
        <v>1.9607843137254895E-2</v>
      </c>
      <c r="BQ34" s="109">
        <f t="shared" si="20"/>
        <v>6.5359477124182991E-3</v>
      </c>
      <c r="BR34" s="109">
        <f t="shared" si="21"/>
        <v>0</v>
      </c>
      <c r="BS34" s="109">
        <f t="shared" si="22"/>
        <v>0</v>
      </c>
      <c r="BT34" s="109">
        <f t="shared" si="23"/>
        <v>0</v>
      </c>
      <c r="BU34" s="109">
        <f t="shared" si="24"/>
        <v>0</v>
      </c>
      <c r="BV34" s="109">
        <f t="shared" si="25"/>
        <v>0</v>
      </c>
      <c r="BW34" s="109">
        <f t="shared" si="26"/>
        <v>0</v>
      </c>
      <c r="BX34" s="109">
        <f t="shared" si="27"/>
        <v>0</v>
      </c>
      <c r="BY34" s="109">
        <f t="shared" si="28"/>
        <v>0</v>
      </c>
      <c r="BZ34" s="109">
        <f t="shared" si="29"/>
        <v>0</v>
      </c>
      <c r="CA34" s="109">
        <f t="shared" si="30"/>
        <v>0</v>
      </c>
      <c r="CB34" s="109">
        <f t="shared" si="31"/>
        <v>0</v>
      </c>
      <c r="CC34" s="109">
        <f t="shared" si="32"/>
        <v>0</v>
      </c>
      <c r="CD34" s="109">
        <f t="shared" si="33"/>
        <v>0</v>
      </c>
      <c r="CE34" s="109">
        <f t="shared" si="34"/>
        <v>0</v>
      </c>
      <c r="CF34" s="109">
        <f t="shared" si="35"/>
        <v>0</v>
      </c>
      <c r="CG34" s="109">
        <f t="shared" si="36"/>
        <v>0</v>
      </c>
      <c r="CH34" s="109">
        <f t="shared" si="37"/>
        <v>0</v>
      </c>
      <c r="CI34" s="109">
        <f t="shared" si="38"/>
        <v>0</v>
      </c>
      <c r="CJ34" s="109">
        <f t="shared" si="39"/>
        <v>0</v>
      </c>
      <c r="CK34" s="109">
        <f t="shared" si="40"/>
        <v>0</v>
      </c>
      <c r="CL34" s="109">
        <f t="shared" si="41"/>
        <v>0</v>
      </c>
      <c r="CM34" s="109">
        <f t="shared" si="42"/>
        <v>0</v>
      </c>
      <c r="CN34" s="109">
        <f t="shared" si="43"/>
        <v>0</v>
      </c>
      <c r="CO34" s="109">
        <f t="shared" si="44"/>
        <v>0</v>
      </c>
      <c r="CP34" s="109">
        <f t="shared" si="45"/>
        <v>0</v>
      </c>
      <c r="CQ34" s="109">
        <f t="shared" si="46"/>
        <v>0</v>
      </c>
      <c r="CR34" s="109">
        <f t="shared" si="47"/>
        <v>0</v>
      </c>
      <c r="CS34" s="109">
        <f t="shared" si="48"/>
        <v>0</v>
      </c>
      <c r="CT34" s="109">
        <f t="shared" si="49"/>
        <v>0</v>
      </c>
      <c r="CU34" s="109">
        <f t="shared" si="50"/>
        <v>0</v>
      </c>
      <c r="CV34" s="109">
        <f t="shared" si="51"/>
        <v>0</v>
      </c>
      <c r="CW34" s="109">
        <f t="shared" si="52"/>
        <v>0</v>
      </c>
      <c r="CX34" s="109">
        <f t="shared" si="53"/>
        <v>0</v>
      </c>
      <c r="CY34" s="109">
        <f t="shared" si="54"/>
        <v>0</v>
      </c>
      <c r="CZ34" s="109">
        <f t="shared" si="55"/>
        <v>0</v>
      </c>
      <c r="DA34" s="109">
        <f t="shared" si="56"/>
        <v>0</v>
      </c>
      <c r="DB34" s="109">
        <f t="shared" si="57"/>
        <v>0</v>
      </c>
      <c r="DC34" s="109">
        <f t="shared" si="58"/>
        <v>0</v>
      </c>
      <c r="DD34" s="109">
        <f t="shared" si="59"/>
        <v>0</v>
      </c>
      <c r="DE34" s="110">
        <f t="shared" si="63"/>
        <v>0.99999999999999967</v>
      </c>
      <c r="DG34" s="108" t="str">
        <f t="shared" si="64"/>
        <v>2009.11.11</v>
      </c>
      <c r="DH34" s="109">
        <f t="shared" si="65"/>
        <v>0</v>
      </c>
      <c r="DI34" s="109">
        <f t="shared" ref="DI34:FD34" si="78">IF($B34=1,DH34+BI34,"")</f>
        <v>0.37581699346405217</v>
      </c>
      <c r="DJ34" s="109">
        <f t="shared" si="78"/>
        <v>0.74509803921568607</v>
      </c>
      <c r="DK34" s="109">
        <f t="shared" si="78"/>
        <v>0.88562091503267948</v>
      </c>
      <c r="DL34" s="109">
        <f t="shared" si="78"/>
        <v>0.89542483660130689</v>
      </c>
      <c r="DM34" s="109">
        <f t="shared" si="78"/>
        <v>0.90522875816993431</v>
      </c>
      <c r="DN34" s="109">
        <f t="shared" si="78"/>
        <v>0.93790849673202581</v>
      </c>
      <c r="DO34" s="109">
        <f t="shared" si="78"/>
        <v>0.97385620915032645</v>
      </c>
      <c r="DP34" s="109">
        <f t="shared" si="78"/>
        <v>0.99346405228758139</v>
      </c>
      <c r="DQ34" s="109">
        <f t="shared" si="78"/>
        <v>0.99999999999999967</v>
      </c>
      <c r="DR34" s="109">
        <f t="shared" si="78"/>
        <v>0.99999999999999967</v>
      </c>
      <c r="DS34" s="109">
        <f t="shared" si="78"/>
        <v>0.99999999999999967</v>
      </c>
      <c r="DT34" s="109">
        <f t="shared" si="78"/>
        <v>0.99999999999999967</v>
      </c>
      <c r="DU34" s="109">
        <f t="shared" si="78"/>
        <v>0.99999999999999967</v>
      </c>
      <c r="DV34" s="109">
        <f t="shared" si="78"/>
        <v>0.99999999999999967</v>
      </c>
      <c r="DW34" s="109">
        <f t="shared" si="78"/>
        <v>0.99999999999999967</v>
      </c>
      <c r="DX34" s="109">
        <f t="shared" si="78"/>
        <v>0.99999999999999967</v>
      </c>
      <c r="DY34" s="109">
        <f t="shared" si="78"/>
        <v>0.99999999999999967</v>
      </c>
      <c r="DZ34" s="109">
        <f t="shared" si="78"/>
        <v>0.99999999999999967</v>
      </c>
      <c r="EA34" s="109">
        <f t="shared" si="78"/>
        <v>0.99999999999999967</v>
      </c>
      <c r="EB34" s="109">
        <f t="shared" si="78"/>
        <v>0.99999999999999967</v>
      </c>
      <c r="EC34" s="109">
        <f t="shared" si="78"/>
        <v>0.99999999999999967</v>
      </c>
      <c r="ED34" s="109">
        <f t="shared" si="78"/>
        <v>0.99999999999999967</v>
      </c>
      <c r="EE34" s="109">
        <f t="shared" si="78"/>
        <v>0.99999999999999967</v>
      </c>
      <c r="EF34" s="109">
        <f t="shared" si="78"/>
        <v>0.99999999999999967</v>
      </c>
      <c r="EG34" s="109">
        <f t="shared" si="78"/>
        <v>0.99999999999999967</v>
      </c>
      <c r="EH34" s="109">
        <f t="shared" si="78"/>
        <v>0.99999999999999967</v>
      </c>
      <c r="EI34" s="109">
        <f t="shared" si="78"/>
        <v>0.99999999999999967</v>
      </c>
      <c r="EJ34" s="109">
        <f t="shared" si="78"/>
        <v>0.99999999999999967</v>
      </c>
      <c r="EK34" s="109">
        <f t="shared" si="78"/>
        <v>0.99999999999999967</v>
      </c>
      <c r="EL34" s="109">
        <f t="shared" si="78"/>
        <v>0.99999999999999967</v>
      </c>
      <c r="EM34" s="109">
        <f t="shared" si="78"/>
        <v>0.99999999999999967</v>
      </c>
      <c r="EN34" s="109">
        <f t="shared" si="78"/>
        <v>0.99999999999999967</v>
      </c>
      <c r="EO34" s="109">
        <f t="shared" si="78"/>
        <v>0.99999999999999967</v>
      </c>
      <c r="EP34" s="109">
        <f t="shared" si="78"/>
        <v>0.99999999999999967</v>
      </c>
      <c r="EQ34" s="109">
        <f t="shared" si="78"/>
        <v>0.99999999999999967</v>
      </c>
      <c r="ER34" s="109">
        <f t="shared" si="78"/>
        <v>0.99999999999999967</v>
      </c>
      <c r="ES34" s="109">
        <f t="shared" si="78"/>
        <v>0.99999999999999967</v>
      </c>
      <c r="ET34" s="109">
        <f t="shared" si="78"/>
        <v>0.99999999999999967</v>
      </c>
      <c r="EU34" s="109">
        <f t="shared" si="78"/>
        <v>0.99999999999999967</v>
      </c>
      <c r="EV34" s="109">
        <f t="shared" si="78"/>
        <v>0.99999999999999967</v>
      </c>
      <c r="EW34" s="109">
        <f t="shared" si="78"/>
        <v>0.99999999999999967</v>
      </c>
      <c r="EX34" s="109">
        <f t="shared" si="78"/>
        <v>0.99999999999999967</v>
      </c>
      <c r="EY34" s="109">
        <f t="shared" si="78"/>
        <v>0.99999999999999967</v>
      </c>
      <c r="EZ34" s="109">
        <f t="shared" si="78"/>
        <v>0.99999999999999967</v>
      </c>
      <c r="FA34" s="109">
        <f t="shared" si="78"/>
        <v>0.99999999999999967</v>
      </c>
      <c r="FB34" s="109">
        <f t="shared" si="78"/>
        <v>0.99999999999999967</v>
      </c>
      <c r="FC34" s="109">
        <f t="shared" si="78"/>
        <v>0.99999999999999967</v>
      </c>
      <c r="FD34" s="110">
        <f t="shared" si="78"/>
        <v>0.99999999999999967</v>
      </c>
    </row>
    <row r="35" spans="1:160" x14ac:dyDescent="0.25">
      <c r="A35" s="52">
        <v>15</v>
      </c>
      <c r="B35" s="105">
        <v>1</v>
      </c>
      <c r="C35" s="46">
        <v>1996</v>
      </c>
      <c r="D35" s="47">
        <v>6</v>
      </c>
      <c r="E35" s="47">
        <v>27</v>
      </c>
      <c r="F35" s="48">
        <f t="shared" si="61"/>
        <v>3.5</v>
      </c>
      <c r="G35" s="106" t="str">
        <f t="shared" si="9"/>
        <v>1996.6.27</v>
      </c>
      <c r="H35" s="23">
        <v>0</v>
      </c>
      <c r="I35" s="23">
        <v>0.25831799999999999</v>
      </c>
      <c r="J35" s="23">
        <v>0.51663599999999998</v>
      </c>
      <c r="K35" s="23">
        <v>1.2915899999999998</v>
      </c>
      <c r="L35" s="23">
        <v>13.690853999999998</v>
      </c>
      <c r="M35" s="23">
        <v>8.7828119999999998</v>
      </c>
      <c r="N35" s="23">
        <v>4.3914059999999999</v>
      </c>
      <c r="O35" s="23">
        <v>0.25831799999999999</v>
      </c>
      <c r="P35" s="23">
        <v>0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19"/>
      <c r="BE35" s="107">
        <f t="shared" si="62"/>
        <v>29.189933999999997</v>
      </c>
      <c r="BG35" s="108" t="str">
        <f t="shared" si="10"/>
        <v>1996.6.27</v>
      </c>
      <c r="BH35" s="109">
        <f t="shared" si="11"/>
        <v>0</v>
      </c>
      <c r="BI35" s="109">
        <f t="shared" si="12"/>
        <v>8.8495575221238937E-3</v>
      </c>
      <c r="BJ35" s="109">
        <f t="shared" si="13"/>
        <v>1.7699115044247787E-2</v>
      </c>
      <c r="BK35" s="109">
        <f t="shared" si="14"/>
        <v>4.4247787610619468E-2</v>
      </c>
      <c r="BL35" s="109">
        <f t="shared" si="15"/>
        <v>0.46902654867256632</v>
      </c>
      <c r="BM35" s="109">
        <f t="shared" si="16"/>
        <v>0.30088495575221241</v>
      </c>
      <c r="BN35" s="109">
        <f t="shared" si="17"/>
        <v>0.15044247787610621</v>
      </c>
      <c r="BO35" s="109">
        <f t="shared" si="18"/>
        <v>8.8495575221238937E-3</v>
      </c>
      <c r="BP35" s="109">
        <f t="shared" si="19"/>
        <v>0</v>
      </c>
      <c r="BQ35" s="109">
        <f t="shared" si="20"/>
        <v>0</v>
      </c>
      <c r="BR35" s="109">
        <f t="shared" si="21"/>
        <v>0</v>
      </c>
      <c r="BS35" s="109">
        <f t="shared" si="22"/>
        <v>0</v>
      </c>
      <c r="BT35" s="109">
        <f t="shared" si="23"/>
        <v>0</v>
      </c>
      <c r="BU35" s="109">
        <f t="shared" si="24"/>
        <v>0</v>
      </c>
      <c r="BV35" s="109">
        <f t="shared" si="25"/>
        <v>0</v>
      </c>
      <c r="BW35" s="109">
        <f t="shared" si="26"/>
        <v>0</v>
      </c>
      <c r="BX35" s="109">
        <f t="shared" si="27"/>
        <v>0</v>
      </c>
      <c r="BY35" s="109">
        <f t="shared" si="28"/>
        <v>0</v>
      </c>
      <c r="BZ35" s="109">
        <f t="shared" si="29"/>
        <v>0</v>
      </c>
      <c r="CA35" s="109">
        <f t="shared" si="30"/>
        <v>0</v>
      </c>
      <c r="CB35" s="109">
        <f t="shared" si="31"/>
        <v>0</v>
      </c>
      <c r="CC35" s="109">
        <f t="shared" si="32"/>
        <v>0</v>
      </c>
      <c r="CD35" s="109">
        <f t="shared" si="33"/>
        <v>0</v>
      </c>
      <c r="CE35" s="109">
        <f t="shared" si="34"/>
        <v>0</v>
      </c>
      <c r="CF35" s="109">
        <f t="shared" si="35"/>
        <v>0</v>
      </c>
      <c r="CG35" s="109">
        <f t="shared" si="36"/>
        <v>0</v>
      </c>
      <c r="CH35" s="109">
        <f t="shared" si="37"/>
        <v>0</v>
      </c>
      <c r="CI35" s="109">
        <f t="shared" si="38"/>
        <v>0</v>
      </c>
      <c r="CJ35" s="109">
        <f t="shared" si="39"/>
        <v>0</v>
      </c>
      <c r="CK35" s="109">
        <f t="shared" si="40"/>
        <v>0</v>
      </c>
      <c r="CL35" s="109">
        <f t="shared" si="41"/>
        <v>0</v>
      </c>
      <c r="CM35" s="109">
        <f t="shared" si="42"/>
        <v>0</v>
      </c>
      <c r="CN35" s="109">
        <f t="shared" si="43"/>
        <v>0</v>
      </c>
      <c r="CO35" s="109">
        <f t="shared" si="44"/>
        <v>0</v>
      </c>
      <c r="CP35" s="109">
        <f t="shared" si="45"/>
        <v>0</v>
      </c>
      <c r="CQ35" s="109">
        <f t="shared" si="46"/>
        <v>0</v>
      </c>
      <c r="CR35" s="109">
        <f t="shared" si="47"/>
        <v>0</v>
      </c>
      <c r="CS35" s="109">
        <f t="shared" si="48"/>
        <v>0</v>
      </c>
      <c r="CT35" s="109">
        <f t="shared" si="49"/>
        <v>0</v>
      </c>
      <c r="CU35" s="109">
        <f t="shared" si="50"/>
        <v>0</v>
      </c>
      <c r="CV35" s="109">
        <f t="shared" si="51"/>
        <v>0</v>
      </c>
      <c r="CW35" s="109">
        <f t="shared" si="52"/>
        <v>0</v>
      </c>
      <c r="CX35" s="109">
        <f t="shared" si="53"/>
        <v>0</v>
      </c>
      <c r="CY35" s="109">
        <f t="shared" si="54"/>
        <v>0</v>
      </c>
      <c r="CZ35" s="109">
        <f t="shared" si="55"/>
        <v>0</v>
      </c>
      <c r="DA35" s="109">
        <f t="shared" si="56"/>
        <v>0</v>
      </c>
      <c r="DB35" s="109">
        <f t="shared" si="57"/>
        <v>0</v>
      </c>
      <c r="DC35" s="109">
        <f t="shared" si="58"/>
        <v>0</v>
      </c>
      <c r="DD35" s="109">
        <f t="shared" si="59"/>
        <v>0</v>
      </c>
      <c r="DE35" s="110">
        <f t="shared" si="63"/>
        <v>1</v>
      </c>
      <c r="DG35" s="108" t="str">
        <f t="shared" si="64"/>
        <v>1996.6.27</v>
      </c>
      <c r="DH35" s="109">
        <f t="shared" si="65"/>
        <v>0</v>
      </c>
      <c r="DI35" s="109">
        <f t="shared" ref="DI35:FD35" si="79">IF($B35=1,DH35+BI35,"")</f>
        <v>8.8495575221238937E-3</v>
      </c>
      <c r="DJ35" s="109">
        <f t="shared" si="79"/>
        <v>2.6548672566371681E-2</v>
      </c>
      <c r="DK35" s="109">
        <f t="shared" si="79"/>
        <v>7.0796460176991149E-2</v>
      </c>
      <c r="DL35" s="109">
        <f t="shared" si="79"/>
        <v>0.53982300884955747</v>
      </c>
      <c r="DM35" s="109">
        <f t="shared" si="79"/>
        <v>0.84070796460176989</v>
      </c>
      <c r="DN35" s="109">
        <f t="shared" si="79"/>
        <v>0.99115044247787609</v>
      </c>
      <c r="DO35" s="109">
        <f t="shared" si="79"/>
        <v>1</v>
      </c>
      <c r="DP35" s="109">
        <f t="shared" si="79"/>
        <v>1</v>
      </c>
      <c r="DQ35" s="109">
        <f t="shared" si="79"/>
        <v>1</v>
      </c>
      <c r="DR35" s="109">
        <f t="shared" si="79"/>
        <v>1</v>
      </c>
      <c r="DS35" s="109">
        <f t="shared" si="79"/>
        <v>1</v>
      </c>
      <c r="DT35" s="109">
        <f t="shared" si="79"/>
        <v>1</v>
      </c>
      <c r="DU35" s="109">
        <f t="shared" si="79"/>
        <v>1</v>
      </c>
      <c r="DV35" s="109">
        <f t="shared" si="79"/>
        <v>1</v>
      </c>
      <c r="DW35" s="109">
        <f t="shared" si="79"/>
        <v>1</v>
      </c>
      <c r="DX35" s="109">
        <f t="shared" si="79"/>
        <v>1</v>
      </c>
      <c r="DY35" s="109">
        <f t="shared" si="79"/>
        <v>1</v>
      </c>
      <c r="DZ35" s="109">
        <f t="shared" si="79"/>
        <v>1</v>
      </c>
      <c r="EA35" s="109">
        <f t="shared" si="79"/>
        <v>1</v>
      </c>
      <c r="EB35" s="109">
        <f t="shared" si="79"/>
        <v>1</v>
      </c>
      <c r="EC35" s="109">
        <f t="shared" si="79"/>
        <v>1</v>
      </c>
      <c r="ED35" s="109">
        <f t="shared" si="79"/>
        <v>1</v>
      </c>
      <c r="EE35" s="109">
        <f t="shared" si="79"/>
        <v>1</v>
      </c>
      <c r="EF35" s="109">
        <f t="shared" si="79"/>
        <v>1</v>
      </c>
      <c r="EG35" s="109">
        <f t="shared" si="79"/>
        <v>1</v>
      </c>
      <c r="EH35" s="109">
        <f t="shared" si="79"/>
        <v>1</v>
      </c>
      <c r="EI35" s="109">
        <f t="shared" si="79"/>
        <v>1</v>
      </c>
      <c r="EJ35" s="109">
        <f t="shared" si="79"/>
        <v>1</v>
      </c>
      <c r="EK35" s="109">
        <f t="shared" si="79"/>
        <v>1</v>
      </c>
      <c r="EL35" s="109">
        <f t="shared" si="79"/>
        <v>1</v>
      </c>
      <c r="EM35" s="109">
        <f t="shared" si="79"/>
        <v>1</v>
      </c>
      <c r="EN35" s="109">
        <f t="shared" si="79"/>
        <v>1</v>
      </c>
      <c r="EO35" s="109">
        <f t="shared" si="79"/>
        <v>1</v>
      </c>
      <c r="EP35" s="109">
        <f t="shared" si="79"/>
        <v>1</v>
      </c>
      <c r="EQ35" s="109">
        <f t="shared" si="79"/>
        <v>1</v>
      </c>
      <c r="ER35" s="109">
        <f t="shared" si="79"/>
        <v>1</v>
      </c>
      <c r="ES35" s="109">
        <f t="shared" si="79"/>
        <v>1</v>
      </c>
      <c r="ET35" s="109">
        <f t="shared" si="79"/>
        <v>1</v>
      </c>
      <c r="EU35" s="109">
        <f t="shared" si="79"/>
        <v>1</v>
      </c>
      <c r="EV35" s="109">
        <f t="shared" si="79"/>
        <v>1</v>
      </c>
      <c r="EW35" s="109">
        <f t="shared" si="79"/>
        <v>1</v>
      </c>
      <c r="EX35" s="109">
        <f t="shared" si="79"/>
        <v>1</v>
      </c>
      <c r="EY35" s="109">
        <f t="shared" si="79"/>
        <v>1</v>
      </c>
      <c r="EZ35" s="109">
        <f t="shared" si="79"/>
        <v>1</v>
      </c>
      <c r="FA35" s="109">
        <f t="shared" si="79"/>
        <v>1</v>
      </c>
      <c r="FB35" s="109">
        <f t="shared" si="79"/>
        <v>1</v>
      </c>
      <c r="FC35" s="109">
        <f t="shared" si="79"/>
        <v>1</v>
      </c>
      <c r="FD35" s="110">
        <f t="shared" si="79"/>
        <v>1</v>
      </c>
    </row>
    <row r="36" spans="1:160" x14ac:dyDescent="0.25">
      <c r="A36" s="52">
        <v>16</v>
      </c>
      <c r="B36" s="105">
        <v>1</v>
      </c>
      <c r="C36" s="46">
        <v>1996</v>
      </c>
      <c r="D36" s="47">
        <v>6</v>
      </c>
      <c r="E36" s="47">
        <v>28</v>
      </c>
      <c r="F36" s="48">
        <f t="shared" si="61"/>
        <v>6.5</v>
      </c>
      <c r="G36" s="106" t="str">
        <f t="shared" si="9"/>
        <v>1996.6.28</v>
      </c>
      <c r="H36" s="23">
        <v>0</v>
      </c>
      <c r="I36" s="23">
        <v>12.475209999999999</v>
      </c>
      <c r="J36" s="23">
        <v>4.24688</v>
      </c>
      <c r="K36" s="23">
        <v>7.4320399999999998</v>
      </c>
      <c r="L36" s="23">
        <v>0</v>
      </c>
      <c r="M36" s="23">
        <v>0.26543</v>
      </c>
      <c r="N36" s="23">
        <v>0.79628999999999983</v>
      </c>
      <c r="O36" s="23">
        <v>1.06172</v>
      </c>
      <c r="P36" s="23">
        <v>0.79628999999999983</v>
      </c>
      <c r="Q36" s="23">
        <v>0.79628999999999983</v>
      </c>
      <c r="R36" s="23">
        <v>1.3271499999999998</v>
      </c>
      <c r="S36" s="23">
        <v>1.06172</v>
      </c>
      <c r="T36" s="23">
        <v>0.53086</v>
      </c>
      <c r="U36" s="23">
        <v>0.53086</v>
      </c>
      <c r="V36" s="23">
        <v>0</v>
      </c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19"/>
      <c r="BE36" s="107">
        <f t="shared" si="62"/>
        <v>31.320739999999997</v>
      </c>
      <c r="BG36" s="108" t="str">
        <f t="shared" si="10"/>
        <v>1996.6.28</v>
      </c>
      <c r="BH36" s="109">
        <f t="shared" si="11"/>
        <v>0</v>
      </c>
      <c r="BI36" s="109">
        <f t="shared" si="12"/>
        <v>0.39830508474576271</v>
      </c>
      <c r="BJ36" s="109">
        <f t="shared" si="13"/>
        <v>0.13559322033898305</v>
      </c>
      <c r="BK36" s="109">
        <f t="shared" si="14"/>
        <v>0.23728813559322035</v>
      </c>
      <c r="BL36" s="109">
        <f t="shared" si="15"/>
        <v>0</v>
      </c>
      <c r="BM36" s="109">
        <f t="shared" si="16"/>
        <v>8.4745762711864406E-3</v>
      </c>
      <c r="BN36" s="109">
        <f t="shared" si="17"/>
        <v>2.542372881355932E-2</v>
      </c>
      <c r="BO36" s="109">
        <f t="shared" si="18"/>
        <v>3.3898305084745763E-2</v>
      </c>
      <c r="BP36" s="109">
        <f t="shared" si="19"/>
        <v>2.542372881355932E-2</v>
      </c>
      <c r="BQ36" s="109">
        <f t="shared" si="20"/>
        <v>2.542372881355932E-2</v>
      </c>
      <c r="BR36" s="109">
        <f t="shared" si="21"/>
        <v>4.2372881355932202E-2</v>
      </c>
      <c r="BS36" s="109">
        <f t="shared" si="22"/>
        <v>3.3898305084745763E-2</v>
      </c>
      <c r="BT36" s="109">
        <f t="shared" si="23"/>
        <v>1.6949152542372881E-2</v>
      </c>
      <c r="BU36" s="109">
        <f t="shared" si="24"/>
        <v>1.6949152542372881E-2</v>
      </c>
      <c r="BV36" s="109">
        <f t="shared" si="25"/>
        <v>0</v>
      </c>
      <c r="BW36" s="109">
        <f t="shared" si="26"/>
        <v>0</v>
      </c>
      <c r="BX36" s="109">
        <f t="shared" si="27"/>
        <v>0</v>
      </c>
      <c r="BY36" s="109">
        <f t="shared" si="28"/>
        <v>0</v>
      </c>
      <c r="BZ36" s="109">
        <f t="shared" si="29"/>
        <v>0</v>
      </c>
      <c r="CA36" s="109">
        <f t="shared" si="30"/>
        <v>0</v>
      </c>
      <c r="CB36" s="109">
        <f t="shared" si="31"/>
        <v>0</v>
      </c>
      <c r="CC36" s="109">
        <f t="shared" si="32"/>
        <v>0</v>
      </c>
      <c r="CD36" s="109">
        <f t="shared" si="33"/>
        <v>0</v>
      </c>
      <c r="CE36" s="109">
        <f t="shared" si="34"/>
        <v>0</v>
      </c>
      <c r="CF36" s="109">
        <f t="shared" si="35"/>
        <v>0</v>
      </c>
      <c r="CG36" s="109">
        <f t="shared" si="36"/>
        <v>0</v>
      </c>
      <c r="CH36" s="109">
        <f t="shared" si="37"/>
        <v>0</v>
      </c>
      <c r="CI36" s="109">
        <f t="shared" si="38"/>
        <v>0</v>
      </c>
      <c r="CJ36" s="109">
        <f t="shared" si="39"/>
        <v>0</v>
      </c>
      <c r="CK36" s="109">
        <f t="shared" si="40"/>
        <v>0</v>
      </c>
      <c r="CL36" s="109">
        <f t="shared" si="41"/>
        <v>0</v>
      </c>
      <c r="CM36" s="109">
        <f t="shared" si="42"/>
        <v>0</v>
      </c>
      <c r="CN36" s="109">
        <f t="shared" si="43"/>
        <v>0</v>
      </c>
      <c r="CO36" s="109">
        <f t="shared" si="44"/>
        <v>0</v>
      </c>
      <c r="CP36" s="109">
        <f t="shared" si="45"/>
        <v>0</v>
      </c>
      <c r="CQ36" s="109">
        <f t="shared" si="46"/>
        <v>0</v>
      </c>
      <c r="CR36" s="109">
        <f t="shared" si="47"/>
        <v>0</v>
      </c>
      <c r="CS36" s="109">
        <f t="shared" si="48"/>
        <v>0</v>
      </c>
      <c r="CT36" s="109">
        <f t="shared" si="49"/>
        <v>0</v>
      </c>
      <c r="CU36" s="109">
        <f t="shared" si="50"/>
        <v>0</v>
      </c>
      <c r="CV36" s="109">
        <f t="shared" si="51"/>
        <v>0</v>
      </c>
      <c r="CW36" s="109">
        <f t="shared" si="52"/>
        <v>0</v>
      </c>
      <c r="CX36" s="109">
        <f t="shared" si="53"/>
        <v>0</v>
      </c>
      <c r="CY36" s="109">
        <f t="shared" si="54"/>
        <v>0</v>
      </c>
      <c r="CZ36" s="109">
        <f t="shared" si="55"/>
        <v>0</v>
      </c>
      <c r="DA36" s="109">
        <f t="shared" si="56"/>
        <v>0</v>
      </c>
      <c r="DB36" s="109">
        <f t="shared" si="57"/>
        <v>0</v>
      </c>
      <c r="DC36" s="109">
        <f t="shared" si="58"/>
        <v>0</v>
      </c>
      <c r="DD36" s="109">
        <f t="shared" si="59"/>
        <v>0</v>
      </c>
      <c r="DE36" s="110">
        <f t="shared" si="63"/>
        <v>1.0000000000000002</v>
      </c>
      <c r="DG36" s="108" t="str">
        <f t="shared" si="64"/>
        <v>1996.6.28</v>
      </c>
      <c r="DH36" s="109">
        <f t="shared" si="65"/>
        <v>0</v>
      </c>
      <c r="DI36" s="109">
        <f t="shared" ref="DI36:FD36" si="80">IF($B36=1,DH36+BI36,"")</f>
        <v>0.39830508474576271</v>
      </c>
      <c r="DJ36" s="109">
        <f t="shared" si="80"/>
        <v>0.53389830508474578</v>
      </c>
      <c r="DK36" s="109">
        <f t="shared" si="80"/>
        <v>0.77118644067796616</v>
      </c>
      <c r="DL36" s="109">
        <f t="shared" si="80"/>
        <v>0.77118644067796616</v>
      </c>
      <c r="DM36" s="109">
        <f t="shared" si="80"/>
        <v>0.77966101694915257</v>
      </c>
      <c r="DN36" s="109">
        <f t="shared" si="80"/>
        <v>0.80508474576271194</v>
      </c>
      <c r="DO36" s="109">
        <f t="shared" si="80"/>
        <v>0.83898305084745772</v>
      </c>
      <c r="DP36" s="109">
        <f t="shared" si="80"/>
        <v>0.86440677966101709</v>
      </c>
      <c r="DQ36" s="109">
        <f t="shared" si="80"/>
        <v>0.88983050847457645</v>
      </c>
      <c r="DR36" s="109">
        <f t="shared" si="80"/>
        <v>0.93220338983050866</v>
      </c>
      <c r="DS36" s="109">
        <f t="shared" si="80"/>
        <v>0.96610169491525444</v>
      </c>
      <c r="DT36" s="109">
        <f t="shared" si="80"/>
        <v>0.98305084745762727</v>
      </c>
      <c r="DU36" s="109">
        <f t="shared" si="80"/>
        <v>1.0000000000000002</v>
      </c>
      <c r="DV36" s="109">
        <f t="shared" si="80"/>
        <v>1.0000000000000002</v>
      </c>
      <c r="DW36" s="109">
        <f t="shared" si="80"/>
        <v>1.0000000000000002</v>
      </c>
      <c r="DX36" s="109">
        <f t="shared" si="80"/>
        <v>1.0000000000000002</v>
      </c>
      <c r="DY36" s="109">
        <f t="shared" si="80"/>
        <v>1.0000000000000002</v>
      </c>
      <c r="DZ36" s="109">
        <f t="shared" si="80"/>
        <v>1.0000000000000002</v>
      </c>
      <c r="EA36" s="109">
        <f t="shared" si="80"/>
        <v>1.0000000000000002</v>
      </c>
      <c r="EB36" s="109">
        <f t="shared" si="80"/>
        <v>1.0000000000000002</v>
      </c>
      <c r="EC36" s="109">
        <f t="shared" si="80"/>
        <v>1.0000000000000002</v>
      </c>
      <c r="ED36" s="109">
        <f t="shared" si="80"/>
        <v>1.0000000000000002</v>
      </c>
      <c r="EE36" s="109">
        <f t="shared" si="80"/>
        <v>1.0000000000000002</v>
      </c>
      <c r="EF36" s="109">
        <f t="shared" si="80"/>
        <v>1.0000000000000002</v>
      </c>
      <c r="EG36" s="109">
        <f t="shared" si="80"/>
        <v>1.0000000000000002</v>
      </c>
      <c r="EH36" s="109">
        <f t="shared" si="80"/>
        <v>1.0000000000000002</v>
      </c>
      <c r="EI36" s="109">
        <f t="shared" si="80"/>
        <v>1.0000000000000002</v>
      </c>
      <c r="EJ36" s="109">
        <f t="shared" si="80"/>
        <v>1.0000000000000002</v>
      </c>
      <c r="EK36" s="109">
        <f t="shared" si="80"/>
        <v>1.0000000000000002</v>
      </c>
      <c r="EL36" s="109">
        <f t="shared" si="80"/>
        <v>1.0000000000000002</v>
      </c>
      <c r="EM36" s="109">
        <f t="shared" si="80"/>
        <v>1.0000000000000002</v>
      </c>
      <c r="EN36" s="109">
        <f t="shared" si="80"/>
        <v>1.0000000000000002</v>
      </c>
      <c r="EO36" s="109">
        <f t="shared" si="80"/>
        <v>1.0000000000000002</v>
      </c>
      <c r="EP36" s="109">
        <f t="shared" si="80"/>
        <v>1.0000000000000002</v>
      </c>
      <c r="EQ36" s="109">
        <f t="shared" si="80"/>
        <v>1.0000000000000002</v>
      </c>
      <c r="ER36" s="109">
        <f t="shared" si="80"/>
        <v>1.0000000000000002</v>
      </c>
      <c r="ES36" s="109">
        <f t="shared" si="80"/>
        <v>1.0000000000000002</v>
      </c>
      <c r="ET36" s="109">
        <f t="shared" si="80"/>
        <v>1.0000000000000002</v>
      </c>
      <c r="EU36" s="109">
        <f t="shared" si="80"/>
        <v>1.0000000000000002</v>
      </c>
      <c r="EV36" s="109">
        <f t="shared" si="80"/>
        <v>1.0000000000000002</v>
      </c>
      <c r="EW36" s="109">
        <f t="shared" si="80"/>
        <v>1.0000000000000002</v>
      </c>
      <c r="EX36" s="109">
        <f t="shared" si="80"/>
        <v>1.0000000000000002</v>
      </c>
      <c r="EY36" s="109">
        <f t="shared" si="80"/>
        <v>1.0000000000000002</v>
      </c>
      <c r="EZ36" s="109">
        <f t="shared" si="80"/>
        <v>1.0000000000000002</v>
      </c>
      <c r="FA36" s="109">
        <f t="shared" si="80"/>
        <v>1.0000000000000002</v>
      </c>
      <c r="FB36" s="109">
        <f t="shared" si="80"/>
        <v>1.0000000000000002</v>
      </c>
      <c r="FC36" s="109">
        <f t="shared" si="80"/>
        <v>1.0000000000000002</v>
      </c>
      <c r="FD36" s="110">
        <f t="shared" si="80"/>
        <v>1.0000000000000002</v>
      </c>
    </row>
    <row r="37" spans="1:160" x14ac:dyDescent="0.25">
      <c r="A37" s="52">
        <v>17</v>
      </c>
      <c r="B37" s="105">
        <v>1</v>
      </c>
      <c r="C37" s="46">
        <v>1996</v>
      </c>
      <c r="D37" s="47">
        <v>7</v>
      </c>
      <c r="E37" s="47">
        <v>2</v>
      </c>
      <c r="F37" s="48">
        <f t="shared" si="61"/>
        <v>9</v>
      </c>
      <c r="G37" s="106" t="str">
        <f t="shared" si="9"/>
        <v>1996.7.2</v>
      </c>
      <c r="H37" s="23">
        <v>0</v>
      </c>
      <c r="I37" s="23">
        <v>0.26568400000000003</v>
      </c>
      <c r="J37" s="23">
        <v>4.7823119999999992</v>
      </c>
      <c r="K37" s="23">
        <v>2.9225240000000001</v>
      </c>
      <c r="L37" s="23">
        <v>16.738091999999998</v>
      </c>
      <c r="M37" s="23">
        <v>1.0627360000000001</v>
      </c>
      <c r="N37" s="23">
        <v>0.53136800000000006</v>
      </c>
      <c r="O37" s="23">
        <v>0.53136800000000006</v>
      </c>
      <c r="P37" s="23">
        <v>0.53136800000000006</v>
      </c>
      <c r="Q37" s="23">
        <v>0.26568400000000003</v>
      </c>
      <c r="R37" s="23">
        <v>0</v>
      </c>
      <c r="S37" s="23">
        <v>0.79705199999999987</v>
      </c>
      <c r="T37" s="23">
        <v>0</v>
      </c>
      <c r="U37" s="23">
        <v>0.26568400000000003</v>
      </c>
      <c r="V37" s="23">
        <v>1.3284200000000002</v>
      </c>
      <c r="W37" s="23">
        <v>1.3284200000000002</v>
      </c>
      <c r="X37" s="23">
        <v>2.9225240000000001</v>
      </c>
      <c r="Y37" s="23">
        <v>1.0627360000000001</v>
      </c>
      <c r="Z37" s="23">
        <v>0.79705199999999987</v>
      </c>
      <c r="AA37" s="23">
        <v>0</v>
      </c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19"/>
      <c r="BE37" s="107">
        <f t="shared" si="62"/>
        <v>36.133024000000006</v>
      </c>
      <c r="BG37" s="108" t="str">
        <f t="shared" si="10"/>
        <v>1996.7.2</v>
      </c>
      <c r="BH37" s="109">
        <f t="shared" si="11"/>
        <v>0</v>
      </c>
      <c r="BI37" s="109">
        <f t="shared" si="12"/>
        <v>7.3529411764705881E-3</v>
      </c>
      <c r="BJ37" s="109">
        <f t="shared" si="13"/>
        <v>0.13235294117647053</v>
      </c>
      <c r="BK37" s="109">
        <f t="shared" si="14"/>
        <v>8.0882352941176461E-2</v>
      </c>
      <c r="BL37" s="109">
        <f t="shared" si="15"/>
        <v>0.46323529411764691</v>
      </c>
      <c r="BM37" s="109">
        <f t="shared" si="16"/>
        <v>2.9411764705882353E-2</v>
      </c>
      <c r="BN37" s="109">
        <f t="shared" si="17"/>
        <v>1.4705882352941176E-2</v>
      </c>
      <c r="BO37" s="109">
        <f t="shared" si="18"/>
        <v>1.4705882352941176E-2</v>
      </c>
      <c r="BP37" s="109">
        <f t="shared" si="19"/>
        <v>1.4705882352941176E-2</v>
      </c>
      <c r="BQ37" s="109">
        <f t="shared" si="20"/>
        <v>7.3529411764705881E-3</v>
      </c>
      <c r="BR37" s="109">
        <f t="shared" si="21"/>
        <v>0</v>
      </c>
      <c r="BS37" s="109">
        <f t="shared" si="22"/>
        <v>2.2058823529411759E-2</v>
      </c>
      <c r="BT37" s="109">
        <f t="shared" si="23"/>
        <v>0</v>
      </c>
      <c r="BU37" s="109">
        <f t="shared" si="24"/>
        <v>7.3529411764705881E-3</v>
      </c>
      <c r="BV37" s="109">
        <f t="shared" si="25"/>
        <v>3.6764705882352942E-2</v>
      </c>
      <c r="BW37" s="109">
        <f t="shared" si="26"/>
        <v>3.6764705882352942E-2</v>
      </c>
      <c r="BX37" s="109">
        <f t="shared" si="27"/>
        <v>8.0882352941176461E-2</v>
      </c>
      <c r="BY37" s="109">
        <f t="shared" si="28"/>
        <v>2.9411764705882353E-2</v>
      </c>
      <c r="BZ37" s="109">
        <f t="shared" si="29"/>
        <v>2.2058823529411759E-2</v>
      </c>
      <c r="CA37" s="109">
        <f t="shared" si="30"/>
        <v>0</v>
      </c>
      <c r="CB37" s="109">
        <f t="shared" si="31"/>
        <v>0</v>
      </c>
      <c r="CC37" s="109">
        <f t="shared" si="32"/>
        <v>0</v>
      </c>
      <c r="CD37" s="109">
        <f t="shared" si="33"/>
        <v>0</v>
      </c>
      <c r="CE37" s="109">
        <f t="shared" si="34"/>
        <v>0</v>
      </c>
      <c r="CF37" s="109">
        <f t="shared" si="35"/>
        <v>0</v>
      </c>
      <c r="CG37" s="109">
        <f t="shared" si="36"/>
        <v>0</v>
      </c>
      <c r="CH37" s="109">
        <f t="shared" si="37"/>
        <v>0</v>
      </c>
      <c r="CI37" s="109">
        <f t="shared" si="38"/>
        <v>0</v>
      </c>
      <c r="CJ37" s="109">
        <f t="shared" si="39"/>
        <v>0</v>
      </c>
      <c r="CK37" s="109">
        <f t="shared" si="40"/>
        <v>0</v>
      </c>
      <c r="CL37" s="109">
        <f t="shared" si="41"/>
        <v>0</v>
      </c>
      <c r="CM37" s="109">
        <f t="shared" si="42"/>
        <v>0</v>
      </c>
      <c r="CN37" s="109">
        <f t="shared" si="43"/>
        <v>0</v>
      </c>
      <c r="CO37" s="109">
        <f t="shared" si="44"/>
        <v>0</v>
      </c>
      <c r="CP37" s="109">
        <f t="shared" si="45"/>
        <v>0</v>
      </c>
      <c r="CQ37" s="109">
        <f t="shared" si="46"/>
        <v>0</v>
      </c>
      <c r="CR37" s="109">
        <f t="shared" si="47"/>
        <v>0</v>
      </c>
      <c r="CS37" s="109">
        <f t="shared" si="48"/>
        <v>0</v>
      </c>
      <c r="CT37" s="109">
        <f t="shared" si="49"/>
        <v>0</v>
      </c>
      <c r="CU37" s="109">
        <f t="shared" si="50"/>
        <v>0</v>
      </c>
      <c r="CV37" s="109">
        <f t="shared" si="51"/>
        <v>0</v>
      </c>
      <c r="CW37" s="109">
        <f t="shared" si="52"/>
        <v>0</v>
      </c>
      <c r="CX37" s="109">
        <f t="shared" si="53"/>
        <v>0</v>
      </c>
      <c r="CY37" s="109">
        <f t="shared" si="54"/>
        <v>0</v>
      </c>
      <c r="CZ37" s="109">
        <f t="shared" si="55"/>
        <v>0</v>
      </c>
      <c r="DA37" s="109">
        <f t="shared" si="56"/>
        <v>0</v>
      </c>
      <c r="DB37" s="109">
        <f t="shared" si="57"/>
        <v>0</v>
      </c>
      <c r="DC37" s="109">
        <f t="shared" si="58"/>
        <v>0</v>
      </c>
      <c r="DD37" s="109">
        <f t="shared" si="59"/>
        <v>0</v>
      </c>
      <c r="DE37" s="110">
        <f t="shared" si="63"/>
        <v>0.99999999999999956</v>
      </c>
      <c r="DG37" s="108" t="str">
        <f t="shared" si="64"/>
        <v>1996.7.2</v>
      </c>
      <c r="DH37" s="109">
        <f t="shared" si="65"/>
        <v>0</v>
      </c>
      <c r="DI37" s="109">
        <f t="shared" ref="DI37:FD37" si="81">IF($B37=1,DH37+BI37,"")</f>
        <v>7.3529411764705881E-3</v>
      </c>
      <c r="DJ37" s="109">
        <f t="shared" si="81"/>
        <v>0.13970588235294112</v>
      </c>
      <c r="DK37" s="109">
        <f t="shared" si="81"/>
        <v>0.22058823529411759</v>
      </c>
      <c r="DL37" s="109">
        <f t="shared" si="81"/>
        <v>0.6838235294117645</v>
      </c>
      <c r="DM37" s="109">
        <f t="shared" si="81"/>
        <v>0.71323529411764686</v>
      </c>
      <c r="DN37" s="109">
        <f t="shared" si="81"/>
        <v>0.72794117647058798</v>
      </c>
      <c r="DO37" s="109">
        <f t="shared" si="81"/>
        <v>0.7426470588235291</v>
      </c>
      <c r="DP37" s="109">
        <f t="shared" si="81"/>
        <v>0.75735294117647023</v>
      </c>
      <c r="DQ37" s="109">
        <f t="shared" si="81"/>
        <v>0.76470588235294079</v>
      </c>
      <c r="DR37" s="109">
        <f t="shared" si="81"/>
        <v>0.76470588235294079</v>
      </c>
      <c r="DS37" s="109">
        <f t="shared" si="81"/>
        <v>0.78676470588235259</v>
      </c>
      <c r="DT37" s="109">
        <f t="shared" si="81"/>
        <v>0.78676470588235259</v>
      </c>
      <c r="DU37" s="109">
        <f t="shared" si="81"/>
        <v>0.79411764705882315</v>
      </c>
      <c r="DV37" s="109">
        <f t="shared" si="81"/>
        <v>0.83088235294117607</v>
      </c>
      <c r="DW37" s="109">
        <f t="shared" si="81"/>
        <v>0.86764705882352899</v>
      </c>
      <c r="DX37" s="109">
        <f t="shared" si="81"/>
        <v>0.9485294117647054</v>
      </c>
      <c r="DY37" s="109">
        <f t="shared" si="81"/>
        <v>0.97794117647058776</v>
      </c>
      <c r="DZ37" s="109">
        <f t="shared" si="81"/>
        <v>0.99999999999999956</v>
      </c>
      <c r="EA37" s="109">
        <f t="shared" si="81"/>
        <v>0.99999999999999956</v>
      </c>
      <c r="EB37" s="109">
        <f t="shared" si="81"/>
        <v>0.99999999999999956</v>
      </c>
      <c r="EC37" s="109">
        <f t="shared" si="81"/>
        <v>0.99999999999999956</v>
      </c>
      <c r="ED37" s="109">
        <f t="shared" si="81"/>
        <v>0.99999999999999956</v>
      </c>
      <c r="EE37" s="109">
        <f t="shared" si="81"/>
        <v>0.99999999999999956</v>
      </c>
      <c r="EF37" s="109">
        <f t="shared" si="81"/>
        <v>0.99999999999999956</v>
      </c>
      <c r="EG37" s="109">
        <f t="shared" si="81"/>
        <v>0.99999999999999956</v>
      </c>
      <c r="EH37" s="109">
        <f t="shared" si="81"/>
        <v>0.99999999999999956</v>
      </c>
      <c r="EI37" s="109">
        <f t="shared" si="81"/>
        <v>0.99999999999999956</v>
      </c>
      <c r="EJ37" s="109">
        <f t="shared" si="81"/>
        <v>0.99999999999999956</v>
      </c>
      <c r="EK37" s="109">
        <f t="shared" si="81"/>
        <v>0.99999999999999956</v>
      </c>
      <c r="EL37" s="109">
        <f t="shared" si="81"/>
        <v>0.99999999999999956</v>
      </c>
      <c r="EM37" s="109">
        <f t="shared" si="81"/>
        <v>0.99999999999999956</v>
      </c>
      <c r="EN37" s="109">
        <f t="shared" si="81"/>
        <v>0.99999999999999956</v>
      </c>
      <c r="EO37" s="109">
        <f t="shared" si="81"/>
        <v>0.99999999999999956</v>
      </c>
      <c r="EP37" s="109">
        <f t="shared" si="81"/>
        <v>0.99999999999999956</v>
      </c>
      <c r="EQ37" s="109">
        <f t="shared" si="81"/>
        <v>0.99999999999999956</v>
      </c>
      <c r="ER37" s="109">
        <f t="shared" si="81"/>
        <v>0.99999999999999956</v>
      </c>
      <c r="ES37" s="109">
        <f t="shared" si="81"/>
        <v>0.99999999999999956</v>
      </c>
      <c r="ET37" s="109">
        <f t="shared" si="81"/>
        <v>0.99999999999999956</v>
      </c>
      <c r="EU37" s="109">
        <f t="shared" si="81"/>
        <v>0.99999999999999956</v>
      </c>
      <c r="EV37" s="109">
        <f t="shared" si="81"/>
        <v>0.99999999999999956</v>
      </c>
      <c r="EW37" s="109">
        <f t="shared" si="81"/>
        <v>0.99999999999999956</v>
      </c>
      <c r="EX37" s="109">
        <f t="shared" si="81"/>
        <v>0.99999999999999956</v>
      </c>
      <c r="EY37" s="109">
        <f t="shared" si="81"/>
        <v>0.99999999999999956</v>
      </c>
      <c r="EZ37" s="109">
        <f t="shared" si="81"/>
        <v>0.99999999999999956</v>
      </c>
      <c r="FA37" s="109">
        <f t="shared" si="81"/>
        <v>0.99999999999999956</v>
      </c>
      <c r="FB37" s="109">
        <f t="shared" si="81"/>
        <v>0.99999999999999956</v>
      </c>
      <c r="FC37" s="109">
        <f t="shared" si="81"/>
        <v>0.99999999999999956</v>
      </c>
      <c r="FD37" s="110">
        <f t="shared" si="81"/>
        <v>0.99999999999999956</v>
      </c>
    </row>
    <row r="38" spans="1:160" x14ac:dyDescent="0.25">
      <c r="A38" s="52">
        <v>18</v>
      </c>
      <c r="B38" s="105">
        <v>1</v>
      </c>
      <c r="C38" s="46">
        <v>1996</v>
      </c>
      <c r="D38" s="47">
        <v>7</v>
      </c>
      <c r="E38" s="47">
        <v>12</v>
      </c>
      <c r="F38" s="48">
        <f t="shared" si="61"/>
        <v>6.5</v>
      </c>
      <c r="G38" s="106" t="str">
        <f t="shared" si="9"/>
        <v>1996.7.12</v>
      </c>
      <c r="H38" s="23">
        <v>0</v>
      </c>
      <c r="I38" s="23">
        <v>0.25679399999999997</v>
      </c>
      <c r="J38" s="23">
        <v>1.0271759999999999</v>
      </c>
      <c r="K38" s="23">
        <v>13.866875999999998</v>
      </c>
      <c r="L38" s="23">
        <v>5.1358799999999993</v>
      </c>
      <c r="M38" s="23">
        <v>0</v>
      </c>
      <c r="N38" s="23">
        <v>0</v>
      </c>
      <c r="O38" s="23">
        <v>0.25679399999999997</v>
      </c>
      <c r="P38" s="23">
        <v>0</v>
      </c>
      <c r="Q38" s="23">
        <v>0.25679399999999997</v>
      </c>
      <c r="R38" s="23">
        <v>0.25679399999999997</v>
      </c>
      <c r="S38" s="23">
        <v>0.77038199999999979</v>
      </c>
      <c r="T38" s="23">
        <v>0.51358799999999993</v>
      </c>
      <c r="U38" s="23">
        <v>0.25679399999999997</v>
      </c>
      <c r="V38" s="23">
        <v>0.25679399999999997</v>
      </c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19"/>
      <c r="BE38" s="107">
        <f t="shared" si="62"/>
        <v>22.854665999999995</v>
      </c>
      <c r="BG38" s="108" t="str">
        <f t="shared" si="10"/>
        <v>1996.7.12</v>
      </c>
      <c r="BH38" s="109">
        <f t="shared" si="11"/>
        <v>0</v>
      </c>
      <c r="BI38" s="109">
        <f t="shared" si="12"/>
        <v>1.1235955056179777E-2</v>
      </c>
      <c r="BJ38" s="109">
        <f t="shared" si="13"/>
        <v>4.4943820224719107E-2</v>
      </c>
      <c r="BK38" s="109">
        <f t="shared" si="14"/>
        <v>0.6067415730337079</v>
      </c>
      <c r="BL38" s="109">
        <f t="shared" si="15"/>
        <v>0.22471910112359553</v>
      </c>
      <c r="BM38" s="109">
        <f t="shared" si="16"/>
        <v>0</v>
      </c>
      <c r="BN38" s="109">
        <f t="shared" si="17"/>
        <v>0</v>
      </c>
      <c r="BO38" s="109">
        <f t="shared" si="18"/>
        <v>1.1235955056179777E-2</v>
      </c>
      <c r="BP38" s="109">
        <f t="shared" si="19"/>
        <v>0</v>
      </c>
      <c r="BQ38" s="109">
        <f t="shared" si="20"/>
        <v>1.1235955056179777E-2</v>
      </c>
      <c r="BR38" s="109">
        <f t="shared" si="21"/>
        <v>1.1235955056179777E-2</v>
      </c>
      <c r="BS38" s="109">
        <f t="shared" si="22"/>
        <v>3.3707865168539325E-2</v>
      </c>
      <c r="BT38" s="109">
        <f t="shared" si="23"/>
        <v>2.2471910112359553E-2</v>
      </c>
      <c r="BU38" s="109">
        <f t="shared" si="24"/>
        <v>1.1235955056179777E-2</v>
      </c>
      <c r="BV38" s="109">
        <f t="shared" si="25"/>
        <v>1.1235955056179777E-2</v>
      </c>
      <c r="BW38" s="109">
        <f t="shared" si="26"/>
        <v>0</v>
      </c>
      <c r="BX38" s="109">
        <f t="shared" si="27"/>
        <v>0</v>
      </c>
      <c r="BY38" s="109">
        <f t="shared" si="28"/>
        <v>0</v>
      </c>
      <c r="BZ38" s="109">
        <f t="shared" si="29"/>
        <v>0</v>
      </c>
      <c r="CA38" s="109">
        <f t="shared" si="30"/>
        <v>0</v>
      </c>
      <c r="CB38" s="109">
        <f t="shared" si="31"/>
        <v>0</v>
      </c>
      <c r="CC38" s="109">
        <f t="shared" si="32"/>
        <v>0</v>
      </c>
      <c r="CD38" s="109">
        <f t="shared" si="33"/>
        <v>0</v>
      </c>
      <c r="CE38" s="109">
        <f t="shared" si="34"/>
        <v>0</v>
      </c>
      <c r="CF38" s="109">
        <f t="shared" si="35"/>
        <v>0</v>
      </c>
      <c r="CG38" s="109">
        <f t="shared" si="36"/>
        <v>0</v>
      </c>
      <c r="CH38" s="109">
        <f t="shared" si="37"/>
        <v>0</v>
      </c>
      <c r="CI38" s="109">
        <f t="shared" si="38"/>
        <v>0</v>
      </c>
      <c r="CJ38" s="109">
        <f t="shared" si="39"/>
        <v>0</v>
      </c>
      <c r="CK38" s="109">
        <f t="shared" si="40"/>
        <v>0</v>
      </c>
      <c r="CL38" s="109">
        <f t="shared" si="41"/>
        <v>0</v>
      </c>
      <c r="CM38" s="109">
        <f t="shared" si="42"/>
        <v>0</v>
      </c>
      <c r="CN38" s="109">
        <f t="shared" si="43"/>
        <v>0</v>
      </c>
      <c r="CO38" s="109">
        <f t="shared" si="44"/>
        <v>0</v>
      </c>
      <c r="CP38" s="109">
        <f t="shared" si="45"/>
        <v>0</v>
      </c>
      <c r="CQ38" s="109">
        <f t="shared" si="46"/>
        <v>0</v>
      </c>
      <c r="CR38" s="109">
        <f t="shared" si="47"/>
        <v>0</v>
      </c>
      <c r="CS38" s="109">
        <f t="shared" si="48"/>
        <v>0</v>
      </c>
      <c r="CT38" s="109">
        <f t="shared" si="49"/>
        <v>0</v>
      </c>
      <c r="CU38" s="109">
        <f t="shared" si="50"/>
        <v>0</v>
      </c>
      <c r="CV38" s="109">
        <f t="shared" si="51"/>
        <v>0</v>
      </c>
      <c r="CW38" s="109">
        <f t="shared" si="52"/>
        <v>0</v>
      </c>
      <c r="CX38" s="109">
        <f t="shared" si="53"/>
        <v>0</v>
      </c>
      <c r="CY38" s="109">
        <f t="shared" si="54"/>
        <v>0</v>
      </c>
      <c r="CZ38" s="109">
        <f t="shared" si="55"/>
        <v>0</v>
      </c>
      <c r="DA38" s="109">
        <f t="shared" si="56"/>
        <v>0</v>
      </c>
      <c r="DB38" s="109">
        <f t="shared" si="57"/>
        <v>0</v>
      </c>
      <c r="DC38" s="109">
        <f t="shared" si="58"/>
        <v>0</v>
      </c>
      <c r="DD38" s="109">
        <f t="shared" si="59"/>
        <v>0</v>
      </c>
      <c r="DE38" s="110">
        <f t="shared" si="63"/>
        <v>1.0000000000000002</v>
      </c>
      <c r="DG38" s="108" t="str">
        <f t="shared" si="64"/>
        <v>1996.7.12</v>
      </c>
      <c r="DH38" s="109">
        <f t="shared" si="65"/>
        <v>0</v>
      </c>
      <c r="DI38" s="109">
        <f t="shared" ref="DI38:FD38" si="82">IF($B38=1,DH38+BI38,"")</f>
        <v>1.1235955056179777E-2</v>
      </c>
      <c r="DJ38" s="109">
        <f t="shared" si="82"/>
        <v>5.6179775280898882E-2</v>
      </c>
      <c r="DK38" s="109">
        <f t="shared" si="82"/>
        <v>0.66292134831460681</v>
      </c>
      <c r="DL38" s="109">
        <f t="shared" si="82"/>
        <v>0.88764044943820231</v>
      </c>
      <c r="DM38" s="109">
        <f t="shared" si="82"/>
        <v>0.88764044943820231</v>
      </c>
      <c r="DN38" s="109">
        <f t="shared" si="82"/>
        <v>0.88764044943820231</v>
      </c>
      <c r="DO38" s="109">
        <f t="shared" si="82"/>
        <v>0.89887640449438211</v>
      </c>
      <c r="DP38" s="109">
        <f t="shared" si="82"/>
        <v>0.89887640449438211</v>
      </c>
      <c r="DQ38" s="109">
        <f t="shared" si="82"/>
        <v>0.91011235955056191</v>
      </c>
      <c r="DR38" s="109">
        <f t="shared" si="82"/>
        <v>0.92134831460674171</v>
      </c>
      <c r="DS38" s="109">
        <f t="shared" si="82"/>
        <v>0.95505617977528101</v>
      </c>
      <c r="DT38" s="109">
        <f t="shared" si="82"/>
        <v>0.97752808988764062</v>
      </c>
      <c r="DU38" s="109">
        <f t="shared" si="82"/>
        <v>0.98876404494382042</v>
      </c>
      <c r="DV38" s="109">
        <f t="shared" si="82"/>
        <v>1.0000000000000002</v>
      </c>
      <c r="DW38" s="109">
        <f t="shared" si="82"/>
        <v>1.0000000000000002</v>
      </c>
      <c r="DX38" s="109">
        <f t="shared" si="82"/>
        <v>1.0000000000000002</v>
      </c>
      <c r="DY38" s="109">
        <f t="shared" si="82"/>
        <v>1.0000000000000002</v>
      </c>
      <c r="DZ38" s="109">
        <f t="shared" si="82"/>
        <v>1.0000000000000002</v>
      </c>
      <c r="EA38" s="109">
        <f t="shared" si="82"/>
        <v>1.0000000000000002</v>
      </c>
      <c r="EB38" s="109">
        <f t="shared" si="82"/>
        <v>1.0000000000000002</v>
      </c>
      <c r="EC38" s="109">
        <f t="shared" si="82"/>
        <v>1.0000000000000002</v>
      </c>
      <c r="ED38" s="109">
        <f t="shared" si="82"/>
        <v>1.0000000000000002</v>
      </c>
      <c r="EE38" s="109">
        <f t="shared" si="82"/>
        <v>1.0000000000000002</v>
      </c>
      <c r="EF38" s="109">
        <f t="shared" si="82"/>
        <v>1.0000000000000002</v>
      </c>
      <c r="EG38" s="109">
        <f t="shared" si="82"/>
        <v>1.0000000000000002</v>
      </c>
      <c r="EH38" s="109">
        <f t="shared" si="82"/>
        <v>1.0000000000000002</v>
      </c>
      <c r="EI38" s="109">
        <f t="shared" si="82"/>
        <v>1.0000000000000002</v>
      </c>
      <c r="EJ38" s="109">
        <f t="shared" si="82"/>
        <v>1.0000000000000002</v>
      </c>
      <c r="EK38" s="109">
        <f t="shared" si="82"/>
        <v>1.0000000000000002</v>
      </c>
      <c r="EL38" s="109">
        <f t="shared" si="82"/>
        <v>1.0000000000000002</v>
      </c>
      <c r="EM38" s="109">
        <f t="shared" si="82"/>
        <v>1.0000000000000002</v>
      </c>
      <c r="EN38" s="109">
        <f t="shared" si="82"/>
        <v>1.0000000000000002</v>
      </c>
      <c r="EO38" s="109">
        <f t="shared" si="82"/>
        <v>1.0000000000000002</v>
      </c>
      <c r="EP38" s="109">
        <f t="shared" si="82"/>
        <v>1.0000000000000002</v>
      </c>
      <c r="EQ38" s="109">
        <f t="shared" si="82"/>
        <v>1.0000000000000002</v>
      </c>
      <c r="ER38" s="109">
        <f t="shared" si="82"/>
        <v>1.0000000000000002</v>
      </c>
      <c r="ES38" s="109">
        <f t="shared" si="82"/>
        <v>1.0000000000000002</v>
      </c>
      <c r="ET38" s="109">
        <f t="shared" si="82"/>
        <v>1.0000000000000002</v>
      </c>
      <c r="EU38" s="109">
        <f t="shared" si="82"/>
        <v>1.0000000000000002</v>
      </c>
      <c r="EV38" s="109">
        <f t="shared" si="82"/>
        <v>1.0000000000000002</v>
      </c>
      <c r="EW38" s="109">
        <f t="shared" si="82"/>
        <v>1.0000000000000002</v>
      </c>
      <c r="EX38" s="109">
        <f t="shared" si="82"/>
        <v>1.0000000000000002</v>
      </c>
      <c r="EY38" s="109">
        <f t="shared" si="82"/>
        <v>1.0000000000000002</v>
      </c>
      <c r="EZ38" s="109">
        <f t="shared" si="82"/>
        <v>1.0000000000000002</v>
      </c>
      <c r="FA38" s="109">
        <f t="shared" si="82"/>
        <v>1.0000000000000002</v>
      </c>
      <c r="FB38" s="109">
        <f t="shared" si="82"/>
        <v>1.0000000000000002</v>
      </c>
      <c r="FC38" s="109">
        <f t="shared" si="82"/>
        <v>1.0000000000000002</v>
      </c>
      <c r="FD38" s="110">
        <f t="shared" si="82"/>
        <v>1.0000000000000002</v>
      </c>
    </row>
    <row r="39" spans="1:160" x14ac:dyDescent="0.25">
      <c r="A39" s="52">
        <v>19</v>
      </c>
      <c r="B39" s="105">
        <v>1</v>
      </c>
      <c r="C39" s="46">
        <v>1996</v>
      </c>
      <c r="D39" s="47">
        <v>8</v>
      </c>
      <c r="E39" s="47">
        <v>16</v>
      </c>
      <c r="F39" s="48">
        <f t="shared" si="61"/>
        <v>3.5</v>
      </c>
      <c r="G39" s="106" t="str">
        <f t="shared" si="9"/>
        <v>1996.8.16</v>
      </c>
      <c r="H39" s="23">
        <v>0</v>
      </c>
      <c r="I39" s="23">
        <v>1.5438119999999997</v>
      </c>
      <c r="J39" s="23">
        <v>13.379703999999998</v>
      </c>
      <c r="K39" s="23">
        <v>11.578589999999998</v>
      </c>
      <c r="L39" s="23">
        <v>1.2865099999999998</v>
      </c>
      <c r="M39" s="23">
        <v>0.77190599999999987</v>
      </c>
      <c r="N39" s="23">
        <v>0.25730199999999998</v>
      </c>
      <c r="O39" s="23">
        <v>0.77190599999999987</v>
      </c>
      <c r="P39" s="23">
        <v>0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19"/>
      <c r="BE39" s="107">
        <f t="shared" si="62"/>
        <v>29.589729999999999</v>
      </c>
      <c r="BG39" s="108" t="str">
        <f t="shared" si="10"/>
        <v>1996.8.16</v>
      </c>
      <c r="BH39" s="109">
        <f t="shared" si="11"/>
        <v>0</v>
      </c>
      <c r="BI39" s="109">
        <f t="shared" si="12"/>
        <v>5.2173913043478251E-2</v>
      </c>
      <c r="BJ39" s="109">
        <f t="shared" si="13"/>
        <v>0.4521739130434782</v>
      </c>
      <c r="BK39" s="109">
        <f t="shared" si="14"/>
        <v>0.39130434782608692</v>
      </c>
      <c r="BL39" s="109">
        <f t="shared" si="15"/>
        <v>4.3478260869565209E-2</v>
      </c>
      <c r="BM39" s="109">
        <f t="shared" si="16"/>
        <v>2.6086956521739126E-2</v>
      </c>
      <c r="BN39" s="109">
        <f t="shared" si="17"/>
        <v>8.6956521739130436E-3</v>
      </c>
      <c r="BO39" s="109">
        <f t="shared" si="18"/>
        <v>2.6086956521739126E-2</v>
      </c>
      <c r="BP39" s="109">
        <f t="shared" si="19"/>
        <v>0</v>
      </c>
      <c r="BQ39" s="109">
        <f t="shared" si="20"/>
        <v>0</v>
      </c>
      <c r="BR39" s="109">
        <f t="shared" si="21"/>
        <v>0</v>
      </c>
      <c r="BS39" s="109">
        <f t="shared" si="22"/>
        <v>0</v>
      </c>
      <c r="BT39" s="109">
        <f t="shared" si="23"/>
        <v>0</v>
      </c>
      <c r="BU39" s="109">
        <f t="shared" si="24"/>
        <v>0</v>
      </c>
      <c r="BV39" s="109">
        <f t="shared" si="25"/>
        <v>0</v>
      </c>
      <c r="BW39" s="109">
        <f t="shared" si="26"/>
        <v>0</v>
      </c>
      <c r="BX39" s="109">
        <f t="shared" si="27"/>
        <v>0</v>
      </c>
      <c r="BY39" s="109">
        <f t="shared" si="28"/>
        <v>0</v>
      </c>
      <c r="BZ39" s="109">
        <f t="shared" si="29"/>
        <v>0</v>
      </c>
      <c r="CA39" s="109">
        <f t="shared" si="30"/>
        <v>0</v>
      </c>
      <c r="CB39" s="109">
        <f t="shared" si="31"/>
        <v>0</v>
      </c>
      <c r="CC39" s="109">
        <f t="shared" si="32"/>
        <v>0</v>
      </c>
      <c r="CD39" s="109">
        <f t="shared" si="33"/>
        <v>0</v>
      </c>
      <c r="CE39" s="109">
        <f t="shared" si="34"/>
        <v>0</v>
      </c>
      <c r="CF39" s="109">
        <f t="shared" si="35"/>
        <v>0</v>
      </c>
      <c r="CG39" s="109">
        <f t="shared" si="36"/>
        <v>0</v>
      </c>
      <c r="CH39" s="109">
        <f t="shared" si="37"/>
        <v>0</v>
      </c>
      <c r="CI39" s="109">
        <f t="shared" si="38"/>
        <v>0</v>
      </c>
      <c r="CJ39" s="109">
        <f t="shared" si="39"/>
        <v>0</v>
      </c>
      <c r="CK39" s="109">
        <f t="shared" si="40"/>
        <v>0</v>
      </c>
      <c r="CL39" s="109">
        <f t="shared" si="41"/>
        <v>0</v>
      </c>
      <c r="CM39" s="109">
        <f t="shared" si="42"/>
        <v>0</v>
      </c>
      <c r="CN39" s="109">
        <f t="shared" si="43"/>
        <v>0</v>
      </c>
      <c r="CO39" s="109">
        <f t="shared" si="44"/>
        <v>0</v>
      </c>
      <c r="CP39" s="109">
        <f t="shared" si="45"/>
        <v>0</v>
      </c>
      <c r="CQ39" s="109">
        <f t="shared" si="46"/>
        <v>0</v>
      </c>
      <c r="CR39" s="109">
        <f t="shared" si="47"/>
        <v>0</v>
      </c>
      <c r="CS39" s="109">
        <f t="shared" si="48"/>
        <v>0</v>
      </c>
      <c r="CT39" s="109">
        <f t="shared" si="49"/>
        <v>0</v>
      </c>
      <c r="CU39" s="109">
        <f t="shared" si="50"/>
        <v>0</v>
      </c>
      <c r="CV39" s="109">
        <f t="shared" si="51"/>
        <v>0</v>
      </c>
      <c r="CW39" s="109">
        <f t="shared" si="52"/>
        <v>0</v>
      </c>
      <c r="CX39" s="109">
        <f t="shared" si="53"/>
        <v>0</v>
      </c>
      <c r="CY39" s="109">
        <f t="shared" si="54"/>
        <v>0</v>
      </c>
      <c r="CZ39" s="109">
        <f t="shared" si="55"/>
        <v>0</v>
      </c>
      <c r="DA39" s="109">
        <f t="shared" si="56"/>
        <v>0</v>
      </c>
      <c r="DB39" s="109">
        <f t="shared" si="57"/>
        <v>0</v>
      </c>
      <c r="DC39" s="109">
        <f t="shared" si="58"/>
        <v>0</v>
      </c>
      <c r="DD39" s="109">
        <f t="shared" si="59"/>
        <v>0</v>
      </c>
      <c r="DE39" s="110">
        <f t="shared" si="63"/>
        <v>0.99999999999999978</v>
      </c>
      <c r="DG39" s="108" t="str">
        <f t="shared" si="64"/>
        <v>1996.8.16</v>
      </c>
      <c r="DH39" s="109">
        <f t="shared" si="65"/>
        <v>0</v>
      </c>
      <c r="DI39" s="109">
        <f t="shared" ref="DI39:FD39" si="83">IF($B39=1,DH39+BI39,"")</f>
        <v>5.2173913043478251E-2</v>
      </c>
      <c r="DJ39" s="109">
        <f t="shared" si="83"/>
        <v>0.5043478260869565</v>
      </c>
      <c r="DK39" s="109">
        <f t="shared" si="83"/>
        <v>0.89565217391304341</v>
      </c>
      <c r="DL39" s="109">
        <f t="shared" si="83"/>
        <v>0.9391304347826086</v>
      </c>
      <c r="DM39" s="109">
        <f t="shared" si="83"/>
        <v>0.96521739130434769</v>
      </c>
      <c r="DN39" s="109">
        <f t="shared" si="83"/>
        <v>0.97391304347826069</v>
      </c>
      <c r="DO39" s="109">
        <f t="shared" si="83"/>
        <v>0.99999999999999978</v>
      </c>
      <c r="DP39" s="109">
        <f t="shared" si="83"/>
        <v>0.99999999999999978</v>
      </c>
      <c r="DQ39" s="109">
        <f t="shared" si="83"/>
        <v>0.99999999999999978</v>
      </c>
      <c r="DR39" s="109">
        <f t="shared" si="83"/>
        <v>0.99999999999999978</v>
      </c>
      <c r="DS39" s="109">
        <f t="shared" si="83"/>
        <v>0.99999999999999978</v>
      </c>
      <c r="DT39" s="109">
        <f t="shared" si="83"/>
        <v>0.99999999999999978</v>
      </c>
      <c r="DU39" s="109">
        <f t="shared" si="83"/>
        <v>0.99999999999999978</v>
      </c>
      <c r="DV39" s="109">
        <f t="shared" si="83"/>
        <v>0.99999999999999978</v>
      </c>
      <c r="DW39" s="109">
        <f t="shared" si="83"/>
        <v>0.99999999999999978</v>
      </c>
      <c r="DX39" s="109">
        <f t="shared" si="83"/>
        <v>0.99999999999999978</v>
      </c>
      <c r="DY39" s="109">
        <f t="shared" si="83"/>
        <v>0.99999999999999978</v>
      </c>
      <c r="DZ39" s="109">
        <f t="shared" si="83"/>
        <v>0.99999999999999978</v>
      </c>
      <c r="EA39" s="109">
        <f t="shared" si="83"/>
        <v>0.99999999999999978</v>
      </c>
      <c r="EB39" s="109">
        <f t="shared" si="83"/>
        <v>0.99999999999999978</v>
      </c>
      <c r="EC39" s="109">
        <f t="shared" si="83"/>
        <v>0.99999999999999978</v>
      </c>
      <c r="ED39" s="109">
        <f t="shared" si="83"/>
        <v>0.99999999999999978</v>
      </c>
      <c r="EE39" s="109">
        <f t="shared" si="83"/>
        <v>0.99999999999999978</v>
      </c>
      <c r="EF39" s="109">
        <f t="shared" si="83"/>
        <v>0.99999999999999978</v>
      </c>
      <c r="EG39" s="109">
        <f t="shared" si="83"/>
        <v>0.99999999999999978</v>
      </c>
      <c r="EH39" s="109">
        <f t="shared" si="83"/>
        <v>0.99999999999999978</v>
      </c>
      <c r="EI39" s="109">
        <f t="shared" si="83"/>
        <v>0.99999999999999978</v>
      </c>
      <c r="EJ39" s="109">
        <f t="shared" si="83"/>
        <v>0.99999999999999978</v>
      </c>
      <c r="EK39" s="109">
        <f t="shared" si="83"/>
        <v>0.99999999999999978</v>
      </c>
      <c r="EL39" s="109">
        <f t="shared" si="83"/>
        <v>0.99999999999999978</v>
      </c>
      <c r="EM39" s="109">
        <f t="shared" si="83"/>
        <v>0.99999999999999978</v>
      </c>
      <c r="EN39" s="109">
        <f t="shared" si="83"/>
        <v>0.99999999999999978</v>
      </c>
      <c r="EO39" s="109">
        <f t="shared" si="83"/>
        <v>0.99999999999999978</v>
      </c>
      <c r="EP39" s="109">
        <f t="shared" si="83"/>
        <v>0.99999999999999978</v>
      </c>
      <c r="EQ39" s="109">
        <f t="shared" si="83"/>
        <v>0.99999999999999978</v>
      </c>
      <c r="ER39" s="109">
        <f t="shared" si="83"/>
        <v>0.99999999999999978</v>
      </c>
      <c r="ES39" s="109">
        <f t="shared" si="83"/>
        <v>0.99999999999999978</v>
      </c>
      <c r="ET39" s="109">
        <f t="shared" si="83"/>
        <v>0.99999999999999978</v>
      </c>
      <c r="EU39" s="109">
        <f t="shared" si="83"/>
        <v>0.99999999999999978</v>
      </c>
      <c r="EV39" s="109">
        <f t="shared" si="83"/>
        <v>0.99999999999999978</v>
      </c>
      <c r="EW39" s="109">
        <f t="shared" si="83"/>
        <v>0.99999999999999978</v>
      </c>
      <c r="EX39" s="109">
        <f t="shared" si="83"/>
        <v>0.99999999999999978</v>
      </c>
      <c r="EY39" s="109">
        <f t="shared" si="83"/>
        <v>0.99999999999999978</v>
      </c>
      <c r="EZ39" s="109">
        <f t="shared" si="83"/>
        <v>0.99999999999999978</v>
      </c>
      <c r="FA39" s="109">
        <f t="shared" si="83"/>
        <v>0.99999999999999978</v>
      </c>
      <c r="FB39" s="109">
        <f t="shared" si="83"/>
        <v>0.99999999999999978</v>
      </c>
      <c r="FC39" s="109">
        <f t="shared" si="83"/>
        <v>0.99999999999999978</v>
      </c>
      <c r="FD39" s="110">
        <f t="shared" si="83"/>
        <v>0.99999999999999978</v>
      </c>
    </row>
    <row r="40" spans="1:160" x14ac:dyDescent="0.25">
      <c r="A40" s="52">
        <v>20</v>
      </c>
      <c r="B40" s="105">
        <v>1</v>
      </c>
      <c r="C40" s="46">
        <v>1996</v>
      </c>
      <c r="D40" s="47">
        <v>8</v>
      </c>
      <c r="E40" s="47">
        <v>21</v>
      </c>
      <c r="F40" s="48">
        <f t="shared" si="61"/>
        <v>7</v>
      </c>
      <c r="G40" s="106" t="str">
        <f t="shared" si="9"/>
        <v>1996.8.21</v>
      </c>
      <c r="H40" s="23">
        <v>0</v>
      </c>
      <c r="I40" s="23">
        <v>10.881359999999999</v>
      </c>
      <c r="J40" s="23">
        <v>8.4632799999999992</v>
      </c>
      <c r="K40" s="23">
        <v>1.4508479999999997</v>
      </c>
      <c r="L40" s="23">
        <v>22.729951999999997</v>
      </c>
      <c r="M40" s="23">
        <v>1.934464</v>
      </c>
      <c r="N40" s="23">
        <v>10.155935999999999</v>
      </c>
      <c r="O40" s="23">
        <v>1.4508479999999997</v>
      </c>
      <c r="P40" s="23">
        <v>1.4508479999999997</v>
      </c>
      <c r="Q40" s="23">
        <v>0.96723199999999998</v>
      </c>
      <c r="R40" s="23">
        <v>1.4508479999999997</v>
      </c>
      <c r="S40" s="23">
        <v>2.4180799999999998</v>
      </c>
      <c r="T40" s="23">
        <v>2.1762719999999995</v>
      </c>
      <c r="U40" s="23">
        <v>0.72542399999999985</v>
      </c>
      <c r="V40" s="23">
        <v>0.241808</v>
      </c>
      <c r="W40" s="23">
        <v>0</v>
      </c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19"/>
      <c r="BE40" s="107">
        <f t="shared" si="62"/>
        <v>66.497200000000007</v>
      </c>
      <c r="BG40" s="108" t="str">
        <f t="shared" si="10"/>
        <v>1996.8.21</v>
      </c>
      <c r="BH40" s="109">
        <f t="shared" si="11"/>
        <v>0</v>
      </c>
      <c r="BI40" s="109">
        <f t="shared" si="12"/>
        <v>0.16363636363636361</v>
      </c>
      <c r="BJ40" s="109">
        <f t="shared" si="13"/>
        <v>0.12727272727272726</v>
      </c>
      <c r="BK40" s="109">
        <f t="shared" si="14"/>
        <v>2.1818181818181813E-2</v>
      </c>
      <c r="BL40" s="109">
        <f t="shared" si="15"/>
        <v>0.34181818181818174</v>
      </c>
      <c r="BM40" s="109">
        <f t="shared" si="16"/>
        <v>2.9090909090909087E-2</v>
      </c>
      <c r="BN40" s="109">
        <f t="shared" si="17"/>
        <v>0.15272727272727268</v>
      </c>
      <c r="BO40" s="109">
        <f t="shared" si="18"/>
        <v>2.1818181818181813E-2</v>
      </c>
      <c r="BP40" s="109">
        <f t="shared" si="19"/>
        <v>2.1818181818181813E-2</v>
      </c>
      <c r="BQ40" s="109">
        <f t="shared" si="20"/>
        <v>1.4545454545454544E-2</v>
      </c>
      <c r="BR40" s="109">
        <f t="shared" si="21"/>
        <v>2.1818181818181813E-2</v>
      </c>
      <c r="BS40" s="109">
        <f t="shared" si="22"/>
        <v>3.6363636363636355E-2</v>
      </c>
      <c r="BT40" s="109">
        <f t="shared" si="23"/>
        <v>3.2727272727272716E-2</v>
      </c>
      <c r="BU40" s="109">
        <f t="shared" si="24"/>
        <v>1.0909090909090906E-2</v>
      </c>
      <c r="BV40" s="109">
        <f t="shared" si="25"/>
        <v>3.6363636363636359E-3</v>
      </c>
      <c r="BW40" s="109">
        <f t="shared" si="26"/>
        <v>0</v>
      </c>
      <c r="BX40" s="109">
        <f t="shared" si="27"/>
        <v>0</v>
      </c>
      <c r="BY40" s="109">
        <f t="shared" si="28"/>
        <v>0</v>
      </c>
      <c r="BZ40" s="109">
        <f t="shared" si="29"/>
        <v>0</v>
      </c>
      <c r="CA40" s="109">
        <f t="shared" si="30"/>
        <v>0</v>
      </c>
      <c r="CB40" s="109">
        <f t="shared" si="31"/>
        <v>0</v>
      </c>
      <c r="CC40" s="109">
        <f t="shared" si="32"/>
        <v>0</v>
      </c>
      <c r="CD40" s="109">
        <f t="shared" si="33"/>
        <v>0</v>
      </c>
      <c r="CE40" s="109">
        <f t="shared" si="34"/>
        <v>0</v>
      </c>
      <c r="CF40" s="109">
        <f t="shared" si="35"/>
        <v>0</v>
      </c>
      <c r="CG40" s="109">
        <f t="shared" si="36"/>
        <v>0</v>
      </c>
      <c r="CH40" s="109">
        <f t="shared" si="37"/>
        <v>0</v>
      </c>
      <c r="CI40" s="109">
        <f t="shared" si="38"/>
        <v>0</v>
      </c>
      <c r="CJ40" s="109">
        <f t="shared" si="39"/>
        <v>0</v>
      </c>
      <c r="CK40" s="109">
        <f t="shared" si="40"/>
        <v>0</v>
      </c>
      <c r="CL40" s="109">
        <f t="shared" si="41"/>
        <v>0</v>
      </c>
      <c r="CM40" s="109">
        <f t="shared" si="42"/>
        <v>0</v>
      </c>
      <c r="CN40" s="109">
        <f t="shared" si="43"/>
        <v>0</v>
      </c>
      <c r="CO40" s="109">
        <f t="shared" si="44"/>
        <v>0</v>
      </c>
      <c r="CP40" s="109">
        <f t="shared" si="45"/>
        <v>0</v>
      </c>
      <c r="CQ40" s="109">
        <f t="shared" si="46"/>
        <v>0</v>
      </c>
      <c r="CR40" s="109">
        <f t="shared" si="47"/>
        <v>0</v>
      </c>
      <c r="CS40" s="109">
        <f t="shared" si="48"/>
        <v>0</v>
      </c>
      <c r="CT40" s="109">
        <f t="shared" si="49"/>
        <v>0</v>
      </c>
      <c r="CU40" s="109">
        <f t="shared" si="50"/>
        <v>0</v>
      </c>
      <c r="CV40" s="109">
        <f t="shared" si="51"/>
        <v>0</v>
      </c>
      <c r="CW40" s="109">
        <f t="shared" si="52"/>
        <v>0</v>
      </c>
      <c r="CX40" s="109">
        <f t="shared" si="53"/>
        <v>0</v>
      </c>
      <c r="CY40" s="109">
        <f t="shared" si="54"/>
        <v>0</v>
      </c>
      <c r="CZ40" s="109">
        <f t="shared" si="55"/>
        <v>0</v>
      </c>
      <c r="DA40" s="109">
        <f t="shared" si="56"/>
        <v>0</v>
      </c>
      <c r="DB40" s="109">
        <f t="shared" si="57"/>
        <v>0</v>
      </c>
      <c r="DC40" s="109">
        <f t="shared" si="58"/>
        <v>0</v>
      </c>
      <c r="DD40" s="109">
        <f t="shared" si="59"/>
        <v>0</v>
      </c>
      <c r="DE40" s="110">
        <f t="shared" si="63"/>
        <v>0.99999999999999989</v>
      </c>
      <c r="DG40" s="108" t="str">
        <f t="shared" si="64"/>
        <v>1996.8.21</v>
      </c>
      <c r="DH40" s="109">
        <f t="shared" si="65"/>
        <v>0</v>
      </c>
      <c r="DI40" s="109">
        <f t="shared" ref="DI40:FD40" si="84">IF($B40=1,DH40+BI40,"")</f>
        <v>0.16363636363636361</v>
      </c>
      <c r="DJ40" s="109">
        <f t="shared" si="84"/>
        <v>0.29090909090909089</v>
      </c>
      <c r="DK40" s="109">
        <f t="shared" si="84"/>
        <v>0.31272727272727269</v>
      </c>
      <c r="DL40" s="109">
        <f t="shared" si="84"/>
        <v>0.65454545454545443</v>
      </c>
      <c r="DM40" s="109">
        <f t="shared" si="84"/>
        <v>0.68363636363636349</v>
      </c>
      <c r="DN40" s="109">
        <f t="shared" si="84"/>
        <v>0.8363636363636362</v>
      </c>
      <c r="DO40" s="109">
        <f t="shared" si="84"/>
        <v>0.85818181818181805</v>
      </c>
      <c r="DP40" s="109">
        <f t="shared" si="84"/>
        <v>0.87999999999999989</v>
      </c>
      <c r="DQ40" s="109">
        <f t="shared" si="84"/>
        <v>0.89454545454545442</v>
      </c>
      <c r="DR40" s="109">
        <f t="shared" si="84"/>
        <v>0.91636363636363627</v>
      </c>
      <c r="DS40" s="109">
        <f t="shared" si="84"/>
        <v>0.95272727272727264</v>
      </c>
      <c r="DT40" s="109">
        <f t="shared" si="84"/>
        <v>0.98545454545454536</v>
      </c>
      <c r="DU40" s="109">
        <f t="shared" si="84"/>
        <v>0.99636363636363623</v>
      </c>
      <c r="DV40" s="109">
        <f t="shared" si="84"/>
        <v>0.99999999999999989</v>
      </c>
      <c r="DW40" s="109">
        <f t="shared" si="84"/>
        <v>0.99999999999999989</v>
      </c>
      <c r="DX40" s="109">
        <f t="shared" si="84"/>
        <v>0.99999999999999989</v>
      </c>
      <c r="DY40" s="109">
        <f t="shared" si="84"/>
        <v>0.99999999999999989</v>
      </c>
      <c r="DZ40" s="109">
        <f t="shared" si="84"/>
        <v>0.99999999999999989</v>
      </c>
      <c r="EA40" s="109">
        <f t="shared" si="84"/>
        <v>0.99999999999999989</v>
      </c>
      <c r="EB40" s="109">
        <f t="shared" si="84"/>
        <v>0.99999999999999989</v>
      </c>
      <c r="EC40" s="109">
        <f t="shared" si="84"/>
        <v>0.99999999999999989</v>
      </c>
      <c r="ED40" s="109">
        <f t="shared" si="84"/>
        <v>0.99999999999999989</v>
      </c>
      <c r="EE40" s="109">
        <f t="shared" si="84"/>
        <v>0.99999999999999989</v>
      </c>
      <c r="EF40" s="109">
        <f t="shared" si="84"/>
        <v>0.99999999999999989</v>
      </c>
      <c r="EG40" s="109">
        <f t="shared" si="84"/>
        <v>0.99999999999999989</v>
      </c>
      <c r="EH40" s="109">
        <f t="shared" si="84"/>
        <v>0.99999999999999989</v>
      </c>
      <c r="EI40" s="109">
        <f t="shared" si="84"/>
        <v>0.99999999999999989</v>
      </c>
      <c r="EJ40" s="109">
        <f t="shared" si="84"/>
        <v>0.99999999999999989</v>
      </c>
      <c r="EK40" s="109">
        <f t="shared" si="84"/>
        <v>0.99999999999999989</v>
      </c>
      <c r="EL40" s="109">
        <f t="shared" si="84"/>
        <v>0.99999999999999989</v>
      </c>
      <c r="EM40" s="109">
        <f t="shared" si="84"/>
        <v>0.99999999999999989</v>
      </c>
      <c r="EN40" s="109">
        <f t="shared" si="84"/>
        <v>0.99999999999999989</v>
      </c>
      <c r="EO40" s="109">
        <f t="shared" si="84"/>
        <v>0.99999999999999989</v>
      </c>
      <c r="EP40" s="109">
        <f t="shared" si="84"/>
        <v>0.99999999999999989</v>
      </c>
      <c r="EQ40" s="109">
        <f t="shared" si="84"/>
        <v>0.99999999999999989</v>
      </c>
      <c r="ER40" s="109">
        <f t="shared" si="84"/>
        <v>0.99999999999999989</v>
      </c>
      <c r="ES40" s="109">
        <f t="shared" si="84"/>
        <v>0.99999999999999989</v>
      </c>
      <c r="ET40" s="109">
        <f t="shared" si="84"/>
        <v>0.99999999999999989</v>
      </c>
      <c r="EU40" s="109">
        <f t="shared" si="84"/>
        <v>0.99999999999999989</v>
      </c>
      <c r="EV40" s="109">
        <f t="shared" si="84"/>
        <v>0.99999999999999989</v>
      </c>
      <c r="EW40" s="109">
        <f t="shared" si="84"/>
        <v>0.99999999999999989</v>
      </c>
      <c r="EX40" s="109">
        <f t="shared" si="84"/>
        <v>0.99999999999999989</v>
      </c>
      <c r="EY40" s="109">
        <f t="shared" si="84"/>
        <v>0.99999999999999989</v>
      </c>
      <c r="EZ40" s="109">
        <f t="shared" si="84"/>
        <v>0.99999999999999989</v>
      </c>
      <c r="FA40" s="109">
        <f t="shared" si="84"/>
        <v>0.99999999999999989</v>
      </c>
      <c r="FB40" s="109">
        <f t="shared" si="84"/>
        <v>0.99999999999999989</v>
      </c>
      <c r="FC40" s="109">
        <f t="shared" si="84"/>
        <v>0.99999999999999989</v>
      </c>
      <c r="FD40" s="110">
        <f t="shared" si="84"/>
        <v>0.99999999999999989</v>
      </c>
    </row>
    <row r="41" spans="1:160" x14ac:dyDescent="0.25">
      <c r="A41" s="52">
        <v>21</v>
      </c>
      <c r="B41" s="105">
        <v>1</v>
      </c>
      <c r="C41" s="46">
        <v>1996</v>
      </c>
      <c r="D41" s="47">
        <v>9</v>
      </c>
      <c r="E41" s="47">
        <v>6</v>
      </c>
      <c r="F41" s="48">
        <f t="shared" si="61"/>
        <v>5</v>
      </c>
      <c r="G41" s="106" t="str">
        <f t="shared" si="9"/>
        <v>1996.9.6</v>
      </c>
      <c r="H41" s="23">
        <v>0</v>
      </c>
      <c r="I41" s="23">
        <v>0.25958799999999999</v>
      </c>
      <c r="J41" s="23">
        <v>0.7787639999999999</v>
      </c>
      <c r="K41" s="23">
        <v>0.51917599999999997</v>
      </c>
      <c r="L41" s="23">
        <v>0.25958799999999999</v>
      </c>
      <c r="M41" s="23">
        <v>8.8259920000000012</v>
      </c>
      <c r="N41" s="23">
        <v>14.796515999999999</v>
      </c>
      <c r="O41" s="23">
        <v>0</v>
      </c>
      <c r="P41" s="23">
        <v>0.25958799999999999</v>
      </c>
      <c r="Q41" s="23">
        <v>0</v>
      </c>
      <c r="R41" s="23">
        <v>0.25958799999999999</v>
      </c>
      <c r="S41" s="23">
        <v>0</v>
      </c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19"/>
      <c r="BE41" s="107">
        <f t="shared" si="62"/>
        <v>25.958800000000004</v>
      </c>
      <c r="BG41" s="108" t="str">
        <f t="shared" si="10"/>
        <v>1996.9.6</v>
      </c>
      <c r="BH41" s="109">
        <f t="shared" si="11"/>
        <v>0</v>
      </c>
      <c r="BI41" s="109">
        <f t="shared" si="12"/>
        <v>9.9999999999999985E-3</v>
      </c>
      <c r="BJ41" s="109">
        <f t="shared" si="13"/>
        <v>2.9999999999999992E-2</v>
      </c>
      <c r="BK41" s="109">
        <f t="shared" si="14"/>
        <v>1.9999999999999997E-2</v>
      </c>
      <c r="BL41" s="109">
        <f t="shared" si="15"/>
        <v>9.9999999999999985E-3</v>
      </c>
      <c r="BM41" s="109">
        <f t="shared" si="16"/>
        <v>0.34</v>
      </c>
      <c r="BN41" s="109">
        <f t="shared" si="17"/>
        <v>0.56999999999999984</v>
      </c>
      <c r="BO41" s="109">
        <f t="shared" si="18"/>
        <v>0</v>
      </c>
      <c r="BP41" s="109">
        <f t="shared" si="19"/>
        <v>9.9999999999999985E-3</v>
      </c>
      <c r="BQ41" s="109">
        <f t="shared" si="20"/>
        <v>0</v>
      </c>
      <c r="BR41" s="109">
        <f t="shared" si="21"/>
        <v>9.9999999999999985E-3</v>
      </c>
      <c r="BS41" s="109">
        <f t="shared" si="22"/>
        <v>0</v>
      </c>
      <c r="BT41" s="109">
        <f t="shared" si="23"/>
        <v>0</v>
      </c>
      <c r="BU41" s="109">
        <f t="shared" si="24"/>
        <v>0</v>
      </c>
      <c r="BV41" s="109">
        <f t="shared" si="25"/>
        <v>0</v>
      </c>
      <c r="BW41" s="109">
        <f t="shared" si="26"/>
        <v>0</v>
      </c>
      <c r="BX41" s="109">
        <f t="shared" si="27"/>
        <v>0</v>
      </c>
      <c r="BY41" s="109">
        <f t="shared" si="28"/>
        <v>0</v>
      </c>
      <c r="BZ41" s="109">
        <f t="shared" si="29"/>
        <v>0</v>
      </c>
      <c r="CA41" s="109">
        <f t="shared" si="30"/>
        <v>0</v>
      </c>
      <c r="CB41" s="109">
        <f t="shared" si="31"/>
        <v>0</v>
      </c>
      <c r="CC41" s="109">
        <f t="shared" si="32"/>
        <v>0</v>
      </c>
      <c r="CD41" s="109">
        <f t="shared" si="33"/>
        <v>0</v>
      </c>
      <c r="CE41" s="109">
        <f t="shared" si="34"/>
        <v>0</v>
      </c>
      <c r="CF41" s="109">
        <f t="shared" si="35"/>
        <v>0</v>
      </c>
      <c r="CG41" s="109">
        <f t="shared" si="36"/>
        <v>0</v>
      </c>
      <c r="CH41" s="109">
        <f t="shared" si="37"/>
        <v>0</v>
      </c>
      <c r="CI41" s="109">
        <f t="shared" si="38"/>
        <v>0</v>
      </c>
      <c r="CJ41" s="109">
        <f t="shared" si="39"/>
        <v>0</v>
      </c>
      <c r="CK41" s="109">
        <f t="shared" si="40"/>
        <v>0</v>
      </c>
      <c r="CL41" s="109">
        <f t="shared" si="41"/>
        <v>0</v>
      </c>
      <c r="CM41" s="109">
        <f t="shared" si="42"/>
        <v>0</v>
      </c>
      <c r="CN41" s="109">
        <f t="shared" si="43"/>
        <v>0</v>
      </c>
      <c r="CO41" s="109">
        <f t="shared" si="44"/>
        <v>0</v>
      </c>
      <c r="CP41" s="109">
        <f t="shared" si="45"/>
        <v>0</v>
      </c>
      <c r="CQ41" s="109">
        <f t="shared" si="46"/>
        <v>0</v>
      </c>
      <c r="CR41" s="109">
        <f t="shared" si="47"/>
        <v>0</v>
      </c>
      <c r="CS41" s="109">
        <f t="shared" si="48"/>
        <v>0</v>
      </c>
      <c r="CT41" s="109">
        <f t="shared" si="49"/>
        <v>0</v>
      </c>
      <c r="CU41" s="109">
        <f t="shared" si="50"/>
        <v>0</v>
      </c>
      <c r="CV41" s="109">
        <f t="shared" si="51"/>
        <v>0</v>
      </c>
      <c r="CW41" s="109">
        <f t="shared" si="52"/>
        <v>0</v>
      </c>
      <c r="CX41" s="109">
        <f t="shared" si="53"/>
        <v>0</v>
      </c>
      <c r="CY41" s="109">
        <f t="shared" si="54"/>
        <v>0</v>
      </c>
      <c r="CZ41" s="109">
        <f t="shared" si="55"/>
        <v>0</v>
      </c>
      <c r="DA41" s="109">
        <f t="shared" si="56"/>
        <v>0</v>
      </c>
      <c r="DB41" s="109">
        <f t="shared" si="57"/>
        <v>0</v>
      </c>
      <c r="DC41" s="109">
        <f t="shared" si="58"/>
        <v>0</v>
      </c>
      <c r="DD41" s="109">
        <f t="shared" si="59"/>
        <v>0</v>
      </c>
      <c r="DE41" s="110">
        <f t="shared" si="63"/>
        <v>0.99999999999999989</v>
      </c>
      <c r="DG41" s="108" t="str">
        <f t="shared" si="64"/>
        <v>1996.9.6</v>
      </c>
      <c r="DH41" s="109">
        <f t="shared" si="65"/>
        <v>0</v>
      </c>
      <c r="DI41" s="109">
        <f t="shared" ref="DI41:FD41" si="85">IF($B41=1,DH41+BI41,"")</f>
        <v>9.9999999999999985E-3</v>
      </c>
      <c r="DJ41" s="109">
        <f t="shared" si="85"/>
        <v>3.9999999999999994E-2</v>
      </c>
      <c r="DK41" s="109">
        <f t="shared" si="85"/>
        <v>5.9999999999999991E-2</v>
      </c>
      <c r="DL41" s="109">
        <f t="shared" si="85"/>
        <v>6.9999999999999993E-2</v>
      </c>
      <c r="DM41" s="109">
        <f t="shared" si="85"/>
        <v>0.41000000000000003</v>
      </c>
      <c r="DN41" s="109">
        <f t="shared" si="85"/>
        <v>0.97999999999999987</v>
      </c>
      <c r="DO41" s="109">
        <f t="shared" si="85"/>
        <v>0.97999999999999987</v>
      </c>
      <c r="DP41" s="109">
        <f t="shared" si="85"/>
        <v>0.98999999999999988</v>
      </c>
      <c r="DQ41" s="109">
        <f t="shared" si="85"/>
        <v>0.98999999999999988</v>
      </c>
      <c r="DR41" s="109">
        <f t="shared" si="85"/>
        <v>0.99999999999999989</v>
      </c>
      <c r="DS41" s="109">
        <f t="shared" si="85"/>
        <v>0.99999999999999989</v>
      </c>
      <c r="DT41" s="109">
        <f t="shared" si="85"/>
        <v>0.99999999999999989</v>
      </c>
      <c r="DU41" s="109">
        <f t="shared" si="85"/>
        <v>0.99999999999999989</v>
      </c>
      <c r="DV41" s="109">
        <f t="shared" si="85"/>
        <v>0.99999999999999989</v>
      </c>
      <c r="DW41" s="109">
        <f t="shared" si="85"/>
        <v>0.99999999999999989</v>
      </c>
      <c r="DX41" s="109">
        <f t="shared" si="85"/>
        <v>0.99999999999999989</v>
      </c>
      <c r="DY41" s="109">
        <f t="shared" si="85"/>
        <v>0.99999999999999989</v>
      </c>
      <c r="DZ41" s="109">
        <f t="shared" si="85"/>
        <v>0.99999999999999989</v>
      </c>
      <c r="EA41" s="109">
        <f t="shared" si="85"/>
        <v>0.99999999999999989</v>
      </c>
      <c r="EB41" s="109">
        <f t="shared" si="85"/>
        <v>0.99999999999999989</v>
      </c>
      <c r="EC41" s="109">
        <f t="shared" si="85"/>
        <v>0.99999999999999989</v>
      </c>
      <c r="ED41" s="109">
        <f t="shared" si="85"/>
        <v>0.99999999999999989</v>
      </c>
      <c r="EE41" s="109">
        <f t="shared" si="85"/>
        <v>0.99999999999999989</v>
      </c>
      <c r="EF41" s="109">
        <f t="shared" si="85"/>
        <v>0.99999999999999989</v>
      </c>
      <c r="EG41" s="109">
        <f t="shared" si="85"/>
        <v>0.99999999999999989</v>
      </c>
      <c r="EH41" s="109">
        <f t="shared" si="85"/>
        <v>0.99999999999999989</v>
      </c>
      <c r="EI41" s="109">
        <f t="shared" si="85"/>
        <v>0.99999999999999989</v>
      </c>
      <c r="EJ41" s="109">
        <f t="shared" si="85"/>
        <v>0.99999999999999989</v>
      </c>
      <c r="EK41" s="109">
        <f t="shared" si="85"/>
        <v>0.99999999999999989</v>
      </c>
      <c r="EL41" s="109">
        <f t="shared" si="85"/>
        <v>0.99999999999999989</v>
      </c>
      <c r="EM41" s="109">
        <f t="shared" si="85"/>
        <v>0.99999999999999989</v>
      </c>
      <c r="EN41" s="109">
        <f t="shared" si="85"/>
        <v>0.99999999999999989</v>
      </c>
      <c r="EO41" s="109">
        <f t="shared" si="85"/>
        <v>0.99999999999999989</v>
      </c>
      <c r="EP41" s="109">
        <f t="shared" si="85"/>
        <v>0.99999999999999989</v>
      </c>
      <c r="EQ41" s="109">
        <f t="shared" si="85"/>
        <v>0.99999999999999989</v>
      </c>
      <c r="ER41" s="109">
        <f t="shared" si="85"/>
        <v>0.99999999999999989</v>
      </c>
      <c r="ES41" s="109">
        <f t="shared" si="85"/>
        <v>0.99999999999999989</v>
      </c>
      <c r="ET41" s="109">
        <f t="shared" si="85"/>
        <v>0.99999999999999989</v>
      </c>
      <c r="EU41" s="109">
        <f t="shared" si="85"/>
        <v>0.99999999999999989</v>
      </c>
      <c r="EV41" s="109">
        <f t="shared" si="85"/>
        <v>0.99999999999999989</v>
      </c>
      <c r="EW41" s="109">
        <f t="shared" si="85"/>
        <v>0.99999999999999989</v>
      </c>
      <c r="EX41" s="109">
        <f t="shared" si="85"/>
        <v>0.99999999999999989</v>
      </c>
      <c r="EY41" s="109">
        <f t="shared" si="85"/>
        <v>0.99999999999999989</v>
      </c>
      <c r="EZ41" s="109">
        <f t="shared" si="85"/>
        <v>0.99999999999999989</v>
      </c>
      <c r="FA41" s="109">
        <f t="shared" si="85"/>
        <v>0.99999999999999989</v>
      </c>
      <c r="FB41" s="109">
        <f t="shared" si="85"/>
        <v>0.99999999999999989</v>
      </c>
      <c r="FC41" s="109">
        <f t="shared" si="85"/>
        <v>0.99999999999999989</v>
      </c>
      <c r="FD41" s="110">
        <f t="shared" si="85"/>
        <v>0.99999999999999989</v>
      </c>
    </row>
    <row r="42" spans="1:160" x14ac:dyDescent="0.25">
      <c r="A42" s="52">
        <v>22</v>
      </c>
      <c r="B42" s="105">
        <v>1</v>
      </c>
      <c r="C42" s="46">
        <v>1996</v>
      </c>
      <c r="D42" s="47">
        <v>9</v>
      </c>
      <c r="E42" s="47">
        <v>20</v>
      </c>
      <c r="F42" s="48">
        <f t="shared" si="61"/>
        <v>6</v>
      </c>
      <c r="G42" s="106" t="str">
        <f t="shared" si="9"/>
        <v>1996.9.20</v>
      </c>
      <c r="H42" s="23">
        <v>0</v>
      </c>
      <c r="I42" s="23">
        <v>7.2618599999999986</v>
      </c>
      <c r="J42" s="23">
        <v>13.071347999999999</v>
      </c>
      <c r="K42" s="23">
        <v>7.5039219999999993</v>
      </c>
      <c r="L42" s="23">
        <v>1.694434</v>
      </c>
      <c r="M42" s="23">
        <v>0</v>
      </c>
      <c r="N42" s="23">
        <v>0</v>
      </c>
      <c r="O42" s="23">
        <v>0.242062</v>
      </c>
      <c r="P42" s="23">
        <v>0.484124</v>
      </c>
      <c r="Q42" s="23">
        <v>0.968248</v>
      </c>
      <c r="R42" s="23">
        <v>2.6626819999999998</v>
      </c>
      <c r="S42" s="23">
        <v>9.4404179999999993</v>
      </c>
      <c r="T42" s="23">
        <v>2.42062</v>
      </c>
      <c r="U42" s="23">
        <v>0</v>
      </c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19"/>
      <c r="BE42" s="107">
        <f t="shared" si="62"/>
        <v>45.749718000000001</v>
      </c>
      <c r="BG42" s="108" t="str">
        <f t="shared" si="10"/>
        <v>1996.9.20</v>
      </c>
      <c r="BH42" s="109">
        <f t="shared" si="11"/>
        <v>0</v>
      </c>
      <c r="BI42" s="109">
        <f t="shared" si="12"/>
        <v>0.15873015873015869</v>
      </c>
      <c r="BJ42" s="109">
        <f t="shared" si="13"/>
        <v>0.2857142857142857</v>
      </c>
      <c r="BK42" s="109">
        <f t="shared" si="14"/>
        <v>0.16402116402116401</v>
      </c>
      <c r="BL42" s="109">
        <f t="shared" si="15"/>
        <v>3.7037037037037035E-2</v>
      </c>
      <c r="BM42" s="109">
        <f t="shared" si="16"/>
        <v>0</v>
      </c>
      <c r="BN42" s="109">
        <f t="shared" si="17"/>
        <v>0</v>
      </c>
      <c r="BO42" s="109">
        <f t="shared" si="18"/>
        <v>5.2910052910052907E-3</v>
      </c>
      <c r="BP42" s="109">
        <f t="shared" si="19"/>
        <v>1.0582010582010581E-2</v>
      </c>
      <c r="BQ42" s="109">
        <f t="shared" si="20"/>
        <v>2.1164021164021163E-2</v>
      </c>
      <c r="BR42" s="109">
        <f t="shared" si="21"/>
        <v>5.8201058201058191E-2</v>
      </c>
      <c r="BS42" s="109">
        <f t="shared" si="22"/>
        <v>0.20634920634920634</v>
      </c>
      <c r="BT42" s="109">
        <f t="shared" si="23"/>
        <v>5.2910052910052907E-2</v>
      </c>
      <c r="BU42" s="109">
        <f t="shared" si="24"/>
        <v>0</v>
      </c>
      <c r="BV42" s="109">
        <f t="shared" si="25"/>
        <v>0</v>
      </c>
      <c r="BW42" s="109">
        <f t="shared" si="26"/>
        <v>0</v>
      </c>
      <c r="BX42" s="109">
        <f t="shared" si="27"/>
        <v>0</v>
      </c>
      <c r="BY42" s="109">
        <f t="shared" si="28"/>
        <v>0</v>
      </c>
      <c r="BZ42" s="109">
        <f t="shared" si="29"/>
        <v>0</v>
      </c>
      <c r="CA42" s="109">
        <f t="shared" si="30"/>
        <v>0</v>
      </c>
      <c r="CB42" s="109">
        <f t="shared" si="31"/>
        <v>0</v>
      </c>
      <c r="CC42" s="109">
        <f t="shared" si="32"/>
        <v>0</v>
      </c>
      <c r="CD42" s="109">
        <f t="shared" si="33"/>
        <v>0</v>
      </c>
      <c r="CE42" s="109">
        <f t="shared" si="34"/>
        <v>0</v>
      </c>
      <c r="CF42" s="109">
        <f t="shared" si="35"/>
        <v>0</v>
      </c>
      <c r="CG42" s="109">
        <f t="shared" si="36"/>
        <v>0</v>
      </c>
      <c r="CH42" s="109">
        <f t="shared" si="37"/>
        <v>0</v>
      </c>
      <c r="CI42" s="109">
        <f t="shared" si="38"/>
        <v>0</v>
      </c>
      <c r="CJ42" s="109">
        <f t="shared" si="39"/>
        <v>0</v>
      </c>
      <c r="CK42" s="109">
        <f t="shared" si="40"/>
        <v>0</v>
      </c>
      <c r="CL42" s="109">
        <f t="shared" si="41"/>
        <v>0</v>
      </c>
      <c r="CM42" s="109">
        <f t="shared" si="42"/>
        <v>0</v>
      </c>
      <c r="CN42" s="109">
        <f t="shared" si="43"/>
        <v>0</v>
      </c>
      <c r="CO42" s="109">
        <f t="shared" si="44"/>
        <v>0</v>
      </c>
      <c r="CP42" s="109">
        <f t="shared" si="45"/>
        <v>0</v>
      </c>
      <c r="CQ42" s="109">
        <f t="shared" si="46"/>
        <v>0</v>
      </c>
      <c r="CR42" s="109">
        <f t="shared" si="47"/>
        <v>0</v>
      </c>
      <c r="CS42" s="109">
        <f t="shared" si="48"/>
        <v>0</v>
      </c>
      <c r="CT42" s="109">
        <f t="shared" si="49"/>
        <v>0</v>
      </c>
      <c r="CU42" s="109">
        <f t="shared" si="50"/>
        <v>0</v>
      </c>
      <c r="CV42" s="109">
        <f t="shared" si="51"/>
        <v>0</v>
      </c>
      <c r="CW42" s="109">
        <f t="shared" si="52"/>
        <v>0</v>
      </c>
      <c r="CX42" s="109">
        <f t="shared" si="53"/>
        <v>0</v>
      </c>
      <c r="CY42" s="109">
        <f t="shared" si="54"/>
        <v>0</v>
      </c>
      <c r="CZ42" s="109">
        <f t="shared" si="55"/>
        <v>0</v>
      </c>
      <c r="DA42" s="109">
        <f t="shared" si="56"/>
        <v>0</v>
      </c>
      <c r="DB42" s="109">
        <f t="shared" si="57"/>
        <v>0</v>
      </c>
      <c r="DC42" s="109">
        <f t="shared" si="58"/>
        <v>0</v>
      </c>
      <c r="DD42" s="109">
        <f t="shared" si="59"/>
        <v>0</v>
      </c>
      <c r="DE42" s="110">
        <f t="shared" si="63"/>
        <v>0.99999999999999989</v>
      </c>
      <c r="DG42" s="108" t="str">
        <f t="shared" si="64"/>
        <v>1996.9.20</v>
      </c>
      <c r="DH42" s="109">
        <f t="shared" si="65"/>
        <v>0</v>
      </c>
      <c r="DI42" s="109">
        <f t="shared" ref="DI42:FD42" si="86">IF($B42=1,DH42+BI42,"")</f>
        <v>0.15873015873015869</v>
      </c>
      <c r="DJ42" s="109">
        <f t="shared" si="86"/>
        <v>0.44444444444444442</v>
      </c>
      <c r="DK42" s="109">
        <f t="shared" si="86"/>
        <v>0.60846560846560838</v>
      </c>
      <c r="DL42" s="109">
        <f t="shared" si="86"/>
        <v>0.64550264550264536</v>
      </c>
      <c r="DM42" s="109">
        <f t="shared" si="86"/>
        <v>0.64550264550264536</v>
      </c>
      <c r="DN42" s="109">
        <f t="shared" si="86"/>
        <v>0.64550264550264536</v>
      </c>
      <c r="DO42" s="109">
        <f t="shared" si="86"/>
        <v>0.6507936507936507</v>
      </c>
      <c r="DP42" s="109">
        <f t="shared" si="86"/>
        <v>0.66137566137566128</v>
      </c>
      <c r="DQ42" s="109">
        <f t="shared" si="86"/>
        <v>0.68253968253968245</v>
      </c>
      <c r="DR42" s="109">
        <f t="shared" si="86"/>
        <v>0.74074074074074059</v>
      </c>
      <c r="DS42" s="109">
        <f t="shared" si="86"/>
        <v>0.94708994708994698</v>
      </c>
      <c r="DT42" s="109">
        <f t="shared" si="86"/>
        <v>0.99999999999999989</v>
      </c>
      <c r="DU42" s="109">
        <f t="shared" si="86"/>
        <v>0.99999999999999989</v>
      </c>
      <c r="DV42" s="109">
        <f t="shared" si="86"/>
        <v>0.99999999999999989</v>
      </c>
      <c r="DW42" s="109">
        <f t="shared" si="86"/>
        <v>0.99999999999999989</v>
      </c>
      <c r="DX42" s="109">
        <f t="shared" si="86"/>
        <v>0.99999999999999989</v>
      </c>
      <c r="DY42" s="109">
        <f t="shared" si="86"/>
        <v>0.99999999999999989</v>
      </c>
      <c r="DZ42" s="109">
        <f t="shared" si="86"/>
        <v>0.99999999999999989</v>
      </c>
      <c r="EA42" s="109">
        <f t="shared" si="86"/>
        <v>0.99999999999999989</v>
      </c>
      <c r="EB42" s="109">
        <f t="shared" si="86"/>
        <v>0.99999999999999989</v>
      </c>
      <c r="EC42" s="109">
        <f t="shared" si="86"/>
        <v>0.99999999999999989</v>
      </c>
      <c r="ED42" s="109">
        <f t="shared" si="86"/>
        <v>0.99999999999999989</v>
      </c>
      <c r="EE42" s="109">
        <f t="shared" si="86"/>
        <v>0.99999999999999989</v>
      </c>
      <c r="EF42" s="109">
        <f t="shared" si="86"/>
        <v>0.99999999999999989</v>
      </c>
      <c r="EG42" s="109">
        <f t="shared" si="86"/>
        <v>0.99999999999999989</v>
      </c>
      <c r="EH42" s="109">
        <f t="shared" si="86"/>
        <v>0.99999999999999989</v>
      </c>
      <c r="EI42" s="109">
        <f t="shared" si="86"/>
        <v>0.99999999999999989</v>
      </c>
      <c r="EJ42" s="109">
        <f t="shared" si="86"/>
        <v>0.99999999999999989</v>
      </c>
      <c r="EK42" s="109">
        <f t="shared" si="86"/>
        <v>0.99999999999999989</v>
      </c>
      <c r="EL42" s="109">
        <f t="shared" si="86"/>
        <v>0.99999999999999989</v>
      </c>
      <c r="EM42" s="109">
        <f t="shared" si="86"/>
        <v>0.99999999999999989</v>
      </c>
      <c r="EN42" s="109">
        <f t="shared" si="86"/>
        <v>0.99999999999999989</v>
      </c>
      <c r="EO42" s="109">
        <f t="shared" si="86"/>
        <v>0.99999999999999989</v>
      </c>
      <c r="EP42" s="109">
        <f t="shared" si="86"/>
        <v>0.99999999999999989</v>
      </c>
      <c r="EQ42" s="109">
        <f t="shared" si="86"/>
        <v>0.99999999999999989</v>
      </c>
      <c r="ER42" s="109">
        <f t="shared" si="86"/>
        <v>0.99999999999999989</v>
      </c>
      <c r="ES42" s="109">
        <f t="shared" si="86"/>
        <v>0.99999999999999989</v>
      </c>
      <c r="ET42" s="109">
        <f t="shared" si="86"/>
        <v>0.99999999999999989</v>
      </c>
      <c r="EU42" s="109">
        <f t="shared" si="86"/>
        <v>0.99999999999999989</v>
      </c>
      <c r="EV42" s="109">
        <f t="shared" si="86"/>
        <v>0.99999999999999989</v>
      </c>
      <c r="EW42" s="109">
        <f t="shared" si="86"/>
        <v>0.99999999999999989</v>
      </c>
      <c r="EX42" s="109">
        <f t="shared" si="86"/>
        <v>0.99999999999999989</v>
      </c>
      <c r="EY42" s="109">
        <f t="shared" si="86"/>
        <v>0.99999999999999989</v>
      </c>
      <c r="EZ42" s="109">
        <f t="shared" si="86"/>
        <v>0.99999999999999989</v>
      </c>
      <c r="FA42" s="109">
        <f t="shared" si="86"/>
        <v>0.99999999999999989</v>
      </c>
      <c r="FB42" s="109">
        <f t="shared" si="86"/>
        <v>0.99999999999999989</v>
      </c>
      <c r="FC42" s="109">
        <f t="shared" si="86"/>
        <v>0.99999999999999989</v>
      </c>
      <c r="FD42" s="110">
        <f t="shared" si="86"/>
        <v>0.99999999999999989</v>
      </c>
    </row>
    <row r="43" spans="1:160" x14ac:dyDescent="0.25">
      <c r="A43" s="52">
        <v>23</v>
      </c>
      <c r="B43" s="105">
        <v>1</v>
      </c>
      <c r="C43" s="46">
        <v>1996</v>
      </c>
      <c r="D43" s="47">
        <v>10</v>
      </c>
      <c r="E43" s="47">
        <v>4</v>
      </c>
      <c r="F43" s="48">
        <f t="shared" si="61"/>
        <v>5</v>
      </c>
      <c r="G43" s="106" t="str">
        <f t="shared" si="9"/>
        <v>1996.10.4</v>
      </c>
      <c r="H43" s="23">
        <v>0</v>
      </c>
      <c r="I43" s="23">
        <v>7.7086459999999999</v>
      </c>
      <c r="J43" s="23">
        <v>18.152617999999997</v>
      </c>
      <c r="K43" s="23">
        <v>1.989328</v>
      </c>
      <c r="L43" s="23">
        <v>0</v>
      </c>
      <c r="M43" s="23">
        <v>0.248666</v>
      </c>
      <c r="N43" s="23">
        <v>0.74599799999999994</v>
      </c>
      <c r="O43" s="23">
        <v>0</v>
      </c>
      <c r="P43" s="23">
        <v>0.497332</v>
      </c>
      <c r="Q43" s="23">
        <v>0</v>
      </c>
      <c r="R43" s="23">
        <v>0.248666</v>
      </c>
      <c r="S43" s="23">
        <v>0</v>
      </c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19"/>
      <c r="BE43" s="107">
        <f t="shared" si="62"/>
        <v>29.591253999999999</v>
      </c>
      <c r="BG43" s="108" t="str">
        <f t="shared" si="10"/>
        <v>1996.10.4</v>
      </c>
      <c r="BH43" s="109">
        <f t="shared" si="11"/>
        <v>0</v>
      </c>
      <c r="BI43" s="109">
        <f t="shared" si="12"/>
        <v>0.26050420168067229</v>
      </c>
      <c r="BJ43" s="109">
        <f t="shared" si="13"/>
        <v>0.61344537815126043</v>
      </c>
      <c r="BK43" s="109">
        <f t="shared" si="14"/>
        <v>6.7226890756302518E-2</v>
      </c>
      <c r="BL43" s="109">
        <f t="shared" si="15"/>
        <v>0</v>
      </c>
      <c r="BM43" s="109">
        <f t="shared" si="16"/>
        <v>8.4033613445378148E-3</v>
      </c>
      <c r="BN43" s="109">
        <f t="shared" si="17"/>
        <v>2.5210084033613443E-2</v>
      </c>
      <c r="BO43" s="109">
        <f t="shared" si="18"/>
        <v>0</v>
      </c>
      <c r="BP43" s="109">
        <f t="shared" si="19"/>
        <v>1.680672268907563E-2</v>
      </c>
      <c r="BQ43" s="109">
        <f t="shared" si="20"/>
        <v>0</v>
      </c>
      <c r="BR43" s="109">
        <f t="shared" si="21"/>
        <v>8.4033613445378148E-3</v>
      </c>
      <c r="BS43" s="109">
        <f t="shared" si="22"/>
        <v>0</v>
      </c>
      <c r="BT43" s="109">
        <f t="shared" si="23"/>
        <v>0</v>
      </c>
      <c r="BU43" s="109">
        <f t="shared" si="24"/>
        <v>0</v>
      </c>
      <c r="BV43" s="109">
        <f t="shared" si="25"/>
        <v>0</v>
      </c>
      <c r="BW43" s="109">
        <f t="shared" si="26"/>
        <v>0</v>
      </c>
      <c r="BX43" s="109">
        <f t="shared" si="27"/>
        <v>0</v>
      </c>
      <c r="BY43" s="109">
        <f t="shared" si="28"/>
        <v>0</v>
      </c>
      <c r="BZ43" s="109">
        <f t="shared" si="29"/>
        <v>0</v>
      </c>
      <c r="CA43" s="109">
        <f t="shared" si="30"/>
        <v>0</v>
      </c>
      <c r="CB43" s="109">
        <f t="shared" si="31"/>
        <v>0</v>
      </c>
      <c r="CC43" s="109">
        <f t="shared" si="32"/>
        <v>0</v>
      </c>
      <c r="CD43" s="109">
        <f t="shared" si="33"/>
        <v>0</v>
      </c>
      <c r="CE43" s="109">
        <f t="shared" si="34"/>
        <v>0</v>
      </c>
      <c r="CF43" s="109">
        <f t="shared" si="35"/>
        <v>0</v>
      </c>
      <c r="CG43" s="109">
        <f t="shared" si="36"/>
        <v>0</v>
      </c>
      <c r="CH43" s="109">
        <f t="shared" si="37"/>
        <v>0</v>
      </c>
      <c r="CI43" s="109">
        <f t="shared" si="38"/>
        <v>0</v>
      </c>
      <c r="CJ43" s="109">
        <f t="shared" si="39"/>
        <v>0</v>
      </c>
      <c r="CK43" s="109">
        <f t="shared" si="40"/>
        <v>0</v>
      </c>
      <c r="CL43" s="109">
        <f t="shared" si="41"/>
        <v>0</v>
      </c>
      <c r="CM43" s="109">
        <f t="shared" si="42"/>
        <v>0</v>
      </c>
      <c r="CN43" s="109">
        <f t="shared" si="43"/>
        <v>0</v>
      </c>
      <c r="CO43" s="109">
        <f t="shared" si="44"/>
        <v>0</v>
      </c>
      <c r="CP43" s="109">
        <f t="shared" si="45"/>
        <v>0</v>
      </c>
      <c r="CQ43" s="109">
        <f t="shared" si="46"/>
        <v>0</v>
      </c>
      <c r="CR43" s="109">
        <f t="shared" si="47"/>
        <v>0</v>
      </c>
      <c r="CS43" s="109">
        <f t="shared" si="48"/>
        <v>0</v>
      </c>
      <c r="CT43" s="109">
        <f t="shared" si="49"/>
        <v>0</v>
      </c>
      <c r="CU43" s="109">
        <f t="shared" si="50"/>
        <v>0</v>
      </c>
      <c r="CV43" s="109">
        <f t="shared" si="51"/>
        <v>0</v>
      </c>
      <c r="CW43" s="109">
        <f t="shared" si="52"/>
        <v>0</v>
      </c>
      <c r="CX43" s="109">
        <f t="shared" si="53"/>
        <v>0</v>
      </c>
      <c r="CY43" s="109">
        <f t="shared" si="54"/>
        <v>0</v>
      </c>
      <c r="CZ43" s="109">
        <f t="shared" si="55"/>
        <v>0</v>
      </c>
      <c r="DA43" s="109">
        <f t="shared" si="56"/>
        <v>0</v>
      </c>
      <c r="DB43" s="109">
        <f t="shared" si="57"/>
        <v>0</v>
      </c>
      <c r="DC43" s="109">
        <f t="shared" si="58"/>
        <v>0</v>
      </c>
      <c r="DD43" s="109">
        <f t="shared" si="59"/>
        <v>0</v>
      </c>
      <c r="DE43" s="110">
        <f t="shared" si="63"/>
        <v>1</v>
      </c>
      <c r="DG43" s="108" t="str">
        <f t="shared" si="64"/>
        <v>1996.10.4</v>
      </c>
      <c r="DH43" s="109">
        <f t="shared" si="65"/>
        <v>0</v>
      </c>
      <c r="DI43" s="109">
        <f t="shared" ref="DI43:FD43" si="87">IF($B43=1,DH43+BI43,"")</f>
        <v>0.26050420168067229</v>
      </c>
      <c r="DJ43" s="109">
        <f t="shared" si="87"/>
        <v>0.87394957983193278</v>
      </c>
      <c r="DK43" s="109">
        <f t="shared" si="87"/>
        <v>0.94117647058823528</v>
      </c>
      <c r="DL43" s="109">
        <f t="shared" si="87"/>
        <v>0.94117647058823528</v>
      </c>
      <c r="DM43" s="109">
        <f t="shared" si="87"/>
        <v>0.94957983193277307</v>
      </c>
      <c r="DN43" s="109">
        <f t="shared" si="87"/>
        <v>0.97478991596638653</v>
      </c>
      <c r="DO43" s="109">
        <f t="shared" si="87"/>
        <v>0.97478991596638653</v>
      </c>
      <c r="DP43" s="109">
        <f t="shared" si="87"/>
        <v>0.99159663865546221</v>
      </c>
      <c r="DQ43" s="109">
        <f t="shared" si="87"/>
        <v>0.99159663865546221</v>
      </c>
      <c r="DR43" s="109">
        <f t="shared" si="87"/>
        <v>1</v>
      </c>
      <c r="DS43" s="109">
        <f t="shared" si="87"/>
        <v>1</v>
      </c>
      <c r="DT43" s="109">
        <f t="shared" si="87"/>
        <v>1</v>
      </c>
      <c r="DU43" s="109">
        <f t="shared" si="87"/>
        <v>1</v>
      </c>
      <c r="DV43" s="109">
        <f t="shared" si="87"/>
        <v>1</v>
      </c>
      <c r="DW43" s="109">
        <f t="shared" si="87"/>
        <v>1</v>
      </c>
      <c r="DX43" s="109">
        <f t="shared" si="87"/>
        <v>1</v>
      </c>
      <c r="DY43" s="109">
        <f t="shared" si="87"/>
        <v>1</v>
      </c>
      <c r="DZ43" s="109">
        <f t="shared" si="87"/>
        <v>1</v>
      </c>
      <c r="EA43" s="109">
        <f t="shared" si="87"/>
        <v>1</v>
      </c>
      <c r="EB43" s="109">
        <f t="shared" si="87"/>
        <v>1</v>
      </c>
      <c r="EC43" s="109">
        <f t="shared" si="87"/>
        <v>1</v>
      </c>
      <c r="ED43" s="109">
        <f t="shared" si="87"/>
        <v>1</v>
      </c>
      <c r="EE43" s="109">
        <f t="shared" si="87"/>
        <v>1</v>
      </c>
      <c r="EF43" s="109">
        <f t="shared" si="87"/>
        <v>1</v>
      </c>
      <c r="EG43" s="109">
        <f t="shared" si="87"/>
        <v>1</v>
      </c>
      <c r="EH43" s="109">
        <f t="shared" si="87"/>
        <v>1</v>
      </c>
      <c r="EI43" s="109">
        <f t="shared" si="87"/>
        <v>1</v>
      </c>
      <c r="EJ43" s="109">
        <f t="shared" si="87"/>
        <v>1</v>
      </c>
      <c r="EK43" s="109">
        <f t="shared" si="87"/>
        <v>1</v>
      </c>
      <c r="EL43" s="109">
        <f t="shared" si="87"/>
        <v>1</v>
      </c>
      <c r="EM43" s="109">
        <f t="shared" si="87"/>
        <v>1</v>
      </c>
      <c r="EN43" s="109">
        <f t="shared" si="87"/>
        <v>1</v>
      </c>
      <c r="EO43" s="109">
        <f t="shared" si="87"/>
        <v>1</v>
      </c>
      <c r="EP43" s="109">
        <f t="shared" si="87"/>
        <v>1</v>
      </c>
      <c r="EQ43" s="109">
        <f t="shared" si="87"/>
        <v>1</v>
      </c>
      <c r="ER43" s="109">
        <f t="shared" si="87"/>
        <v>1</v>
      </c>
      <c r="ES43" s="109">
        <f t="shared" si="87"/>
        <v>1</v>
      </c>
      <c r="ET43" s="109">
        <f t="shared" si="87"/>
        <v>1</v>
      </c>
      <c r="EU43" s="109">
        <f t="shared" si="87"/>
        <v>1</v>
      </c>
      <c r="EV43" s="109">
        <f t="shared" si="87"/>
        <v>1</v>
      </c>
      <c r="EW43" s="109">
        <f t="shared" si="87"/>
        <v>1</v>
      </c>
      <c r="EX43" s="109">
        <f t="shared" si="87"/>
        <v>1</v>
      </c>
      <c r="EY43" s="109">
        <f t="shared" si="87"/>
        <v>1</v>
      </c>
      <c r="EZ43" s="109">
        <f t="shared" si="87"/>
        <v>1</v>
      </c>
      <c r="FA43" s="109">
        <f t="shared" si="87"/>
        <v>1</v>
      </c>
      <c r="FB43" s="109">
        <f t="shared" si="87"/>
        <v>1</v>
      </c>
      <c r="FC43" s="109">
        <f t="shared" si="87"/>
        <v>1</v>
      </c>
      <c r="FD43" s="110">
        <f t="shared" si="87"/>
        <v>1</v>
      </c>
    </row>
    <row r="44" spans="1:160" x14ac:dyDescent="0.25">
      <c r="A44" s="52">
        <v>24</v>
      </c>
      <c r="B44" s="105">
        <v>1</v>
      </c>
      <c r="C44" s="46">
        <v>1996</v>
      </c>
      <c r="D44" s="47">
        <v>10</v>
      </c>
      <c r="E44" s="47">
        <v>10</v>
      </c>
      <c r="F44" s="48">
        <f t="shared" si="61"/>
        <v>4</v>
      </c>
      <c r="G44" s="106" t="str">
        <f t="shared" si="9"/>
        <v>1996.10.10</v>
      </c>
      <c r="H44" s="23">
        <v>0</v>
      </c>
      <c r="I44" s="23">
        <v>9.0596719999999991</v>
      </c>
      <c r="J44" s="23">
        <v>17.384775999999999</v>
      </c>
      <c r="K44" s="23">
        <v>14.691359999999998</v>
      </c>
      <c r="L44" s="23">
        <v>1.713992</v>
      </c>
      <c r="M44" s="23">
        <v>0</v>
      </c>
      <c r="N44" s="23">
        <v>0</v>
      </c>
      <c r="O44" s="23">
        <v>0.24485599999999999</v>
      </c>
      <c r="P44" s="23">
        <v>0.24485599999999999</v>
      </c>
      <c r="Q44" s="23">
        <v>0</v>
      </c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19"/>
      <c r="BE44" s="107">
        <f t="shared" si="62"/>
        <v>43.339511999999992</v>
      </c>
      <c r="BG44" s="108" t="str">
        <f t="shared" si="10"/>
        <v>1996.10.10</v>
      </c>
      <c r="BH44" s="109">
        <f t="shared" si="11"/>
        <v>0</v>
      </c>
      <c r="BI44" s="109">
        <f t="shared" si="12"/>
        <v>0.20903954802259889</v>
      </c>
      <c r="BJ44" s="109">
        <f t="shared" si="13"/>
        <v>0.40112994350282488</v>
      </c>
      <c r="BK44" s="109">
        <f t="shared" si="14"/>
        <v>0.33898305084745761</v>
      </c>
      <c r="BL44" s="109">
        <f t="shared" si="15"/>
        <v>3.954802259887006E-2</v>
      </c>
      <c r="BM44" s="109">
        <f t="shared" si="16"/>
        <v>0</v>
      </c>
      <c r="BN44" s="109">
        <f t="shared" si="17"/>
        <v>0</v>
      </c>
      <c r="BO44" s="109">
        <f t="shared" si="18"/>
        <v>5.6497175141242946E-3</v>
      </c>
      <c r="BP44" s="109">
        <f t="shared" si="19"/>
        <v>5.6497175141242946E-3</v>
      </c>
      <c r="BQ44" s="109">
        <f t="shared" si="20"/>
        <v>0</v>
      </c>
      <c r="BR44" s="109">
        <f t="shared" si="21"/>
        <v>0</v>
      </c>
      <c r="BS44" s="109">
        <f t="shared" si="22"/>
        <v>0</v>
      </c>
      <c r="BT44" s="109">
        <f t="shared" si="23"/>
        <v>0</v>
      </c>
      <c r="BU44" s="109">
        <f t="shared" si="24"/>
        <v>0</v>
      </c>
      <c r="BV44" s="109">
        <f t="shared" si="25"/>
        <v>0</v>
      </c>
      <c r="BW44" s="109">
        <f t="shared" si="26"/>
        <v>0</v>
      </c>
      <c r="BX44" s="109">
        <f t="shared" si="27"/>
        <v>0</v>
      </c>
      <c r="BY44" s="109">
        <f t="shared" si="28"/>
        <v>0</v>
      </c>
      <c r="BZ44" s="109">
        <f t="shared" si="29"/>
        <v>0</v>
      </c>
      <c r="CA44" s="109">
        <f t="shared" si="30"/>
        <v>0</v>
      </c>
      <c r="CB44" s="109">
        <f t="shared" si="31"/>
        <v>0</v>
      </c>
      <c r="CC44" s="109">
        <f t="shared" si="32"/>
        <v>0</v>
      </c>
      <c r="CD44" s="109">
        <f t="shared" si="33"/>
        <v>0</v>
      </c>
      <c r="CE44" s="109">
        <f t="shared" si="34"/>
        <v>0</v>
      </c>
      <c r="CF44" s="109">
        <f t="shared" si="35"/>
        <v>0</v>
      </c>
      <c r="CG44" s="109">
        <f t="shared" si="36"/>
        <v>0</v>
      </c>
      <c r="CH44" s="109">
        <f t="shared" si="37"/>
        <v>0</v>
      </c>
      <c r="CI44" s="109">
        <f t="shared" si="38"/>
        <v>0</v>
      </c>
      <c r="CJ44" s="109">
        <f t="shared" si="39"/>
        <v>0</v>
      </c>
      <c r="CK44" s="109">
        <f t="shared" si="40"/>
        <v>0</v>
      </c>
      <c r="CL44" s="109">
        <f t="shared" si="41"/>
        <v>0</v>
      </c>
      <c r="CM44" s="109">
        <f t="shared" si="42"/>
        <v>0</v>
      </c>
      <c r="CN44" s="109">
        <f t="shared" si="43"/>
        <v>0</v>
      </c>
      <c r="CO44" s="109">
        <f t="shared" si="44"/>
        <v>0</v>
      </c>
      <c r="CP44" s="109">
        <f t="shared" si="45"/>
        <v>0</v>
      </c>
      <c r="CQ44" s="109">
        <f t="shared" si="46"/>
        <v>0</v>
      </c>
      <c r="CR44" s="109">
        <f t="shared" si="47"/>
        <v>0</v>
      </c>
      <c r="CS44" s="109">
        <f t="shared" si="48"/>
        <v>0</v>
      </c>
      <c r="CT44" s="109">
        <f t="shared" si="49"/>
        <v>0</v>
      </c>
      <c r="CU44" s="109">
        <f t="shared" si="50"/>
        <v>0</v>
      </c>
      <c r="CV44" s="109">
        <f t="shared" si="51"/>
        <v>0</v>
      </c>
      <c r="CW44" s="109">
        <f t="shared" si="52"/>
        <v>0</v>
      </c>
      <c r="CX44" s="109">
        <f t="shared" si="53"/>
        <v>0</v>
      </c>
      <c r="CY44" s="109">
        <f t="shared" si="54"/>
        <v>0</v>
      </c>
      <c r="CZ44" s="109">
        <f t="shared" si="55"/>
        <v>0</v>
      </c>
      <c r="DA44" s="109">
        <f t="shared" si="56"/>
        <v>0</v>
      </c>
      <c r="DB44" s="109">
        <f t="shared" si="57"/>
        <v>0</v>
      </c>
      <c r="DC44" s="109">
        <f t="shared" si="58"/>
        <v>0</v>
      </c>
      <c r="DD44" s="109">
        <f t="shared" si="59"/>
        <v>0</v>
      </c>
      <c r="DE44" s="110">
        <f t="shared" si="63"/>
        <v>0.99999999999999989</v>
      </c>
      <c r="DG44" s="108" t="str">
        <f t="shared" si="64"/>
        <v>1996.10.10</v>
      </c>
      <c r="DH44" s="109">
        <f t="shared" si="65"/>
        <v>0</v>
      </c>
      <c r="DI44" s="109">
        <f t="shared" ref="DI44:FD44" si="88">IF($B44=1,DH44+BI44,"")</f>
        <v>0.20903954802259889</v>
      </c>
      <c r="DJ44" s="109">
        <f t="shared" si="88"/>
        <v>0.61016949152542377</v>
      </c>
      <c r="DK44" s="109">
        <f t="shared" si="88"/>
        <v>0.94915254237288138</v>
      </c>
      <c r="DL44" s="109">
        <f t="shared" si="88"/>
        <v>0.98870056497175141</v>
      </c>
      <c r="DM44" s="109">
        <f t="shared" si="88"/>
        <v>0.98870056497175141</v>
      </c>
      <c r="DN44" s="109">
        <f t="shared" si="88"/>
        <v>0.98870056497175141</v>
      </c>
      <c r="DO44" s="109">
        <f t="shared" si="88"/>
        <v>0.99435028248587565</v>
      </c>
      <c r="DP44" s="109">
        <f t="shared" si="88"/>
        <v>0.99999999999999989</v>
      </c>
      <c r="DQ44" s="109">
        <f t="shared" si="88"/>
        <v>0.99999999999999989</v>
      </c>
      <c r="DR44" s="109">
        <f t="shared" si="88"/>
        <v>0.99999999999999989</v>
      </c>
      <c r="DS44" s="109">
        <f t="shared" si="88"/>
        <v>0.99999999999999989</v>
      </c>
      <c r="DT44" s="109">
        <f t="shared" si="88"/>
        <v>0.99999999999999989</v>
      </c>
      <c r="DU44" s="109">
        <f t="shared" si="88"/>
        <v>0.99999999999999989</v>
      </c>
      <c r="DV44" s="109">
        <f t="shared" si="88"/>
        <v>0.99999999999999989</v>
      </c>
      <c r="DW44" s="109">
        <f t="shared" si="88"/>
        <v>0.99999999999999989</v>
      </c>
      <c r="DX44" s="109">
        <f t="shared" si="88"/>
        <v>0.99999999999999989</v>
      </c>
      <c r="DY44" s="109">
        <f t="shared" si="88"/>
        <v>0.99999999999999989</v>
      </c>
      <c r="DZ44" s="109">
        <f t="shared" si="88"/>
        <v>0.99999999999999989</v>
      </c>
      <c r="EA44" s="109">
        <f t="shared" si="88"/>
        <v>0.99999999999999989</v>
      </c>
      <c r="EB44" s="109">
        <f t="shared" si="88"/>
        <v>0.99999999999999989</v>
      </c>
      <c r="EC44" s="109">
        <f t="shared" si="88"/>
        <v>0.99999999999999989</v>
      </c>
      <c r="ED44" s="109">
        <f t="shared" si="88"/>
        <v>0.99999999999999989</v>
      </c>
      <c r="EE44" s="109">
        <f t="shared" si="88"/>
        <v>0.99999999999999989</v>
      </c>
      <c r="EF44" s="109">
        <f t="shared" si="88"/>
        <v>0.99999999999999989</v>
      </c>
      <c r="EG44" s="109">
        <f t="shared" si="88"/>
        <v>0.99999999999999989</v>
      </c>
      <c r="EH44" s="109">
        <f t="shared" si="88"/>
        <v>0.99999999999999989</v>
      </c>
      <c r="EI44" s="109">
        <f t="shared" si="88"/>
        <v>0.99999999999999989</v>
      </c>
      <c r="EJ44" s="109">
        <f t="shared" si="88"/>
        <v>0.99999999999999989</v>
      </c>
      <c r="EK44" s="109">
        <f t="shared" si="88"/>
        <v>0.99999999999999989</v>
      </c>
      <c r="EL44" s="109">
        <f t="shared" si="88"/>
        <v>0.99999999999999989</v>
      </c>
      <c r="EM44" s="109">
        <f t="shared" si="88"/>
        <v>0.99999999999999989</v>
      </c>
      <c r="EN44" s="109">
        <f t="shared" si="88"/>
        <v>0.99999999999999989</v>
      </c>
      <c r="EO44" s="109">
        <f t="shared" si="88"/>
        <v>0.99999999999999989</v>
      </c>
      <c r="EP44" s="109">
        <f t="shared" si="88"/>
        <v>0.99999999999999989</v>
      </c>
      <c r="EQ44" s="109">
        <f t="shared" si="88"/>
        <v>0.99999999999999989</v>
      </c>
      <c r="ER44" s="109">
        <f t="shared" si="88"/>
        <v>0.99999999999999989</v>
      </c>
      <c r="ES44" s="109">
        <f t="shared" si="88"/>
        <v>0.99999999999999989</v>
      </c>
      <c r="ET44" s="109">
        <f t="shared" si="88"/>
        <v>0.99999999999999989</v>
      </c>
      <c r="EU44" s="109">
        <f t="shared" si="88"/>
        <v>0.99999999999999989</v>
      </c>
      <c r="EV44" s="109">
        <f t="shared" si="88"/>
        <v>0.99999999999999989</v>
      </c>
      <c r="EW44" s="109">
        <f t="shared" si="88"/>
        <v>0.99999999999999989</v>
      </c>
      <c r="EX44" s="109">
        <f t="shared" si="88"/>
        <v>0.99999999999999989</v>
      </c>
      <c r="EY44" s="109">
        <f t="shared" si="88"/>
        <v>0.99999999999999989</v>
      </c>
      <c r="EZ44" s="109">
        <f t="shared" si="88"/>
        <v>0.99999999999999989</v>
      </c>
      <c r="FA44" s="109">
        <f t="shared" si="88"/>
        <v>0.99999999999999989</v>
      </c>
      <c r="FB44" s="109">
        <f t="shared" si="88"/>
        <v>0.99999999999999989</v>
      </c>
      <c r="FC44" s="109">
        <f t="shared" si="88"/>
        <v>0.99999999999999989</v>
      </c>
      <c r="FD44" s="110">
        <f t="shared" si="88"/>
        <v>0.99999999999999989</v>
      </c>
    </row>
    <row r="45" spans="1:160" x14ac:dyDescent="0.25">
      <c r="A45" s="52">
        <v>25</v>
      </c>
      <c r="B45" s="105">
        <v>0</v>
      </c>
      <c r="C45" s="46">
        <v>1996</v>
      </c>
      <c r="D45" s="47">
        <v>10</v>
      </c>
      <c r="E45" s="47">
        <v>10</v>
      </c>
      <c r="F45" s="48">
        <f t="shared" si="61"/>
        <v>11.5</v>
      </c>
      <c r="G45" s="106" t="str">
        <f t="shared" si="9"/>
        <v>1996.10.10</v>
      </c>
      <c r="H45" s="23">
        <v>0</v>
      </c>
      <c r="I45" s="23">
        <v>7.9628999999999985</v>
      </c>
      <c r="J45" s="23">
        <v>7.4320399999999998</v>
      </c>
      <c r="K45" s="23">
        <v>1.06172</v>
      </c>
      <c r="L45" s="23">
        <v>0.26543</v>
      </c>
      <c r="M45" s="23">
        <v>0.79628999999999983</v>
      </c>
      <c r="N45" s="23">
        <v>1.8580099999999999</v>
      </c>
      <c r="O45" s="23">
        <v>1.3271499999999998</v>
      </c>
      <c r="P45" s="23">
        <v>1.06172</v>
      </c>
      <c r="Q45" s="23">
        <v>0.79628999999999983</v>
      </c>
      <c r="R45" s="23">
        <v>0.53086</v>
      </c>
      <c r="S45" s="23">
        <v>0.53086</v>
      </c>
      <c r="T45" s="23">
        <v>0.26543</v>
      </c>
      <c r="U45" s="23">
        <v>0.26543</v>
      </c>
      <c r="V45" s="23">
        <v>0.26543</v>
      </c>
      <c r="W45" s="23">
        <v>0.79628999999999983</v>
      </c>
      <c r="X45" s="23">
        <v>3.1851599999999993</v>
      </c>
      <c r="Y45" s="23">
        <v>4.5123100000000003</v>
      </c>
      <c r="Z45" s="23">
        <v>1.8580099999999999</v>
      </c>
      <c r="AA45" s="23">
        <v>1.8580099999999999</v>
      </c>
      <c r="AB45" s="23">
        <v>2.3888699999999994</v>
      </c>
      <c r="AC45" s="23">
        <v>2.12344</v>
      </c>
      <c r="AD45" s="23">
        <v>1.06172</v>
      </c>
      <c r="AE45" s="23">
        <v>0.26543</v>
      </c>
      <c r="AF45" s="23">
        <v>0</v>
      </c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19"/>
      <c r="BE45" s="107">
        <f t="shared" si="62"/>
        <v>42.468799999999995</v>
      </c>
      <c r="BG45" s="108" t="str">
        <f t="shared" si="10"/>
        <v/>
      </c>
      <c r="BH45" s="109" t="str">
        <f t="shared" si="11"/>
        <v/>
      </c>
      <c r="BI45" s="109" t="str">
        <f t="shared" si="12"/>
        <v/>
      </c>
      <c r="BJ45" s="109" t="str">
        <f t="shared" si="13"/>
        <v/>
      </c>
      <c r="BK45" s="109" t="str">
        <f t="shared" si="14"/>
        <v/>
      </c>
      <c r="BL45" s="109" t="str">
        <f t="shared" si="15"/>
        <v/>
      </c>
      <c r="BM45" s="109" t="str">
        <f t="shared" si="16"/>
        <v/>
      </c>
      <c r="BN45" s="109" t="str">
        <f t="shared" si="17"/>
        <v/>
      </c>
      <c r="BO45" s="109" t="str">
        <f t="shared" si="18"/>
        <v/>
      </c>
      <c r="BP45" s="109" t="str">
        <f t="shared" si="19"/>
        <v/>
      </c>
      <c r="BQ45" s="109" t="str">
        <f t="shared" si="20"/>
        <v/>
      </c>
      <c r="BR45" s="109" t="str">
        <f t="shared" si="21"/>
        <v/>
      </c>
      <c r="BS45" s="109" t="str">
        <f t="shared" si="22"/>
        <v/>
      </c>
      <c r="BT45" s="109" t="str">
        <f t="shared" si="23"/>
        <v/>
      </c>
      <c r="BU45" s="109" t="str">
        <f t="shared" si="24"/>
        <v/>
      </c>
      <c r="BV45" s="109" t="str">
        <f t="shared" si="25"/>
        <v/>
      </c>
      <c r="BW45" s="109" t="str">
        <f t="shared" si="26"/>
        <v/>
      </c>
      <c r="BX45" s="109" t="str">
        <f t="shared" si="27"/>
        <v/>
      </c>
      <c r="BY45" s="109" t="str">
        <f t="shared" si="28"/>
        <v/>
      </c>
      <c r="BZ45" s="109" t="str">
        <f t="shared" si="29"/>
        <v/>
      </c>
      <c r="CA45" s="109" t="str">
        <f t="shared" si="30"/>
        <v/>
      </c>
      <c r="CB45" s="109" t="str">
        <f t="shared" si="31"/>
        <v/>
      </c>
      <c r="CC45" s="109" t="str">
        <f t="shared" si="32"/>
        <v/>
      </c>
      <c r="CD45" s="109" t="str">
        <f t="shared" si="33"/>
        <v/>
      </c>
      <c r="CE45" s="109" t="str">
        <f t="shared" si="34"/>
        <v/>
      </c>
      <c r="CF45" s="109" t="str">
        <f t="shared" si="35"/>
        <v/>
      </c>
      <c r="CG45" s="109" t="str">
        <f t="shared" si="36"/>
        <v/>
      </c>
      <c r="CH45" s="109" t="str">
        <f t="shared" si="37"/>
        <v/>
      </c>
      <c r="CI45" s="109" t="str">
        <f t="shared" si="38"/>
        <v/>
      </c>
      <c r="CJ45" s="109" t="str">
        <f t="shared" si="39"/>
        <v/>
      </c>
      <c r="CK45" s="109" t="str">
        <f t="shared" si="40"/>
        <v/>
      </c>
      <c r="CL45" s="109" t="str">
        <f t="shared" si="41"/>
        <v/>
      </c>
      <c r="CM45" s="109" t="str">
        <f t="shared" si="42"/>
        <v/>
      </c>
      <c r="CN45" s="109" t="str">
        <f t="shared" si="43"/>
        <v/>
      </c>
      <c r="CO45" s="109" t="str">
        <f t="shared" si="44"/>
        <v/>
      </c>
      <c r="CP45" s="109" t="str">
        <f t="shared" si="45"/>
        <v/>
      </c>
      <c r="CQ45" s="109" t="str">
        <f t="shared" si="46"/>
        <v/>
      </c>
      <c r="CR45" s="109" t="str">
        <f t="shared" si="47"/>
        <v/>
      </c>
      <c r="CS45" s="109" t="str">
        <f t="shared" si="48"/>
        <v/>
      </c>
      <c r="CT45" s="109" t="str">
        <f t="shared" si="49"/>
        <v/>
      </c>
      <c r="CU45" s="109" t="str">
        <f t="shared" si="50"/>
        <v/>
      </c>
      <c r="CV45" s="109" t="str">
        <f t="shared" si="51"/>
        <v/>
      </c>
      <c r="CW45" s="109" t="str">
        <f t="shared" si="52"/>
        <v/>
      </c>
      <c r="CX45" s="109" t="str">
        <f t="shared" si="53"/>
        <v/>
      </c>
      <c r="CY45" s="109" t="str">
        <f t="shared" si="54"/>
        <v/>
      </c>
      <c r="CZ45" s="109" t="str">
        <f t="shared" si="55"/>
        <v/>
      </c>
      <c r="DA45" s="109" t="str">
        <f t="shared" si="56"/>
        <v/>
      </c>
      <c r="DB45" s="109" t="str">
        <f t="shared" si="57"/>
        <v/>
      </c>
      <c r="DC45" s="109" t="str">
        <f t="shared" si="58"/>
        <v/>
      </c>
      <c r="DD45" s="109" t="str">
        <f t="shared" si="59"/>
        <v/>
      </c>
      <c r="DE45" s="110">
        <f t="shared" si="63"/>
        <v>0</v>
      </c>
      <c r="DG45" s="108" t="str">
        <f t="shared" si="64"/>
        <v/>
      </c>
      <c r="DH45" s="109" t="str">
        <f t="shared" si="65"/>
        <v/>
      </c>
      <c r="DI45" s="109" t="str">
        <f t="shared" ref="DI45:FD45" si="89">IF($B45=1,DH45+BI45,"")</f>
        <v/>
      </c>
      <c r="DJ45" s="109" t="str">
        <f t="shared" si="89"/>
        <v/>
      </c>
      <c r="DK45" s="109" t="str">
        <f t="shared" si="89"/>
        <v/>
      </c>
      <c r="DL45" s="109" t="str">
        <f t="shared" si="89"/>
        <v/>
      </c>
      <c r="DM45" s="109" t="str">
        <f t="shared" si="89"/>
        <v/>
      </c>
      <c r="DN45" s="109" t="str">
        <f t="shared" si="89"/>
        <v/>
      </c>
      <c r="DO45" s="109" t="str">
        <f t="shared" si="89"/>
        <v/>
      </c>
      <c r="DP45" s="109" t="str">
        <f t="shared" si="89"/>
        <v/>
      </c>
      <c r="DQ45" s="109" t="str">
        <f t="shared" si="89"/>
        <v/>
      </c>
      <c r="DR45" s="109" t="str">
        <f t="shared" si="89"/>
        <v/>
      </c>
      <c r="DS45" s="109" t="str">
        <f t="shared" si="89"/>
        <v/>
      </c>
      <c r="DT45" s="109" t="str">
        <f t="shared" si="89"/>
        <v/>
      </c>
      <c r="DU45" s="109" t="str">
        <f t="shared" si="89"/>
        <v/>
      </c>
      <c r="DV45" s="109" t="str">
        <f t="shared" si="89"/>
        <v/>
      </c>
      <c r="DW45" s="109" t="str">
        <f t="shared" si="89"/>
        <v/>
      </c>
      <c r="DX45" s="109" t="str">
        <f t="shared" si="89"/>
        <v/>
      </c>
      <c r="DY45" s="109" t="str">
        <f t="shared" si="89"/>
        <v/>
      </c>
      <c r="DZ45" s="109" t="str">
        <f t="shared" si="89"/>
        <v/>
      </c>
      <c r="EA45" s="109" t="str">
        <f t="shared" si="89"/>
        <v/>
      </c>
      <c r="EB45" s="109" t="str">
        <f t="shared" si="89"/>
        <v/>
      </c>
      <c r="EC45" s="109" t="str">
        <f t="shared" si="89"/>
        <v/>
      </c>
      <c r="ED45" s="109" t="str">
        <f t="shared" si="89"/>
        <v/>
      </c>
      <c r="EE45" s="109" t="str">
        <f t="shared" si="89"/>
        <v/>
      </c>
      <c r="EF45" s="109" t="str">
        <f t="shared" si="89"/>
        <v/>
      </c>
      <c r="EG45" s="109" t="str">
        <f t="shared" si="89"/>
        <v/>
      </c>
      <c r="EH45" s="109" t="str">
        <f t="shared" si="89"/>
        <v/>
      </c>
      <c r="EI45" s="109" t="str">
        <f t="shared" si="89"/>
        <v/>
      </c>
      <c r="EJ45" s="109" t="str">
        <f t="shared" si="89"/>
        <v/>
      </c>
      <c r="EK45" s="109" t="str">
        <f t="shared" si="89"/>
        <v/>
      </c>
      <c r="EL45" s="109" t="str">
        <f t="shared" si="89"/>
        <v/>
      </c>
      <c r="EM45" s="109" t="str">
        <f t="shared" si="89"/>
        <v/>
      </c>
      <c r="EN45" s="109" t="str">
        <f t="shared" si="89"/>
        <v/>
      </c>
      <c r="EO45" s="109" t="str">
        <f t="shared" si="89"/>
        <v/>
      </c>
      <c r="EP45" s="109" t="str">
        <f t="shared" si="89"/>
        <v/>
      </c>
      <c r="EQ45" s="109" t="str">
        <f t="shared" si="89"/>
        <v/>
      </c>
      <c r="ER45" s="109" t="str">
        <f t="shared" si="89"/>
        <v/>
      </c>
      <c r="ES45" s="109" t="str">
        <f t="shared" si="89"/>
        <v/>
      </c>
      <c r="ET45" s="109" t="str">
        <f t="shared" si="89"/>
        <v/>
      </c>
      <c r="EU45" s="109" t="str">
        <f t="shared" si="89"/>
        <v/>
      </c>
      <c r="EV45" s="109" t="str">
        <f t="shared" si="89"/>
        <v/>
      </c>
      <c r="EW45" s="109" t="str">
        <f t="shared" si="89"/>
        <v/>
      </c>
      <c r="EX45" s="109" t="str">
        <f t="shared" si="89"/>
        <v/>
      </c>
      <c r="EY45" s="109" t="str">
        <f t="shared" si="89"/>
        <v/>
      </c>
      <c r="EZ45" s="109" t="str">
        <f t="shared" si="89"/>
        <v/>
      </c>
      <c r="FA45" s="109" t="str">
        <f t="shared" si="89"/>
        <v/>
      </c>
      <c r="FB45" s="109" t="str">
        <f t="shared" si="89"/>
        <v/>
      </c>
      <c r="FC45" s="109" t="str">
        <f t="shared" si="89"/>
        <v/>
      </c>
      <c r="FD45" s="110" t="str">
        <f t="shared" si="89"/>
        <v/>
      </c>
    </row>
    <row r="46" spans="1:160" x14ac:dyDescent="0.25">
      <c r="A46" s="52">
        <v>26</v>
      </c>
      <c r="B46" s="105">
        <v>1</v>
      </c>
      <c r="C46" s="46">
        <v>1996</v>
      </c>
      <c r="D46" s="47">
        <v>10</v>
      </c>
      <c r="E46" s="47">
        <v>14</v>
      </c>
      <c r="F46" s="48">
        <f t="shared" si="61"/>
        <v>9</v>
      </c>
      <c r="G46" s="106" t="str">
        <f t="shared" si="9"/>
        <v>1996.10.14</v>
      </c>
      <c r="H46" s="23">
        <v>0</v>
      </c>
      <c r="I46" s="23">
        <v>3.6499799999999993</v>
      </c>
      <c r="J46" s="23">
        <v>29.686503999999996</v>
      </c>
      <c r="K46" s="23">
        <v>3.4066480000000001</v>
      </c>
      <c r="L46" s="23">
        <v>0.48666399999999999</v>
      </c>
      <c r="M46" s="23">
        <v>0.48666399999999999</v>
      </c>
      <c r="N46" s="23">
        <v>0</v>
      </c>
      <c r="O46" s="23">
        <v>0</v>
      </c>
      <c r="P46" s="23">
        <v>0.72999599999999987</v>
      </c>
      <c r="Q46" s="23">
        <v>0.72999599999999987</v>
      </c>
      <c r="R46" s="23">
        <v>1.2166600000000001</v>
      </c>
      <c r="S46" s="23">
        <v>1.9466559999999999</v>
      </c>
      <c r="T46" s="23">
        <v>1.4599919999999997</v>
      </c>
      <c r="U46" s="23">
        <v>2.1899879999999996</v>
      </c>
      <c r="V46" s="23">
        <v>0.97332799999999997</v>
      </c>
      <c r="W46" s="23">
        <v>0.97332799999999997</v>
      </c>
      <c r="X46" s="23">
        <v>0.48666399999999999</v>
      </c>
      <c r="Y46" s="23">
        <v>0.24333199999999999</v>
      </c>
      <c r="Z46" s="23">
        <v>0.24333199999999999</v>
      </c>
      <c r="AA46" s="23">
        <v>0</v>
      </c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19"/>
      <c r="BE46" s="107">
        <f t="shared" si="62"/>
        <v>48.909731999999991</v>
      </c>
      <c r="BG46" s="108" t="str">
        <f t="shared" si="10"/>
        <v>1996.10.14</v>
      </c>
      <c r="BH46" s="109">
        <f t="shared" si="11"/>
        <v>0</v>
      </c>
      <c r="BI46" s="109">
        <f t="shared" si="12"/>
        <v>7.4626865671641784E-2</v>
      </c>
      <c r="BJ46" s="109">
        <f t="shared" si="13"/>
        <v>0.60696517412935325</v>
      </c>
      <c r="BK46" s="109">
        <f t="shared" si="14"/>
        <v>6.9651741293532354E-2</v>
      </c>
      <c r="BL46" s="109">
        <f t="shared" si="15"/>
        <v>9.950248756218907E-3</v>
      </c>
      <c r="BM46" s="109">
        <f t="shared" si="16"/>
        <v>9.950248756218907E-3</v>
      </c>
      <c r="BN46" s="109">
        <f t="shared" si="17"/>
        <v>0</v>
      </c>
      <c r="BO46" s="109">
        <f t="shared" si="18"/>
        <v>0</v>
      </c>
      <c r="BP46" s="109">
        <f t="shared" si="19"/>
        <v>1.4925373134328358E-2</v>
      </c>
      <c r="BQ46" s="109">
        <f t="shared" si="20"/>
        <v>1.4925373134328358E-2</v>
      </c>
      <c r="BR46" s="109">
        <f t="shared" si="21"/>
        <v>2.4875621890547268E-2</v>
      </c>
      <c r="BS46" s="109">
        <f t="shared" si="22"/>
        <v>3.9800995024875628E-2</v>
      </c>
      <c r="BT46" s="109">
        <f t="shared" si="23"/>
        <v>2.9850746268656716E-2</v>
      </c>
      <c r="BU46" s="109">
        <f t="shared" si="24"/>
        <v>4.4776119402985072E-2</v>
      </c>
      <c r="BV46" s="109">
        <f t="shared" si="25"/>
        <v>1.9900497512437814E-2</v>
      </c>
      <c r="BW46" s="109">
        <f t="shared" si="26"/>
        <v>1.9900497512437814E-2</v>
      </c>
      <c r="BX46" s="109">
        <f t="shared" si="27"/>
        <v>9.950248756218907E-3</v>
      </c>
      <c r="BY46" s="109">
        <f t="shared" si="28"/>
        <v>4.9751243781094535E-3</v>
      </c>
      <c r="BZ46" s="109">
        <f t="shared" si="29"/>
        <v>4.9751243781094535E-3</v>
      </c>
      <c r="CA46" s="109">
        <f t="shared" si="30"/>
        <v>0</v>
      </c>
      <c r="CB46" s="109">
        <f t="shared" si="31"/>
        <v>0</v>
      </c>
      <c r="CC46" s="109">
        <f t="shared" si="32"/>
        <v>0</v>
      </c>
      <c r="CD46" s="109">
        <f t="shared" si="33"/>
        <v>0</v>
      </c>
      <c r="CE46" s="109">
        <f t="shared" si="34"/>
        <v>0</v>
      </c>
      <c r="CF46" s="109">
        <f t="shared" si="35"/>
        <v>0</v>
      </c>
      <c r="CG46" s="109">
        <f t="shared" si="36"/>
        <v>0</v>
      </c>
      <c r="CH46" s="109">
        <f t="shared" si="37"/>
        <v>0</v>
      </c>
      <c r="CI46" s="109">
        <f t="shared" si="38"/>
        <v>0</v>
      </c>
      <c r="CJ46" s="109">
        <f t="shared" si="39"/>
        <v>0</v>
      </c>
      <c r="CK46" s="109">
        <f t="shared" si="40"/>
        <v>0</v>
      </c>
      <c r="CL46" s="109">
        <f t="shared" si="41"/>
        <v>0</v>
      </c>
      <c r="CM46" s="109">
        <f t="shared" si="42"/>
        <v>0</v>
      </c>
      <c r="CN46" s="109">
        <f t="shared" si="43"/>
        <v>0</v>
      </c>
      <c r="CO46" s="109">
        <f t="shared" si="44"/>
        <v>0</v>
      </c>
      <c r="CP46" s="109">
        <f t="shared" si="45"/>
        <v>0</v>
      </c>
      <c r="CQ46" s="109">
        <f t="shared" si="46"/>
        <v>0</v>
      </c>
      <c r="CR46" s="109">
        <f t="shared" si="47"/>
        <v>0</v>
      </c>
      <c r="CS46" s="109">
        <f t="shared" si="48"/>
        <v>0</v>
      </c>
      <c r="CT46" s="109">
        <f t="shared" si="49"/>
        <v>0</v>
      </c>
      <c r="CU46" s="109">
        <f t="shared" si="50"/>
        <v>0</v>
      </c>
      <c r="CV46" s="109">
        <f t="shared" si="51"/>
        <v>0</v>
      </c>
      <c r="CW46" s="109">
        <f t="shared" si="52"/>
        <v>0</v>
      </c>
      <c r="CX46" s="109">
        <f t="shared" si="53"/>
        <v>0</v>
      </c>
      <c r="CY46" s="109">
        <f t="shared" si="54"/>
        <v>0</v>
      </c>
      <c r="CZ46" s="109">
        <f t="shared" si="55"/>
        <v>0</v>
      </c>
      <c r="DA46" s="109">
        <f t="shared" si="56"/>
        <v>0</v>
      </c>
      <c r="DB46" s="109">
        <f t="shared" si="57"/>
        <v>0</v>
      </c>
      <c r="DC46" s="109">
        <f t="shared" si="58"/>
        <v>0</v>
      </c>
      <c r="DD46" s="109">
        <f t="shared" si="59"/>
        <v>0</v>
      </c>
      <c r="DE46" s="110">
        <f t="shared" si="63"/>
        <v>1</v>
      </c>
      <c r="DG46" s="108" t="str">
        <f t="shared" si="64"/>
        <v>1996.10.14</v>
      </c>
      <c r="DH46" s="109">
        <f t="shared" si="65"/>
        <v>0</v>
      </c>
      <c r="DI46" s="109">
        <f t="shared" ref="DI46:FD46" si="90">IF($B46=1,DH46+BI46,"")</f>
        <v>7.4626865671641784E-2</v>
      </c>
      <c r="DJ46" s="109">
        <f t="shared" si="90"/>
        <v>0.68159203980099503</v>
      </c>
      <c r="DK46" s="109">
        <f t="shared" si="90"/>
        <v>0.75124378109452739</v>
      </c>
      <c r="DL46" s="109">
        <f t="shared" si="90"/>
        <v>0.76119402985074625</v>
      </c>
      <c r="DM46" s="109">
        <f t="shared" si="90"/>
        <v>0.77114427860696511</v>
      </c>
      <c r="DN46" s="109">
        <f t="shared" si="90"/>
        <v>0.77114427860696511</v>
      </c>
      <c r="DO46" s="109">
        <f t="shared" si="90"/>
        <v>0.77114427860696511</v>
      </c>
      <c r="DP46" s="109">
        <f t="shared" si="90"/>
        <v>0.78606965174129351</v>
      </c>
      <c r="DQ46" s="109">
        <f t="shared" si="90"/>
        <v>0.80099502487562191</v>
      </c>
      <c r="DR46" s="109">
        <f t="shared" si="90"/>
        <v>0.82587064676616917</v>
      </c>
      <c r="DS46" s="109">
        <f t="shared" si="90"/>
        <v>0.86567164179104483</v>
      </c>
      <c r="DT46" s="109">
        <f t="shared" si="90"/>
        <v>0.89552238805970152</v>
      </c>
      <c r="DU46" s="109">
        <f t="shared" si="90"/>
        <v>0.94029850746268662</v>
      </c>
      <c r="DV46" s="109">
        <f t="shared" si="90"/>
        <v>0.96019900497512445</v>
      </c>
      <c r="DW46" s="109">
        <f t="shared" si="90"/>
        <v>0.98009950248756228</v>
      </c>
      <c r="DX46" s="109">
        <f t="shared" si="90"/>
        <v>0.99004975124378114</v>
      </c>
      <c r="DY46" s="109">
        <f t="shared" si="90"/>
        <v>0.99502487562189057</v>
      </c>
      <c r="DZ46" s="109">
        <f t="shared" si="90"/>
        <v>1</v>
      </c>
      <c r="EA46" s="109">
        <f t="shared" si="90"/>
        <v>1</v>
      </c>
      <c r="EB46" s="109">
        <f t="shared" si="90"/>
        <v>1</v>
      </c>
      <c r="EC46" s="109">
        <f t="shared" si="90"/>
        <v>1</v>
      </c>
      <c r="ED46" s="109">
        <f t="shared" si="90"/>
        <v>1</v>
      </c>
      <c r="EE46" s="109">
        <f t="shared" si="90"/>
        <v>1</v>
      </c>
      <c r="EF46" s="109">
        <f t="shared" si="90"/>
        <v>1</v>
      </c>
      <c r="EG46" s="109">
        <f t="shared" si="90"/>
        <v>1</v>
      </c>
      <c r="EH46" s="109">
        <f t="shared" si="90"/>
        <v>1</v>
      </c>
      <c r="EI46" s="109">
        <f t="shared" si="90"/>
        <v>1</v>
      </c>
      <c r="EJ46" s="109">
        <f t="shared" si="90"/>
        <v>1</v>
      </c>
      <c r="EK46" s="109">
        <f t="shared" si="90"/>
        <v>1</v>
      </c>
      <c r="EL46" s="109">
        <f t="shared" si="90"/>
        <v>1</v>
      </c>
      <c r="EM46" s="109">
        <f t="shared" si="90"/>
        <v>1</v>
      </c>
      <c r="EN46" s="109">
        <f t="shared" si="90"/>
        <v>1</v>
      </c>
      <c r="EO46" s="109">
        <f t="shared" si="90"/>
        <v>1</v>
      </c>
      <c r="EP46" s="109">
        <f t="shared" si="90"/>
        <v>1</v>
      </c>
      <c r="EQ46" s="109">
        <f t="shared" si="90"/>
        <v>1</v>
      </c>
      <c r="ER46" s="109">
        <f t="shared" si="90"/>
        <v>1</v>
      </c>
      <c r="ES46" s="109">
        <f t="shared" si="90"/>
        <v>1</v>
      </c>
      <c r="ET46" s="109">
        <f t="shared" si="90"/>
        <v>1</v>
      </c>
      <c r="EU46" s="109">
        <f t="shared" si="90"/>
        <v>1</v>
      </c>
      <c r="EV46" s="109">
        <f t="shared" si="90"/>
        <v>1</v>
      </c>
      <c r="EW46" s="109">
        <f t="shared" si="90"/>
        <v>1</v>
      </c>
      <c r="EX46" s="109">
        <f t="shared" si="90"/>
        <v>1</v>
      </c>
      <c r="EY46" s="109">
        <f t="shared" si="90"/>
        <v>1</v>
      </c>
      <c r="EZ46" s="109">
        <f t="shared" si="90"/>
        <v>1</v>
      </c>
      <c r="FA46" s="109">
        <f t="shared" si="90"/>
        <v>1</v>
      </c>
      <c r="FB46" s="109">
        <f t="shared" si="90"/>
        <v>1</v>
      </c>
      <c r="FC46" s="109">
        <f t="shared" si="90"/>
        <v>1</v>
      </c>
      <c r="FD46" s="110">
        <f t="shared" si="90"/>
        <v>1</v>
      </c>
    </row>
    <row r="47" spans="1:160" x14ac:dyDescent="0.25">
      <c r="A47" s="52">
        <v>27</v>
      </c>
      <c r="B47" s="105">
        <v>1</v>
      </c>
      <c r="C47" s="46">
        <v>1996</v>
      </c>
      <c r="D47" s="47">
        <v>11</v>
      </c>
      <c r="E47" s="47">
        <v>9</v>
      </c>
      <c r="F47" s="48">
        <f t="shared" si="61"/>
        <v>2.5</v>
      </c>
      <c r="G47" s="106" t="str">
        <f t="shared" si="9"/>
        <v>1996.11.9</v>
      </c>
      <c r="H47" s="23">
        <v>0</v>
      </c>
      <c r="I47" s="23">
        <v>17.193005999999997</v>
      </c>
      <c r="J47" s="23">
        <v>23.671529999999997</v>
      </c>
      <c r="K47" s="23">
        <v>18.688049999999997</v>
      </c>
      <c r="L47" s="23">
        <v>4.2359580000000001</v>
      </c>
      <c r="M47" s="23">
        <v>2.4917400000000001</v>
      </c>
      <c r="N47" s="23">
        <v>0</v>
      </c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19"/>
      <c r="BE47" s="107">
        <f t="shared" si="62"/>
        <v>66.280283999999995</v>
      </c>
      <c r="BG47" s="108" t="str">
        <f t="shared" si="10"/>
        <v>1996.11.9</v>
      </c>
      <c r="BH47" s="109">
        <f t="shared" si="11"/>
        <v>0</v>
      </c>
      <c r="BI47" s="109">
        <f t="shared" si="12"/>
        <v>0.25939849624060146</v>
      </c>
      <c r="BJ47" s="109">
        <f t="shared" si="13"/>
        <v>0.35714285714285715</v>
      </c>
      <c r="BK47" s="109">
        <f t="shared" si="14"/>
        <v>0.28195488721804507</v>
      </c>
      <c r="BL47" s="109">
        <f t="shared" si="15"/>
        <v>6.3909774436090236E-2</v>
      </c>
      <c r="BM47" s="109">
        <f t="shared" si="16"/>
        <v>3.759398496240602E-2</v>
      </c>
      <c r="BN47" s="109">
        <f t="shared" si="17"/>
        <v>0</v>
      </c>
      <c r="BO47" s="109">
        <f t="shared" si="18"/>
        <v>0</v>
      </c>
      <c r="BP47" s="109">
        <f t="shared" si="19"/>
        <v>0</v>
      </c>
      <c r="BQ47" s="109">
        <f t="shared" si="20"/>
        <v>0</v>
      </c>
      <c r="BR47" s="109">
        <f t="shared" si="21"/>
        <v>0</v>
      </c>
      <c r="BS47" s="109">
        <f t="shared" si="22"/>
        <v>0</v>
      </c>
      <c r="BT47" s="109">
        <f t="shared" si="23"/>
        <v>0</v>
      </c>
      <c r="BU47" s="109">
        <f t="shared" si="24"/>
        <v>0</v>
      </c>
      <c r="BV47" s="109">
        <f t="shared" si="25"/>
        <v>0</v>
      </c>
      <c r="BW47" s="109">
        <f t="shared" si="26"/>
        <v>0</v>
      </c>
      <c r="BX47" s="109">
        <f t="shared" si="27"/>
        <v>0</v>
      </c>
      <c r="BY47" s="109">
        <f t="shared" si="28"/>
        <v>0</v>
      </c>
      <c r="BZ47" s="109">
        <f t="shared" si="29"/>
        <v>0</v>
      </c>
      <c r="CA47" s="109">
        <f t="shared" si="30"/>
        <v>0</v>
      </c>
      <c r="CB47" s="109">
        <f t="shared" si="31"/>
        <v>0</v>
      </c>
      <c r="CC47" s="109">
        <f t="shared" si="32"/>
        <v>0</v>
      </c>
      <c r="CD47" s="109">
        <f t="shared" si="33"/>
        <v>0</v>
      </c>
      <c r="CE47" s="109">
        <f t="shared" si="34"/>
        <v>0</v>
      </c>
      <c r="CF47" s="109">
        <f t="shared" si="35"/>
        <v>0</v>
      </c>
      <c r="CG47" s="109">
        <f t="shared" si="36"/>
        <v>0</v>
      </c>
      <c r="CH47" s="109">
        <f t="shared" si="37"/>
        <v>0</v>
      </c>
      <c r="CI47" s="109">
        <f t="shared" si="38"/>
        <v>0</v>
      </c>
      <c r="CJ47" s="109">
        <f t="shared" si="39"/>
        <v>0</v>
      </c>
      <c r="CK47" s="109">
        <f t="shared" si="40"/>
        <v>0</v>
      </c>
      <c r="CL47" s="109">
        <f t="shared" si="41"/>
        <v>0</v>
      </c>
      <c r="CM47" s="109">
        <f t="shared" si="42"/>
        <v>0</v>
      </c>
      <c r="CN47" s="109">
        <f t="shared" si="43"/>
        <v>0</v>
      </c>
      <c r="CO47" s="109">
        <f t="shared" si="44"/>
        <v>0</v>
      </c>
      <c r="CP47" s="109">
        <f t="shared" si="45"/>
        <v>0</v>
      </c>
      <c r="CQ47" s="109">
        <f t="shared" si="46"/>
        <v>0</v>
      </c>
      <c r="CR47" s="109">
        <f t="shared" si="47"/>
        <v>0</v>
      </c>
      <c r="CS47" s="109">
        <f t="shared" si="48"/>
        <v>0</v>
      </c>
      <c r="CT47" s="109">
        <f t="shared" si="49"/>
        <v>0</v>
      </c>
      <c r="CU47" s="109">
        <f t="shared" si="50"/>
        <v>0</v>
      </c>
      <c r="CV47" s="109">
        <f t="shared" si="51"/>
        <v>0</v>
      </c>
      <c r="CW47" s="109">
        <f t="shared" si="52"/>
        <v>0</v>
      </c>
      <c r="CX47" s="109">
        <f t="shared" si="53"/>
        <v>0</v>
      </c>
      <c r="CY47" s="109">
        <f t="shared" si="54"/>
        <v>0</v>
      </c>
      <c r="CZ47" s="109">
        <f t="shared" si="55"/>
        <v>0</v>
      </c>
      <c r="DA47" s="109">
        <f t="shared" si="56"/>
        <v>0</v>
      </c>
      <c r="DB47" s="109">
        <f t="shared" si="57"/>
        <v>0</v>
      </c>
      <c r="DC47" s="109">
        <f t="shared" si="58"/>
        <v>0</v>
      </c>
      <c r="DD47" s="109">
        <f t="shared" si="59"/>
        <v>0</v>
      </c>
      <c r="DE47" s="110">
        <f t="shared" si="63"/>
        <v>1</v>
      </c>
      <c r="DG47" s="108" t="str">
        <f t="shared" si="64"/>
        <v>1996.11.9</v>
      </c>
      <c r="DH47" s="109">
        <f t="shared" si="65"/>
        <v>0</v>
      </c>
      <c r="DI47" s="109">
        <f t="shared" ref="DI47:FD47" si="91">IF($B47=1,DH47+BI47,"")</f>
        <v>0.25939849624060146</v>
      </c>
      <c r="DJ47" s="109">
        <f t="shared" si="91"/>
        <v>0.61654135338345861</v>
      </c>
      <c r="DK47" s="109">
        <f t="shared" si="91"/>
        <v>0.89849624060150368</v>
      </c>
      <c r="DL47" s="109">
        <f t="shared" si="91"/>
        <v>0.96240601503759393</v>
      </c>
      <c r="DM47" s="109">
        <f t="shared" si="91"/>
        <v>1</v>
      </c>
      <c r="DN47" s="109">
        <f t="shared" si="91"/>
        <v>1</v>
      </c>
      <c r="DO47" s="109">
        <f t="shared" si="91"/>
        <v>1</v>
      </c>
      <c r="DP47" s="109">
        <f t="shared" si="91"/>
        <v>1</v>
      </c>
      <c r="DQ47" s="109">
        <f t="shared" si="91"/>
        <v>1</v>
      </c>
      <c r="DR47" s="109">
        <f t="shared" si="91"/>
        <v>1</v>
      </c>
      <c r="DS47" s="109">
        <f t="shared" si="91"/>
        <v>1</v>
      </c>
      <c r="DT47" s="109">
        <f t="shared" si="91"/>
        <v>1</v>
      </c>
      <c r="DU47" s="109">
        <f t="shared" si="91"/>
        <v>1</v>
      </c>
      <c r="DV47" s="109">
        <f t="shared" si="91"/>
        <v>1</v>
      </c>
      <c r="DW47" s="109">
        <f t="shared" si="91"/>
        <v>1</v>
      </c>
      <c r="DX47" s="109">
        <f t="shared" si="91"/>
        <v>1</v>
      </c>
      <c r="DY47" s="109">
        <f t="shared" si="91"/>
        <v>1</v>
      </c>
      <c r="DZ47" s="109">
        <f t="shared" si="91"/>
        <v>1</v>
      </c>
      <c r="EA47" s="109">
        <f t="shared" si="91"/>
        <v>1</v>
      </c>
      <c r="EB47" s="109">
        <f t="shared" si="91"/>
        <v>1</v>
      </c>
      <c r="EC47" s="109">
        <f t="shared" si="91"/>
        <v>1</v>
      </c>
      <c r="ED47" s="109">
        <f t="shared" si="91"/>
        <v>1</v>
      </c>
      <c r="EE47" s="109">
        <f t="shared" si="91"/>
        <v>1</v>
      </c>
      <c r="EF47" s="109">
        <f t="shared" si="91"/>
        <v>1</v>
      </c>
      <c r="EG47" s="109">
        <f t="shared" si="91"/>
        <v>1</v>
      </c>
      <c r="EH47" s="109">
        <f t="shared" si="91"/>
        <v>1</v>
      </c>
      <c r="EI47" s="109">
        <f t="shared" si="91"/>
        <v>1</v>
      </c>
      <c r="EJ47" s="109">
        <f t="shared" si="91"/>
        <v>1</v>
      </c>
      <c r="EK47" s="109">
        <f t="shared" si="91"/>
        <v>1</v>
      </c>
      <c r="EL47" s="109">
        <f t="shared" si="91"/>
        <v>1</v>
      </c>
      <c r="EM47" s="109">
        <f t="shared" si="91"/>
        <v>1</v>
      </c>
      <c r="EN47" s="109">
        <f t="shared" si="91"/>
        <v>1</v>
      </c>
      <c r="EO47" s="109">
        <f t="shared" si="91"/>
        <v>1</v>
      </c>
      <c r="EP47" s="109">
        <f t="shared" si="91"/>
        <v>1</v>
      </c>
      <c r="EQ47" s="109">
        <f t="shared" si="91"/>
        <v>1</v>
      </c>
      <c r="ER47" s="109">
        <f t="shared" si="91"/>
        <v>1</v>
      </c>
      <c r="ES47" s="109">
        <f t="shared" si="91"/>
        <v>1</v>
      </c>
      <c r="ET47" s="109">
        <f t="shared" si="91"/>
        <v>1</v>
      </c>
      <c r="EU47" s="109">
        <f t="shared" si="91"/>
        <v>1</v>
      </c>
      <c r="EV47" s="109">
        <f t="shared" si="91"/>
        <v>1</v>
      </c>
      <c r="EW47" s="109">
        <f t="shared" si="91"/>
        <v>1</v>
      </c>
      <c r="EX47" s="109">
        <f t="shared" si="91"/>
        <v>1</v>
      </c>
      <c r="EY47" s="109">
        <f t="shared" si="91"/>
        <v>1</v>
      </c>
      <c r="EZ47" s="109">
        <f t="shared" si="91"/>
        <v>1</v>
      </c>
      <c r="FA47" s="109">
        <f t="shared" si="91"/>
        <v>1</v>
      </c>
      <c r="FB47" s="109">
        <f t="shared" si="91"/>
        <v>1</v>
      </c>
      <c r="FC47" s="109">
        <f t="shared" si="91"/>
        <v>1</v>
      </c>
      <c r="FD47" s="110">
        <f t="shared" si="91"/>
        <v>1</v>
      </c>
    </row>
    <row r="48" spans="1:160" x14ac:dyDescent="0.25">
      <c r="A48" s="52">
        <v>28</v>
      </c>
      <c r="B48" s="105">
        <v>0</v>
      </c>
      <c r="C48" s="46">
        <v>2015</v>
      </c>
      <c r="D48" s="47">
        <v>4</v>
      </c>
      <c r="E48" s="47">
        <v>17</v>
      </c>
      <c r="F48" s="48">
        <f t="shared" si="61"/>
        <v>1.5</v>
      </c>
      <c r="G48" s="106" t="str">
        <f t="shared" si="9"/>
        <v>2015.4.17</v>
      </c>
      <c r="H48" s="23">
        <v>0</v>
      </c>
      <c r="I48" s="23">
        <v>9.8546919999999982</v>
      </c>
      <c r="J48" s="23">
        <v>4.9273459999999991</v>
      </c>
      <c r="K48" s="23">
        <v>87.136223999999984</v>
      </c>
      <c r="L48" s="23">
        <v>0</v>
      </c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19"/>
      <c r="BE48" s="107">
        <f t="shared" si="62"/>
        <v>101.91826199999998</v>
      </c>
      <c r="BG48" s="108" t="str">
        <f t="shared" si="10"/>
        <v/>
      </c>
      <c r="BH48" s="109" t="str">
        <f t="shared" si="11"/>
        <v/>
      </c>
      <c r="BI48" s="109" t="str">
        <f t="shared" si="12"/>
        <v/>
      </c>
      <c r="BJ48" s="109" t="str">
        <f t="shared" si="13"/>
        <v/>
      </c>
      <c r="BK48" s="109" t="str">
        <f t="shared" si="14"/>
        <v/>
      </c>
      <c r="BL48" s="109" t="str">
        <f t="shared" si="15"/>
        <v/>
      </c>
      <c r="BM48" s="109" t="str">
        <f t="shared" si="16"/>
        <v/>
      </c>
      <c r="BN48" s="109" t="str">
        <f t="shared" si="17"/>
        <v/>
      </c>
      <c r="BO48" s="109" t="str">
        <f t="shared" si="18"/>
        <v/>
      </c>
      <c r="BP48" s="109" t="str">
        <f t="shared" si="19"/>
        <v/>
      </c>
      <c r="BQ48" s="109" t="str">
        <f t="shared" si="20"/>
        <v/>
      </c>
      <c r="BR48" s="109" t="str">
        <f t="shared" si="21"/>
        <v/>
      </c>
      <c r="BS48" s="109" t="str">
        <f t="shared" si="22"/>
        <v/>
      </c>
      <c r="BT48" s="109" t="str">
        <f t="shared" si="23"/>
        <v/>
      </c>
      <c r="BU48" s="109" t="str">
        <f t="shared" si="24"/>
        <v/>
      </c>
      <c r="BV48" s="109" t="str">
        <f t="shared" si="25"/>
        <v/>
      </c>
      <c r="BW48" s="109" t="str">
        <f t="shared" si="26"/>
        <v/>
      </c>
      <c r="BX48" s="109" t="str">
        <f t="shared" si="27"/>
        <v/>
      </c>
      <c r="BY48" s="109" t="str">
        <f t="shared" si="28"/>
        <v/>
      </c>
      <c r="BZ48" s="109" t="str">
        <f t="shared" si="29"/>
        <v/>
      </c>
      <c r="CA48" s="109" t="str">
        <f t="shared" si="30"/>
        <v/>
      </c>
      <c r="CB48" s="109" t="str">
        <f t="shared" si="31"/>
        <v/>
      </c>
      <c r="CC48" s="109" t="str">
        <f t="shared" si="32"/>
        <v/>
      </c>
      <c r="CD48" s="109" t="str">
        <f t="shared" si="33"/>
        <v/>
      </c>
      <c r="CE48" s="109" t="str">
        <f t="shared" si="34"/>
        <v/>
      </c>
      <c r="CF48" s="109" t="str">
        <f t="shared" si="35"/>
        <v/>
      </c>
      <c r="CG48" s="109" t="str">
        <f t="shared" si="36"/>
        <v/>
      </c>
      <c r="CH48" s="109" t="str">
        <f t="shared" si="37"/>
        <v/>
      </c>
      <c r="CI48" s="109" t="str">
        <f t="shared" si="38"/>
        <v/>
      </c>
      <c r="CJ48" s="109" t="str">
        <f t="shared" si="39"/>
        <v/>
      </c>
      <c r="CK48" s="109" t="str">
        <f t="shared" si="40"/>
        <v/>
      </c>
      <c r="CL48" s="109" t="str">
        <f t="shared" si="41"/>
        <v/>
      </c>
      <c r="CM48" s="109" t="str">
        <f t="shared" si="42"/>
        <v/>
      </c>
      <c r="CN48" s="109" t="str">
        <f t="shared" si="43"/>
        <v/>
      </c>
      <c r="CO48" s="109" t="str">
        <f t="shared" si="44"/>
        <v/>
      </c>
      <c r="CP48" s="109" t="str">
        <f t="shared" si="45"/>
        <v/>
      </c>
      <c r="CQ48" s="109" t="str">
        <f t="shared" si="46"/>
        <v/>
      </c>
      <c r="CR48" s="109" t="str">
        <f t="shared" si="47"/>
        <v/>
      </c>
      <c r="CS48" s="109" t="str">
        <f t="shared" si="48"/>
        <v/>
      </c>
      <c r="CT48" s="109" t="str">
        <f t="shared" si="49"/>
        <v/>
      </c>
      <c r="CU48" s="109" t="str">
        <f t="shared" si="50"/>
        <v/>
      </c>
      <c r="CV48" s="109" t="str">
        <f t="shared" si="51"/>
        <v/>
      </c>
      <c r="CW48" s="109" t="str">
        <f t="shared" si="52"/>
        <v/>
      </c>
      <c r="CX48" s="109" t="str">
        <f t="shared" si="53"/>
        <v/>
      </c>
      <c r="CY48" s="109" t="str">
        <f t="shared" si="54"/>
        <v/>
      </c>
      <c r="CZ48" s="109" t="str">
        <f t="shared" si="55"/>
        <v/>
      </c>
      <c r="DA48" s="109" t="str">
        <f t="shared" si="56"/>
        <v/>
      </c>
      <c r="DB48" s="109" t="str">
        <f t="shared" si="57"/>
        <v/>
      </c>
      <c r="DC48" s="109" t="str">
        <f t="shared" si="58"/>
        <v/>
      </c>
      <c r="DD48" s="109" t="str">
        <f t="shared" si="59"/>
        <v/>
      </c>
      <c r="DE48" s="110">
        <f t="shared" si="63"/>
        <v>0</v>
      </c>
      <c r="DG48" s="108" t="str">
        <f t="shared" si="64"/>
        <v/>
      </c>
      <c r="DH48" s="109" t="str">
        <f t="shared" si="65"/>
        <v/>
      </c>
      <c r="DI48" s="109" t="str">
        <f t="shared" ref="DI48:FD48" si="92">IF($B48=1,DH48+BI48,"")</f>
        <v/>
      </c>
      <c r="DJ48" s="109" t="str">
        <f t="shared" si="92"/>
        <v/>
      </c>
      <c r="DK48" s="109" t="str">
        <f t="shared" si="92"/>
        <v/>
      </c>
      <c r="DL48" s="109" t="str">
        <f t="shared" si="92"/>
        <v/>
      </c>
      <c r="DM48" s="109" t="str">
        <f t="shared" si="92"/>
        <v/>
      </c>
      <c r="DN48" s="109" t="str">
        <f t="shared" si="92"/>
        <v/>
      </c>
      <c r="DO48" s="109" t="str">
        <f t="shared" si="92"/>
        <v/>
      </c>
      <c r="DP48" s="109" t="str">
        <f t="shared" si="92"/>
        <v/>
      </c>
      <c r="DQ48" s="109" t="str">
        <f t="shared" si="92"/>
        <v/>
      </c>
      <c r="DR48" s="109" t="str">
        <f t="shared" si="92"/>
        <v/>
      </c>
      <c r="DS48" s="109" t="str">
        <f t="shared" si="92"/>
        <v/>
      </c>
      <c r="DT48" s="109" t="str">
        <f t="shared" si="92"/>
        <v/>
      </c>
      <c r="DU48" s="109" t="str">
        <f t="shared" si="92"/>
        <v/>
      </c>
      <c r="DV48" s="109" t="str">
        <f t="shared" si="92"/>
        <v/>
      </c>
      <c r="DW48" s="109" t="str">
        <f t="shared" si="92"/>
        <v/>
      </c>
      <c r="DX48" s="109" t="str">
        <f t="shared" si="92"/>
        <v/>
      </c>
      <c r="DY48" s="109" t="str">
        <f t="shared" si="92"/>
        <v/>
      </c>
      <c r="DZ48" s="109" t="str">
        <f t="shared" si="92"/>
        <v/>
      </c>
      <c r="EA48" s="109" t="str">
        <f t="shared" si="92"/>
        <v/>
      </c>
      <c r="EB48" s="109" t="str">
        <f t="shared" si="92"/>
        <v/>
      </c>
      <c r="EC48" s="109" t="str">
        <f t="shared" si="92"/>
        <v/>
      </c>
      <c r="ED48" s="109" t="str">
        <f t="shared" si="92"/>
        <v/>
      </c>
      <c r="EE48" s="109" t="str">
        <f t="shared" si="92"/>
        <v/>
      </c>
      <c r="EF48" s="109" t="str">
        <f t="shared" si="92"/>
        <v/>
      </c>
      <c r="EG48" s="109" t="str">
        <f t="shared" si="92"/>
        <v/>
      </c>
      <c r="EH48" s="109" t="str">
        <f t="shared" si="92"/>
        <v/>
      </c>
      <c r="EI48" s="109" t="str">
        <f t="shared" si="92"/>
        <v/>
      </c>
      <c r="EJ48" s="109" t="str">
        <f t="shared" si="92"/>
        <v/>
      </c>
      <c r="EK48" s="109" t="str">
        <f t="shared" si="92"/>
        <v/>
      </c>
      <c r="EL48" s="109" t="str">
        <f t="shared" si="92"/>
        <v/>
      </c>
      <c r="EM48" s="109" t="str">
        <f t="shared" si="92"/>
        <v/>
      </c>
      <c r="EN48" s="109" t="str">
        <f t="shared" si="92"/>
        <v/>
      </c>
      <c r="EO48" s="109" t="str">
        <f t="shared" si="92"/>
        <v/>
      </c>
      <c r="EP48" s="109" t="str">
        <f t="shared" si="92"/>
        <v/>
      </c>
      <c r="EQ48" s="109" t="str">
        <f t="shared" si="92"/>
        <v/>
      </c>
      <c r="ER48" s="109" t="str">
        <f t="shared" si="92"/>
        <v/>
      </c>
      <c r="ES48" s="109" t="str">
        <f t="shared" si="92"/>
        <v/>
      </c>
      <c r="ET48" s="109" t="str">
        <f t="shared" si="92"/>
        <v/>
      </c>
      <c r="EU48" s="109" t="str">
        <f t="shared" si="92"/>
        <v/>
      </c>
      <c r="EV48" s="109" t="str">
        <f t="shared" si="92"/>
        <v/>
      </c>
      <c r="EW48" s="109" t="str">
        <f t="shared" si="92"/>
        <v/>
      </c>
      <c r="EX48" s="109" t="str">
        <f t="shared" si="92"/>
        <v/>
      </c>
      <c r="EY48" s="109" t="str">
        <f t="shared" si="92"/>
        <v/>
      </c>
      <c r="EZ48" s="109" t="str">
        <f t="shared" si="92"/>
        <v/>
      </c>
      <c r="FA48" s="109" t="str">
        <f t="shared" si="92"/>
        <v/>
      </c>
      <c r="FB48" s="109" t="str">
        <f t="shared" si="92"/>
        <v/>
      </c>
      <c r="FC48" s="109" t="str">
        <f t="shared" si="92"/>
        <v/>
      </c>
      <c r="FD48" s="110" t="str">
        <f t="shared" si="92"/>
        <v/>
      </c>
    </row>
    <row r="49" spans="1:160" x14ac:dyDescent="0.25">
      <c r="A49" s="52">
        <v>29</v>
      </c>
      <c r="B49" s="105">
        <v>1</v>
      </c>
      <c r="C49" s="46">
        <v>2006</v>
      </c>
      <c r="D49" s="47">
        <v>5</v>
      </c>
      <c r="E49" s="47">
        <v>16</v>
      </c>
      <c r="F49" s="48">
        <f t="shared" si="61"/>
        <v>2</v>
      </c>
      <c r="G49" s="106" t="str">
        <f t="shared" si="9"/>
        <v>2006.5.16</v>
      </c>
      <c r="H49" s="23">
        <v>0</v>
      </c>
      <c r="I49" s="23">
        <v>16.509999999999998</v>
      </c>
      <c r="J49" s="23">
        <v>56.641999999999996</v>
      </c>
      <c r="K49" s="23">
        <v>4.8259999999999996</v>
      </c>
      <c r="L49" s="23">
        <v>1.27</v>
      </c>
      <c r="M49" s="23">
        <v>0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19"/>
      <c r="BE49" s="107">
        <f t="shared" si="62"/>
        <v>79.247999999999976</v>
      </c>
      <c r="BG49" s="108" t="str">
        <f t="shared" si="10"/>
        <v>2006.5.16</v>
      </c>
      <c r="BH49" s="109">
        <f t="shared" si="11"/>
        <v>0</v>
      </c>
      <c r="BI49" s="109">
        <f t="shared" si="12"/>
        <v>0.20833333333333337</v>
      </c>
      <c r="BJ49" s="109">
        <f t="shared" si="13"/>
        <v>0.71474358974358987</v>
      </c>
      <c r="BK49" s="109">
        <f t="shared" si="14"/>
        <v>6.089743589743591E-2</v>
      </c>
      <c r="BL49" s="109">
        <f t="shared" si="15"/>
        <v>1.6025641025641031E-2</v>
      </c>
      <c r="BM49" s="109">
        <f t="shared" si="16"/>
        <v>0</v>
      </c>
      <c r="BN49" s="109">
        <f t="shared" si="17"/>
        <v>0</v>
      </c>
      <c r="BO49" s="109">
        <f t="shared" si="18"/>
        <v>0</v>
      </c>
      <c r="BP49" s="109">
        <f t="shared" si="19"/>
        <v>0</v>
      </c>
      <c r="BQ49" s="109">
        <f t="shared" si="20"/>
        <v>0</v>
      </c>
      <c r="BR49" s="109">
        <f t="shared" si="21"/>
        <v>0</v>
      </c>
      <c r="BS49" s="109">
        <f t="shared" si="22"/>
        <v>0</v>
      </c>
      <c r="BT49" s="109">
        <f t="shared" si="23"/>
        <v>0</v>
      </c>
      <c r="BU49" s="109">
        <f t="shared" si="24"/>
        <v>0</v>
      </c>
      <c r="BV49" s="109">
        <f t="shared" si="25"/>
        <v>0</v>
      </c>
      <c r="BW49" s="109">
        <f t="shared" si="26"/>
        <v>0</v>
      </c>
      <c r="BX49" s="109">
        <f t="shared" si="27"/>
        <v>0</v>
      </c>
      <c r="BY49" s="109">
        <f t="shared" si="28"/>
        <v>0</v>
      </c>
      <c r="BZ49" s="109">
        <f t="shared" si="29"/>
        <v>0</v>
      </c>
      <c r="CA49" s="109">
        <f t="shared" si="30"/>
        <v>0</v>
      </c>
      <c r="CB49" s="109">
        <f t="shared" si="31"/>
        <v>0</v>
      </c>
      <c r="CC49" s="109">
        <f t="shared" si="32"/>
        <v>0</v>
      </c>
      <c r="CD49" s="109">
        <f t="shared" si="33"/>
        <v>0</v>
      </c>
      <c r="CE49" s="109">
        <f t="shared" si="34"/>
        <v>0</v>
      </c>
      <c r="CF49" s="109">
        <f t="shared" si="35"/>
        <v>0</v>
      </c>
      <c r="CG49" s="109">
        <f t="shared" si="36"/>
        <v>0</v>
      </c>
      <c r="CH49" s="109">
        <f t="shared" si="37"/>
        <v>0</v>
      </c>
      <c r="CI49" s="109">
        <f t="shared" si="38"/>
        <v>0</v>
      </c>
      <c r="CJ49" s="109">
        <f t="shared" si="39"/>
        <v>0</v>
      </c>
      <c r="CK49" s="109">
        <f t="shared" si="40"/>
        <v>0</v>
      </c>
      <c r="CL49" s="109">
        <f t="shared" si="41"/>
        <v>0</v>
      </c>
      <c r="CM49" s="109">
        <f t="shared" si="42"/>
        <v>0</v>
      </c>
      <c r="CN49" s="109">
        <f t="shared" si="43"/>
        <v>0</v>
      </c>
      <c r="CO49" s="109">
        <f t="shared" si="44"/>
        <v>0</v>
      </c>
      <c r="CP49" s="109">
        <f t="shared" si="45"/>
        <v>0</v>
      </c>
      <c r="CQ49" s="109">
        <f t="shared" si="46"/>
        <v>0</v>
      </c>
      <c r="CR49" s="109">
        <f t="shared" si="47"/>
        <v>0</v>
      </c>
      <c r="CS49" s="109">
        <f t="shared" si="48"/>
        <v>0</v>
      </c>
      <c r="CT49" s="109">
        <f t="shared" si="49"/>
        <v>0</v>
      </c>
      <c r="CU49" s="109">
        <f t="shared" si="50"/>
        <v>0</v>
      </c>
      <c r="CV49" s="109">
        <f t="shared" si="51"/>
        <v>0</v>
      </c>
      <c r="CW49" s="109">
        <f t="shared" si="52"/>
        <v>0</v>
      </c>
      <c r="CX49" s="109">
        <f t="shared" si="53"/>
        <v>0</v>
      </c>
      <c r="CY49" s="109">
        <f t="shared" si="54"/>
        <v>0</v>
      </c>
      <c r="CZ49" s="109">
        <f t="shared" si="55"/>
        <v>0</v>
      </c>
      <c r="DA49" s="109">
        <f t="shared" si="56"/>
        <v>0</v>
      </c>
      <c r="DB49" s="109">
        <f t="shared" si="57"/>
        <v>0</v>
      </c>
      <c r="DC49" s="109">
        <f t="shared" si="58"/>
        <v>0</v>
      </c>
      <c r="DD49" s="109">
        <f t="shared" si="59"/>
        <v>0</v>
      </c>
      <c r="DE49" s="110">
        <f t="shared" si="63"/>
        <v>1.0000000000000002</v>
      </c>
      <c r="DG49" s="108" t="str">
        <f t="shared" si="64"/>
        <v>2006.5.16</v>
      </c>
      <c r="DH49" s="109">
        <f t="shared" si="65"/>
        <v>0</v>
      </c>
      <c r="DI49" s="109">
        <f t="shared" ref="DI49:FD49" si="93">IF($B49=1,DH49+BI49,"")</f>
        <v>0.20833333333333337</v>
      </c>
      <c r="DJ49" s="109">
        <f t="shared" si="93"/>
        <v>0.92307692307692324</v>
      </c>
      <c r="DK49" s="109">
        <f t="shared" si="93"/>
        <v>0.98397435897435914</v>
      </c>
      <c r="DL49" s="109">
        <f t="shared" si="93"/>
        <v>1.0000000000000002</v>
      </c>
      <c r="DM49" s="109">
        <f t="shared" si="93"/>
        <v>1.0000000000000002</v>
      </c>
      <c r="DN49" s="109">
        <f t="shared" si="93"/>
        <v>1.0000000000000002</v>
      </c>
      <c r="DO49" s="109">
        <f t="shared" si="93"/>
        <v>1.0000000000000002</v>
      </c>
      <c r="DP49" s="109">
        <f t="shared" si="93"/>
        <v>1.0000000000000002</v>
      </c>
      <c r="DQ49" s="109">
        <f t="shared" si="93"/>
        <v>1.0000000000000002</v>
      </c>
      <c r="DR49" s="109">
        <f t="shared" si="93"/>
        <v>1.0000000000000002</v>
      </c>
      <c r="DS49" s="109">
        <f t="shared" si="93"/>
        <v>1.0000000000000002</v>
      </c>
      <c r="DT49" s="109">
        <f t="shared" si="93"/>
        <v>1.0000000000000002</v>
      </c>
      <c r="DU49" s="109">
        <f t="shared" si="93"/>
        <v>1.0000000000000002</v>
      </c>
      <c r="DV49" s="109">
        <f t="shared" si="93"/>
        <v>1.0000000000000002</v>
      </c>
      <c r="DW49" s="109">
        <f t="shared" si="93"/>
        <v>1.0000000000000002</v>
      </c>
      <c r="DX49" s="109">
        <f t="shared" si="93"/>
        <v>1.0000000000000002</v>
      </c>
      <c r="DY49" s="109">
        <f t="shared" si="93"/>
        <v>1.0000000000000002</v>
      </c>
      <c r="DZ49" s="109">
        <f t="shared" si="93"/>
        <v>1.0000000000000002</v>
      </c>
      <c r="EA49" s="109">
        <f t="shared" si="93"/>
        <v>1.0000000000000002</v>
      </c>
      <c r="EB49" s="109">
        <f t="shared" si="93"/>
        <v>1.0000000000000002</v>
      </c>
      <c r="EC49" s="109">
        <f t="shared" si="93"/>
        <v>1.0000000000000002</v>
      </c>
      <c r="ED49" s="109">
        <f t="shared" si="93"/>
        <v>1.0000000000000002</v>
      </c>
      <c r="EE49" s="109">
        <f t="shared" si="93"/>
        <v>1.0000000000000002</v>
      </c>
      <c r="EF49" s="109">
        <f t="shared" si="93"/>
        <v>1.0000000000000002</v>
      </c>
      <c r="EG49" s="109">
        <f t="shared" si="93"/>
        <v>1.0000000000000002</v>
      </c>
      <c r="EH49" s="109">
        <f t="shared" si="93"/>
        <v>1.0000000000000002</v>
      </c>
      <c r="EI49" s="109">
        <f t="shared" si="93"/>
        <v>1.0000000000000002</v>
      </c>
      <c r="EJ49" s="109">
        <f t="shared" si="93"/>
        <v>1.0000000000000002</v>
      </c>
      <c r="EK49" s="109">
        <f t="shared" si="93"/>
        <v>1.0000000000000002</v>
      </c>
      <c r="EL49" s="109">
        <f t="shared" si="93"/>
        <v>1.0000000000000002</v>
      </c>
      <c r="EM49" s="109">
        <f t="shared" si="93"/>
        <v>1.0000000000000002</v>
      </c>
      <c r="EN49" s="109">
        <f t="shared" si="93"/>
        <v>1.0000000000000002</v>
      </c>
      <c r="EO49" s="109">
        <f t="shared" si="93"/>
        <v>1.0000000000000002</v>
      </c>
      <c r="EP49" s="109">
        <f t="shared" si="93"/>
        <v>1.0000000000000002</v>
      </c>
      <c r="EQ49" s="109">
        <f t="shared" si="93"/>
        <v>1.0000000000000002</v>
      </c>
      <c r="ER49" s="109">
        <f t="shared" si="93"/>
        <v>1.0000000000000002</v>
      </c>
      <c r="ES49" s="109">
        <f t="shared" si="93"/>
        <v>1.0000000000000002</v>
      </c>
      <c r="ET49" s="109">
        <f t="shared" si="93"/>
        <v>1.0000000000000002</v>
      </c>
      <c r="EU49" s="109">
        <f t="shared" si="93"/>
        <v>1.0000000000000002</v>
      </c>
      <c r="EV49" s="109">
        <f t="shared" si="93"/>
        <v>1.0000000000000002</v>
      </c>
      <c r="EW49" s="109">
        <f t="shared" si="93"/>
        <v>1.0000000000000002</v>
      </c>
      <c r="EX49" s="109">
        <f t="shared" si="93"/>
        <v>1.0000000000000002</v>
      </c>
      <c r="EY49" s="109">
        <f t="shared" si="93"/>
        <v>1.0000000000000002</v>
      </c>
      <c r="EZ49" s="109">
        <f t="shared" si="93"/>
        <v>1.0000000000000002</v>
      </c>
      <c r="FA49" s="109">
        <f t="shared" si="93"/>
        <v>1.0000000000000002</v>
      </c>
      <c r="FB49" s="109">
        <f t="shared" si="93"/>
        <v>1.0000000000000002</v>
      </c>
      <c r="FC49" s="109">
        <f t="shared" si="93"/>
        <v>1.0000000000000002</v>
      </c>
      <c r="FD49" s="110">
        <f t="shared" si="93"/>
        <v>1.0000000000000002</v>
      </c>
    </row>
    <row r="50" spans="1:160" x14ac:dyDescent="0.25">
      <c r="A50" s="52">
        <v>30</v>
      </c>
      <c r="B50" s="105">
        <v>1</v>
      </c>
      <c r="C50" s="46">
        <v>1998</v>
      </c>
      <c r="D50" s="47">
        <v>8</v>
      </c>
      <c r="E50" s="47">
        <v>18</v>
      </c>
      <c r="F50" s="48">
        <f t="shared" si="61"/>
        <v>3</v>
      </c>
      <c r="G50" s="106" t="str">
        <f t="shared" si="9"/>
        <v>1998.8.18</v>
      </c>
      <c r="H50" s="23">
        <v>0</v>
      </c>
      <c r="I50" s="23">
        <v>25.171399999999998</v>
      </c>
      <c r="J50" s="23">
        <v>6.041135999999999</v>
      </c>
      <c r="K50" s="23">
        <v>22.402545999999997</v>
      </c>
      <c r="L50" s="23">
        <v>34.73653199999999</v>
      </c>
      <c r="M50" s="23">
        <v>1.25857</v>
      </c>
      <c r="N50" s="23">
        <v>1.761998</v>
      </c>
      <c r="O50" s="23">
        <v>0</v>
      </c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19"/>
      <c r="BE50" s="107">
        <f t="shared" si="62"/>
        <v>91.372181999999995</v>
      </c>
      <c r="BG50" s="108" t="str">
        <f t="shared" si="10"/>
        <v>1998.8.18</v>
      </c>
      <c r="BH50" s="109">
        <f t="shared" si="11"/>
        <v>0</v>
      </c>
      <c r="BI50" s="109">
        <f t="shared" si="12"/>
        <v>0.27548209366391185</v>
      </c>
      <c r="BJ50" s="109">
        <f t="shared" si="13"/>
        <v>6.6115702479338831E-2</v>
      </c>
      <c r="BK50" s="109">
        <f t="shared" si="14"/>
        <v>0.24517906336088152</v>
      </c>
      <c r="BL50" s="109">
        <f t="shared" si="15"/>
        <v>0.38016528925619825</v>
      </c>
      <c r="BM50" s="109">
        <f t="shared" si="16"/>
        <v>1.3774104683195593E-2</v>
      </c>
      <c r="BN50" s="109">
        <f t="shared" si="17"/>
        <v>1.928374655647383E-2</v>
      </c>
      <c r="BO50" s="109">
        <f t="shared" si="18"/>
        <v>0</v>
      </c>
      <c r="BP50" s="109">
        <f t="shared" si="19"/>
        <v>0</v>
      </c>
      <c r="BQ50" s="109">
        <f t="shared" si="20"/>
        <v>0</v>
      </c>
      <c r="BR50" s="109">
        <f t="shared" si="21"/>
        <v>0</v>
      </c>
      <c r="BS50" s="109">
        <f t="shared" si="22"/>
        <v>0</v>
      </c>
      <c r="BT50" s="109">
        <f t="shared" si="23"/>
        <v>0</v>
      </c>
      <c r="BU50" s="109">
        <f t="shared" si="24"/>
        <v>0</v>
      </c>
      <c r="BV50" s="109">
        <f t="shared" si="25"/>
        <v>0</v>
      </c>
      <c r="BW50" s="109">
        <f t="shared" si="26"/>
        <v>0</v>
      </c>
      <c r="BX50" s="109">
        <f t="shared" si="27"/>
        <v>0</v>
      </c>
      <c r="BY50" s="109">
        <f t="shared" si="28"/>
        <v>0</v>
      </c>
      <c r="BZ50" s="109">
        <f t="shared" si="29"/>
        <v>0</v>
      </c>
      <c r="CA50" s="109">
        <f t="shared" si="30"/>
        <v>0</v>
      </c>
      <c r="CB50" s="109">
        <f t="shared" si="31"/>
        <v>0</v>
      </c>
      <c r="CC50" s="109">
        <f t="shared" si="32"/>
        <v>0</v>
      </c>
      <c r="CD50" s="109">
        <f t="shared" si="33"/>
        <v>0</v>
      </c>
      <c r="CE50" s="109">
        <f t="shared" si="34"/>
        <v>0</v>
      </c>
      <c r="CF50" s="109">
        <f t="shared" si="35"/>
        <v>0</v>
      </c>
      <c r="CG50" s="109">
        <f t="shared" si="36"/>
        <v>0</v>
      </c>
      <c r="CH50" s="109">
        <f t="shared" si="37"/>
        <v>0</v>
      </c>
      <c r="CI50" s="109">
        <f t="shared" si="38"/>
        <v>0</v>
      </c>
      <c r="CJ50" s="109">
        <f t="shared" si="39"/>
        <v>0</v>
      </c>
      <c r="CK50" s="109">
        <f t="shared" si="40"/>
        <v>0</v>
      </c>
      <c r="CL50" s="109">
        <f t="shared" si="41"/>
        <v>0</v>
      </c>
      <c r="CM50" s="109">
        <f t="shared" si="42"/>
        <v>0</v>
      </c>
      <c r="CN50" s="109">
        <f t="shared" si="43"/>
        <v>0</v>
      </c>
      <c r="CO50" s="109">
        <f t="shared" si="44"/>
        <v>0</v>
      </c>
      <c r="CP50" s="109">
        <f t="shared" si="45"/>
        <v>0</v>
      </c>
      <c r="CQ50" s="109">
        <f t="shared" si="46"/>
        <v>0</v>
      </c>
      <c r="CR50" s="109">
        <f t="shared" si="47"/>
        <v>0</v>
      </c>
      <c r="CS50" s="109">
        <f t="shared" si="48"/>
        <v>0</v>
      </c>
      <c r="CT50" s="109">
        <f t="shared" si="49"/>
        <v>0</v>
      </c>
      <c r="CU50" s="109">
        <f t="shared" si="50"/>
        <v>0</v>
      </c>
      <c r="CV50" s="109">
        <f t="shared" si="51"/>
        <v>0</v>
      </c>
      <c r="CW50" s="109">
        <f t="shared" si="52"/>
        <v>0</v>
      </c>
      <c r="CX50" s="109">
        <f t="shared" si="53"/>
        <v>0</v>
      </c>
      <c r="CY50" s="109">
        <f t="shared" si="54"/>
        <v>0</v>
      </c>
      <c r="CZ50" s="109">
        <f t="shared" si="55"/>
        <v>0</v>
      </c>
      <c r="DA50" s="109">
        <f t="shared" si="56"/>
        <v>0</v>
      </c>
      <c r="DB50" s="109">
        <f t="shared" si="57"/>
        <v>0</v>
      </c>
      <c r="DC50" s="109">
        <f t="shared" si="58"/>
        <v>0</v>
      </c>
      <c r="DD50" s="109">
        <f t="shared" si="59"/>
        <v>0</v>
      </c>
      <c r="DE50" s="110">
        <f t="shared" si="63"/>
        <v>0.99999999999999989</v>
      </c>
      <c r="DG50" s="108" t="str">
        <f t="shared" si="64"/>
        <v>1998.8.18</v>
      </c>
      <c r="DH50" s="109">
        <f t="shared" si="65"/>
        <v>0</v>
      </c>
      <c r="DI50" s="109">
        <f t="shared" ref="DI50:FD50" si="94">IF($B50=1,DH50+BI50,"")</f>
        <v>0.27548209366391185</v>
      </c>
      <c r="DJ50" s="109">
        <f t="shared" si="94"/>
        <v>0.3415977961432507</v>
      </c>
      <c r="DK50" s="109">
        <f t="shared" si="94"/>
        <v>0.58677685950413228</v>
      </c>
      <c r="DL50" s="109">
        <f t="shared" si="94"/>
        <v>0.96694214876033047</v>
      </c>
      <c r="DM50" s="109">
        <f t="shared" si="94"/>
        <v>0.98071625344352609</v>
      </c>
      <c r="DN50" s="109">
        <f t="shared" si="94"/>
        <v>0.99999999999999989</v>
      </c>
      <c r="DO50" s="109">
        <f t="shared" si="94"/>
        <v>0.99999999999999989</v>
      </c>
      <c r="DP50" s="109">
        <f t="shared" si="94"/>
        <v>0.99999999999999989</v>
      </c>
      <c r="DQ50" s="109">
        <f t="shared" si="94"/>
        <v>0.99999999999999989</v>
      </c>
      <c r="DR50" s="109">
        <f t="shared" si="94"/>
        <v>0.99999999999999989</v>
      </c>
      <c r="DS50" s="109">
        <f t="shared" si="94"/>
        <v>0.99999999999999989</v>
      </c>
      <c r="DT50" s="109">
        <f t="shared" si="94"/>
        <v>0.99999999999999989</v>
      </c>
      <c r="DU50" s="109">
        <f t="shared" si="94"/>
        <v>0.99999999999999989</v>
      </c>
      <c r="DV50" s="109">
        <f t="shared" si="94"/>
        <v>0.99999999999999989</v>
      </c>
      <c r="DW50" s="109">
        <f t="shared" si="94"/>
        <v>0.99999999999999989</v>
      </c>
      <c r="DX50" s="109">
        <f t="shared" si="94"/>
        <v>0.99999999999999989</v>
      </c>
      <c r="DY50" s="109">
        <f t="shared" si="94"/>
        <v>0.99999999999999989</v>
      </c>
      <c r="DZ50" s="109">
        <f t="shared" si="94"/>
        <v>0.99999999999999989</v>
      </c>
      <c r="EA50" s="109">
        <f t="shared" si="94"/>
        <v>0.99999999999999989</v>
      </c>
      <c r="EB50" s="109">
        <f t="shared" si="94"/>
        <v>0.99999999999999989</v>
      </c>
      <c r="EC50" s="109">
        <f t="shared" si="94"/>
        <v>0.99999999999999989</v>
      </c>
      <c r="ED50" s="109">
        <f t="shared" si="94"/>
        <v>0.99999999999999989</v>
      </c>
      <c r="EE50" s="109">
        <f t="shared" si="94"/>
        <v>0.99999999999999989</v>
      </c>
      <c r="EF50" s="109">
        <f t="shared" si="94"/>
        <v>0.99999999999999989</v>
      </c>
      <c r="EG50" s="109">
        <f t="shared" si="94"/>
        <v>0.99999999999999989</v>
      </c>
      <c r="EH50" s="109">
        <f t="shared" si="94"/>
        <v>0.99999999999999989</v>
      </c>
      <c r="EI50" s="109">
        <f t="shared" si="94"/>
        <v>0.99999999999999989</v>
      </c>
      <c r="EJ50" s="109">
        <f t="shared" si="94"/>
        <v>0.99999999999999989</v>
      </c>
      <c r="EK50" s="109">
        <f t="shared" si="94"/>
        <v>0.99999999999999989</v>
      </c>
      <c r="EL50" s="109">
        <f t="shared" si="94"/>
        <v>0.99999999999999989</v>
      </c>
      <c r="EM50" s="109">
        <f t="shared" si="94"/>
        <v>0.99999999999999989</v>
      </c>
      <c r="EN50" s="109">
        <f t="shared" si="94"/>
        <v>0.99999999999999989</v>
      </c>
      <c r="EO50" s="109">
        <f t="shared" si="94"/>
        <v>0.99999999999999989</v>
      </c>
      <c r="EP50" s="109">
        <f t="shared" si="94"/>
        <v>0.99999999999999989</v>
      </c>
      <c r="EQ50" s="109">
        <f t="shared" si="94"/>
        <v>0.99999999999999989</v>
      </c>
      <c r="ER50" s="109">
        <f t="shared" si="94"/>
        <v>0.99999999999999989</v>
      </c>
      <c r="ES50" s="109">
        <f t="shared" si="94"/>
        <v>0.99999999999999989</v>
      </c>
      <c r="ET50" s="109">
        <f t="shared" si="94"/>
        <v>0.99999999999999989</v>
      </c>
      <c r="EU50" s="109">
        <f t="shared" si="94"/>
        <v>0.99999999999999989</v>
      </c>
      <c r="EV50" s="109">
        <f t="shared" si="94"/>
        <v>0.99999999999999989</v>
      </c>
      <c r="EW50" s="109">
        <f t="shared" si="94"/>
        <v>0.99999999999999989</v>
      </c>
      <c r="EX50" s="109">
        <f t="shared" si="94"/>
        <v>0.99999999999999989</v>
      </c>
      <c r="EY50" s="109">
        <f t="shared" si="94"/>
        <v>0.99999999999999989</v>
      </c>
      <c r="EZ50" s="109">
        <f t="shared" si="94"/>
        <v>0.99999999999999989</v>
      </c>
      <c r="FA50" s="109">
        <f t="shared" si="94"/>
        <v>0.99999999999999989</v>
      </c>
      <c r="FB50" s="109">
        <f t="shared" si="94"/>
        <v>0.99999999999999989</v>
      </c>
      <c r="FC50" s="109">
        <f t="shared" si="94"/>
        <v>0.99999999999999989</v>
      </c>
      <c r="FD50" s="110">
        <f t="shared" si="94"/>
        <v>0.99999999999999989</v>
      </c>
    </row>
    <row r="51" spans="1:160" x14ac:dyDescent="0.25">
      <c r="A51" s="52">
        <v>31</v>
      </c>
      <c r="B51" s="105">
        <v>1</v>
      </c>
      <c r="C51" s="46">
        <v>2009</v>
      </c>
      <c r="D51" s="47">
        <v>4</v>
      </c>
      <c r="E51" s="47">
        <v>30</v>
      </c>
      <c r="F51" s="48">
        <f t="shared" si="61"/>
        <v>8.5</v>
      </c>
      <c r="G51" s="106" t="str">
        <f t="shared" si="9"/>
        <v>2009.4.30</v>
      </c>
      <c r="H51" s="23">
        <v>0</v>
      </c>
      <c r="I51" s="23">
        <v>1.8491200000000001</v>
      </c>
      <c r="J51" s="23">
        <v>16.64208</v>
      </c>
      <c r="K51" s="23">
        <v>44.114719999999998</v>
      </c>
      <c r="L51" s="23">
        <v>6.3398399999999997</v>
      </c>
      <c r="M51" s="23">
        <v>0.79247999999999996</v>
      </c>
      <c r="N51" s="23">
        <v>0.26416000000000001</v>
      </c>
      <c r="O51" s="23">
        <v>0.79247999999999996</v>
      </c>
      <c r="P51" s="23">
        <v>7.3964800000000004</v>
      </c>
      <c r="Q51" s="23">
        <v>5.0190399999999995</v>
      </c>
      <c r="R51" s="23">
        <v>4.7548799999999991</v>
      </c>
      <c r="S51" s="23">
        <v>1.5849599999999999</v>
      </c>
      <c r="T51" s="23">
        <v>1.5849599999999999</v>
      </c>
      <c r="U51" s="23">
        <v>2.11328</v>
      </c>
      <c r="V51" s="23">
        <v>0.26416000000000001</v>
      </c>
      <c r="W51" s="23">
        <v>0.26416000000000001</v>
      </c>
      <c r="X51" s="23">
        <v>0</v>
      </c>
      <c r="Y51" s="23">
        <v>0.52832000000000001</v>
      </c>
      <c r="Z51" s="23">
        <v>0.26416000000000001</v>
      </c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19"/>
      <c r="BE51" s="107">
        <f t="shared" si="62"/>
        <v>94.569279999999992</v>
      </c>
      <c r="BG51" s="108" t="str">
        <f t="shared" si="10"/>
        <v>2009.4.30</v>
      </c>
      <c r="BH51" s="109">
        <f t="shared" si="11"/>
        <v>0</v>
      </c>
      <c r="BI51" s="109">
        <f t="shared" si="12"/>
        <v>1.9553072625698328E-2</v>
      </c>
      <c r="BJ51" s="109">
        <f t="shared" si="13"/>
        <v>0.17597765363128492</v>
      </c>
      <c r="BK51" s="109">
        <f t="shared" si="14"/>
        <v>0.46648044692737434</v>
      </c>
      <c r="BL51" s="109">
        <f t="shared" si="15"/>
        <v>6.7039106145251395E-2</v>
      </c>
      <c r="BM51" s="109">
        <f t="shared" si="16"/>
        <v>8.3798882681564244E-3</v>
      </c>
      <c r="BN51" s="109">
        <f t="shared" si="17"/>
        <v>2.7932960893854749E-3</v>
      </c>
      <c r="BO51" s="109">
        <f t="shared" si="18"/>
        <v>8.3798882681564244E-3</v>
      </c>
      <c r="BP51" s="109">
        <f t="shared" si="19"/>
        <v>7.8212290502793311E-2</v>
      </c>
      <c r="BQ51" s="109">
        <f t="shared" si="20"/>
        <v>5.3072625698324022E-2</v>
      </c>
      <c r="BR51" s="109">
        <f t="shared" si="21"/>
        <v>5.0279329608938543E-2</v>
      </c>
      <c r="BS51" s="109">
        <f t="shared" si="22"/>
        <v>1.6759776536312849E-2</v>
      </c>
      <c r="BT51" s="109">
        <f t="shared" si="23"/>
        <v>1.6759776536312849E-2</v>
      </c>
      <c r="BU51" s="109">
        <f t="shared" si="24"/>
        <v>2.23463687150838E-2</v>
      </c>
      <c r="BV51" s="109">
        <f t="shared" si="25"/>
        <v>2.7932960893854749E-3</v>
      </c>
      <c r="BW51" s="109">
        <f t="shared" si="26"/>
        <v>2.7932960893854749E-3</v>
      </c>
      <c r="BX51" s="109">
        <f t="shared" si="27"/>
        <v>0</v>
      </c>
      <c r="BY51" s="109">
        <f t="shared" si="28"/>
        <v>5.5865921787709499E-3</v>
      </c>
      <c r="BZ51" s="109">
        <f t="shared" si="29"/>
        <v>2.7932960893854749E-3</v>
      </c>
      <c r="CA51" s="109">
        <f t="shared" si="30"/>
        <v>0</v>
      </c>
      <c r="CB51" s="109">
        <f t="shared" si="31"/>
        <v>0</v>
      </c>
      <c r="CC51" s="109">
        <f t="shared" si="32"/>
        <v>0</v>
      </c>
      <c r="CD51" s="109">
        <f t="shared" si="33"/>
        <v>0</v>
      </c>
      <c r="CE51" s="109">
        <f t="shared" si="34"/>
        <v>0</v>
      </c>
      <c r="CF51" s="109">
        <f t="shared" si="35"/>
        <v>0</v>
      </c>
      <c r="CG51" s="109">
        <f t="shared" si="36"/>
        <v>0</v>
      </c>
      <c r="CH51" s="109">
        <f t="shared" si="37"/>
        <v>0</v>
      </c>
      <c r="CI51" s="109">
        <f t="shared" si="38"/>
        <v>0</v>
      </c>
      <c r="CJ51" s="109">
        <f t="shared" si="39"/>
        <v>0</v>
      </c>
      <c r="CK51" s="109">
        <f t="shared" si="40"/>
        <v>0</v>
      </c>
      <c r="CL51" s="109">
        <f t="shared" si="41"/>
        <v>0</v>
      </c>
      <c r="CM51" s="109">
        <f t="shared" si="42"/>
        <v>0</v>
      </c>
      <c r="CN51" s="109">
        <f t="shared" si="43"/>
        <v>0</v>
      </c>
      <c r="CO51" s="109">
        <f t="shared" si="44"/>
        <v>0</v>
      </c>
      <c r="CP51" s="109">
        <f t="shared" si="45"/>
        <v>0</v>
      </c>
      <c r="CQ51" s="109">
        <f t="shared" si="46"/>
        <v>0</v>
      </c>
      <c r="CR51" s="109">
        <f t="shared" si="47"/>
        <v>0</v>
      </c>
      <c r="CS51" s="109">
        <f t="shared" si="48"/>
        <v>0</v>
      </c>
      <c r="CT51" s="109">
        <f t="shared" si="49"/>
        <v>0</v>
      </c>
      <c r="CU51" s="109">
        <f t="shared" si="50"/>
        <v>0</v>
      </c>
      <c r="CV51" s="109">
        <f t="shared" si="51"/>
        <v>0</v>
      </c>
      <c r="CW51" s="109">
        <f t="shared" si="52"/>
        <v>0</v>
      </c>
      <c r="CX51" s="109">
        <f t="shared" si="53"/>
        <v>0</v>
      </c>
      <c r="CY51" s="109">
        <f t="shared" si="54"/>
        <v>0</v>
      </c>
      <c r="CZ51" s="109">
        <f t="shared" si="55"/>
        <v>0</v>
      </c>
      <c r="DA51" s="109">
        <f t="shared" si="56"/>
        <v>0</v>
      </c>
      <c r="DB51" s="109">
        <f t="shared" si="57"/>
        <v>0</v>
      </c>
      <c r="DC51" s="109">
        <f t="shared" si="58"/>
        <v>0</v>
      </c>
      <c r="DD51" s="109">
        <f t="shared" si="59"/>
        <v>0</v>
      </c>
      <c r="DE51" s="110">
        <f t="shared" si="63"/>
        <v>1.0000000000000002</v>
      </c>
      <c r="DG51" s="108" t="str">
        <f t="shared" si="64"/>
        <v>2009.4.30</v>
      </c>
      <c r="DH51" s="109">
        <f t="shared" si="65"/>
        <v>0</v>
      </c>
      <c r="DI51" s="109">
        <f t="shared" ref="DI51:FD51" si="95">IF($B51=1,DH51+BI51,"")</f>
        <v>1.9553072625698328E-2</v>
      </c>
      <c r="DJ51" s="109">
        <f t="shared" si="95"/>
        <v>0.19553072625698326</v>
      </c>
      <c r="DK51" s="109">
        <f t="shared" si="95"/>
        <v>0.66201117318435765</v>
      </c>
      <c r="DL51" s="109">
        <f t="shared" si="95"/>
        <v>0.72905027932960909</v>
      </c>
      <c r="DM51" s="109">
        <f t="shared" si="95"/>
        <v>0.73743016759776547</v>
      </c>
      <c r="DN51" s="109">
        <f t="shared" si="95"/>
        <v>0.74022346368715097</v>
      </c>
      <c r="DO51" s="109">
        <f t="shared" si="95"/>
        <v>0.74860335195530736</v>
      </c>
      <c r="DP51" s="109">
        <f t="shared" si="95"/>
        <v>0.82681564245810069</v>
      </c>
      <c r="DQ51" s="109">
        <f t="shared" si="95"/>
        <v>0.87988826815642474</v>
      </c>
      <c r="DR51" s="109">
        <f t="shared" si="95"/>
        <v>0.93016759776536329</v>
      </c>
      <c r="DS51" s="109">
        <f t="shared" si="95"/>
        <v>0.94692737430167617</v>
      </c>
      <c r="DT51" s="109">
        <f t="shared" si="95"/>
        <v>0.96368715083798906</v>
      </c>
      <c r="DU51" s="109">
        <f t="shared" si="95"/>
        <v>0.98603351955307283</v>
      </c>
      <c r="DV51" s="109">
        <f t="shared" si="95"/>
        <v>0.98882681564245833</v>
      </c>
      <c r="DW51" s="109">
        <f t="shared" si="95"/>
        <v>0.99162011173184383</v>
      </c>
      <c r="DX51" s="109">
        <f t="shared" si="95"/>
        <v>0.99162011173184383</v>
      </c>
      <c r="DY51" s="109">
        <f t="shared" si="95"/>
        <v>0.99720670391061483</v>
      </c>
      <c r="DZ51" s="109">
        <f t="shared" si="95"/>
        <v>1.0000000000000002</v>
      </c>
      <c r="EA51" s="109">
        <f t="shared" si="95"/>
        <v>1.0000000000000002</v>
      </c>
      <c r="EB51" s="109">
        <f t="shared" si="95"/>
        <v>1.0000000000000002</v>
      </c>
      <c r="EC51" s="109">
        <f t="shared" si="95"/>
        <v>1.0000000000000002</v>
      </c>
      <c r="ED51" s="109">
        <f t="shared" si="95"/>
        <v>1.0000000000000002</v>
      </c>
      <c r="EE51" s="109">
        <f t="shared" si="95"/>
        <v>1.0000000000000002</v>
      </c>
      <c r="EF51" s="109">
        <f t="shared" si="95"/>
        <v>1.0000000000000002</v>
      </c>
      <c r="EG51" s="109">
        <f t="shared" si="95"/>
        <v>1.0000000000000002</v>
      </c>
      <c r="EH51" s="109">
        <f t="shared" si="95"/>
        <v>1.0000000000000002</v>
      </c>
      <c r="EI51" s="109">
        <f t="shared" si="95"/>
        <v>1.0000000000000002</v>
      </c>
      <c r="EJ51" s="109">
        <f t="shared" si="95"/>
        <v>1.0000000000000002</v>
      </c>
      <c r="EK51" s="109">
        <f t="shared" si="95"/>
        <v>1.0000000000000002</v>
      </c>
      <c r="EL51" s="109">
        <f t="shared" si="95"/>
        <v>1.0000000000000002</v>
      </c>
      <c r="EM51" s="109">
        <f t="shared" si="95"/>
        <v>1.0000000000000002</v>
      </c>
      <c r="EN51" s="109">
        <f t="shared" si="95"/>
        <v>1.0000000000000002</v>
      </c>
      <c r="EO51" s="109">
        <f t="shared" si="95"/>
        <v>1.0000000000000002</v>
      </c>
      <c r="EP51" s="109">
        <f t="shared" si="95"/>
        <v>1.0000000000000002</v>
      </c>
      <c r="EQ51" s="109">
        <f t="shared" si="95"/>
        <v>1.0000000000000002</v>
      </c>
      <c r="ER51" s="109">
        <f t="shared" si="95"/>
        <v>1.0000000000000002</v>
      </c>
      <c r="ES51" s="109">
        <f t="shared" si="95"/>
        <v>1.0000000000000002</v>
      </c>
      <c r="ET51" s="109">
        <f t="shared" si="95"/>
        <v>1.0000000000000002</v>
      </c>
      <c r="EU51" s="109">
        <f t="shared" si="95"/>
        <v>1.0000000000000002</v>
      </c>
      <c r="EV51" s="109">
        <f t="shared" si="95"/>
        <v>1.0000000000000002</v>
      </c>
      <c r="EW51" s="109">
        <f t="shared" si="95"/>
        <v>1.0000000000000002</v>
      </c>
      <c r="EX51" s="109">
        <f t="shared" si="95"/>
        <v>1.0000000000000002</v>
      </c>
      <c r="EY51" s="109">
        <f t="shared" si="95"/>
        <v>1.0000000000000002</v>
      </c>
      <c r="EZ51" s="109">
        <f t="shared" si="95"/>
        <v>1.0000000000000002</v>
      </c>
      <c r="FA51" s="109">
        <f t="shared" si="95"/>
        <v>1.0000000000000002</v>
      </c>
      <c r="FB51" s="109">
        <f t="shared" si="95"/>
        <v>1.0000000000000002</v>
      </c>
      <c r="FC51" s="109">
        <f t="shared" si="95"/>
        <v>1.0000000000000002</v>
      </c>
      <c r="FD51" s="110">
        <f t="shared" si="95"/>
        <v>1.0000000000000002</v>
      </c>
    </row>
    <row r="52" spans="1:160" x14ac:dyDescent="0.25">
      <c r="A52" s="52">
        <v>32</v>
      </c>
      <c r="B52" s="105">
        <v>1</v>
      </c>
      <c r="C52" s="46">
        <v>2010</v>
      </c>
      <c r="D52" s="47">
        <v>4</v>
      </c>
      <c r="E52" s="47">
        <v>12</v>
      </c>
      <c r="F52" s="48">
        <f t="shared" si="61"/>
        <v>4</v>
      </c>
      <c r="G52" s="106" t="str">
        <f t="shared" si="9"/>
        <v>2010.4.12</v>
      </c>
      <c r="H52" s="23">
        <v>0</v>
      </c>
      <c r="I52" s="23">
        <v>6.7688459999999999</v>
      </c>
      <c r="J52" s="23">
        <v>22.061423999999999</v>
      </c>
      <c r="K52" s="23">
        <v>6.7688459999999999</v>
      </c>
      <c r="L52" s="23">
        <v>14.540483999999998</v>
      </c>
      <c r="M52" s="23">
        <v>15.292577999999997</v>
      </c>
      <c r="N52" s="23">
        <v>0.25069799999999998</v>
      </c>
      <c r="O52" s="23">
        <v>0</v>
      </c>
      <c r="P52" s="23">
        <v>0.25069799999999998</v>
      </c>
      <c r="Q52" s="23">
        <v>0</v>
      </c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19"/>
      <c r="BE52" s="107">
        <f t="shared" si="62"/>
        <v>65.933573999999993</v>
      </c>
      <c r="BG52" s="108" t="str">
        <f t="shared" si="10"/>
        <v>2010.4.12</v>
      </c>
      <c r="BH52" s="109">
        <f t="shared" si="11"/>
        <v>0</v>
      </c>
      <c r="BI52" s="109">
        <f t="shared" si="12"/>
        <v>0.10266159695817491</v>
      </c>
      <c r="BJ52" s="109">
        <f t="shared" si="13"/>
        <v>0.33460076045627379</v>
      </c>
      <c r="BK52" s="109">
        <f t="shared" si="14"/>
        <v>0.10266159695817491</v>
      </c>
      <c r="BL52" s="109">
        <f t="shared" si="15"/>
        <v>0.22053231939163498</v>
      </c>
      <c r="BM52" s="109">
        <f t="shared" si="16"/>
        <v>0.23193916349809884</v>
      </c>
      <c r="BN52" s="109">
        <f t="shared" si="17"/>
        <v>3.8022813688212928E-3</v>
      </c>
      <c r="BO52" s="109">
        <f t="shared" si="18"/>
        <v>0</v>
      </c>
      <c r="BP52" s="109">
        <f t="shared" si="19"/>
        <v>3.8022813688212928E-3</v>
      </c>
      <c r="BQ52" s="109">
        <f t="shared" si="20"/>
        <v>0</v>
      </c>
      <c r="BR52" s="109">
        <f t="shared" si="21"/>
        <v>0</v>
      </c>
      <c r="BS52" s="109">
        <f t="shared" si="22"/>
        <v>0</v>
      </c>
      <c r="BT52" s="109">
        <f t="shared" si="23"/>
        <v>0</v>
      </c>
      <c r="BU52" s="109">
        <f t="shared" si="24"/>
        <v>0</v>
      </c>
      <c r="BV52" s="109">
        <f t="shared" si="25"/>
        <v>0</v>
      </c>
      <c r="BW52" s="109">
        <f t="shared" si="26"/>
        <v>0</v>
      </c>
      <c r="BX52" s="109">
        <f t="shared" si="27"/>
        <v>0</v>
      </c>
      <c r="BY52" s="109">
        <f t="shared" si="28"/>
        <v>0</v>
      </c>
      <c r="BZ52" s="109">
        <f t="shared" si="29"/>
        <v>0</v>
      </c>
      <c r="CA52" s="109">
        <f t="shared" si="30"/>
        <v>0</v>
      </c>
      <c r="CB52" s="109">
        <f t="shared" si="31"/>
        <v>0</v>
      </c>
      <c r="CC52" s="109">
        <f t="shared" si="32"/>
        <v>0</v>
      </c>
      <c r="CD52" s="109">
        <f t="shared" si="33"/>
        <v>0</v>
      </c>
      <c r="CE52" s="109">
        <f t="shared" si="34"/>
        <v>0</v>
      </c>
      <c r="CF52" s="109">
        <f t="shared" si="35"/>
        <v>0</v>
      </c>
      <c r="CG52" s="109">
        <f t="shared" si="36"/>
        <v>0</v>
      </c>
      <c r="CH52" s="109">
        <f t="shared" si="37"/>
        <v>0</v>
      </c>
      <c r="CI52" s="109">
        <f t="shared" si="38"/>
        <v>0</v>
      </c>
      <c r="CJ52" s="109">
        <f t="shared" si="39"/>
        <v>0</v>
      </c>
      <c r="CK52" s="109">
        <f t="shared" si="40"/>
        <v>0</v>
      </c>
      <c r="CL52" s="109">
        <f t="shared" si="41"/>
        <v>0</v>
      </c>
      <c r="CM52" s="109">
        <f t="shared" si="42"/>
        <v>0</v>
      </c>
      <c r="CN52" s="109">
        <f t="shared" si="43"/>
        <v>0</v>
      </c>
      <c r="CO52" s="109">
        <f t="shared" si="44"/>
        <v>0</v>
      </c>
      <c r="CP52" s="109">
        <f t="shared" si="45"/>
        <v>0</v>
      </c>
      <c r="CQ52" s="109">
        <f t="shared" si="46"/>
        <v>0</v>
      </c>
      <c r="CR52" s="109">
        <f t="shared" si="47"/>
        <v>0</v>
      </c>
      <c r="CS52" s="109">
        <f t="shared" si="48"/>
        <v>0</v>
      </c>
      <c r="CT52" s="109">
        <f t="shared" si="49"/>
        <v>0</v>
      </c>
      <c r="CU52" s="109">
        <f t="shared" si="50"/>
        <v>0</v>
      </c>
      <c r="CV52" s="109">
        <f t="shared" si="51"/>
        <v>0</v>
      </c>
      <c r="CW52" s="109">
        <f t="shared" si="52"/>
        <v>0</v>
      </c>
      <c r="CX52" s="109">
        <f t="shared" si="53"/>
        <v>0</v>
      </c>
      <c r="CY52" s="109">
        <f t="shared" si="54"/>
        <v>0</v>
      </c>
      <c r="CZ52" s="109">
        <f t="shared" si="55"/>
        <v>0</v>
      </c>
      <c r="DA52" s="109">
        <f t="shared" si="56"/>
        <v>0</v>
      </c>
      <c r="DB52" s="109">
        <f t="shared" si="57"/>
        <v>0</v>
      </c>
      <c r="DC52" s="109">
        <f t="shared" si="58"/>
        <v>0</v>
      </c>
      <c r="DD52" s="109">
        <f t="shared" si="59"/>
        <v>0</v>
      </c>
      <c r="DE52" s="110">
        <f t="shared" si="63"/>
        <v>1</v>
      </c>
      <c r="DG52" s="108" t="str">
        <f t="shared" si="64"/>
        <v>2010.4.12</v>
      </c>
      <c r="DH52" s="109">
        <f t="shared" si="65"/>
        <v>0</v>
      </c>
      <c r="DI52" s="109">
        <f t="shared" ref="DI52:FD52" si="96">IF($B52=1,DH52+BI52,"")</f>
        <v>0.10266159695817491</v>
      </c>
      <c r="DJ52" s="109">
        <f t="shared" si="96"/>
        <v>0.43726235741444869</v>
      </c>
      <c r="DK52" s="109">
        <f t="shared" si="96"/>
        <v>0.53992395437262364</v>
      </c>
      <c r="DL52" s="109">
        <f t="shared" si="96"/>
        <v>0.76045627376425862</v>
      </c>
      <c r="DM52" s="109">
        <f t="shared" si="96"/>
        <v>0.99239543726235746</v>
      </c>
      <c r="DN52" s="109">
        <f t="shared" si="96"/>
        <v>0.99619771863117879</v>
      </c>
      <c r="DO52" s="109">
        <f t="shared" si="96"/>
        <v>0.99619771863117879</v>
      </c>
      <c r="DP52" s="109">
        <f t="shared" si="96"/>
        <v>1</v>
      </c>
      <c r="DQ52" s="109">
        <f t="shared" si="96"/>
        <v>1</v>
      </c>
      <c r="DR52" s="109">
        <f t="shared" si="96"/>
        <v>1</v>
      </c>
      <c r="DS52" s="109">
        <f t="shared" si="96"/>
        <v>1</v>
      </c>
      <c r="DT52" s="109">
        <f t="shared" si="96"/>
        <v>1</v>
      </c>
      <c r="DU52" s="109">
        <f t="shared" si="96"/>
        <v>1</v>
      </c>
      <c r="DV52" s="109">
        <f t="shared" si="96"/>
        <v>1</v>
      </c>
      <c r="DW52" s="109">
        <f t="shared" si="96"/>
        <v>1</v>
      </c>
      <c r="DX52" s="109">
        <f t="shared" si="96"/>
        <v>1</v>
      </c>
      <c r="DY52" s="109">
        <f t="shared" si="96"/>
        <v>1</v>
      </c>
      <c r="DZ52" s="109">
        <f t="shared" si="96"/>
        <v>1</v>
      </c>
      <c r="EA52" s="109">
        <f t="shared" si="96"/>
        <v>1</v>
      </c>
      <c r="EB52" s="109">
        <f t="shared" si="96"/>
        <v>1</v>
      </c>
      <c r="EC52" s="109">
        <f t="shared" si="96"/>
        <v>1</v>
      </c>
      <c r="ED52" s="109">
        <f t="shared" si="96"/>
        <v>1</v>
      </c>
      <c r="EE52" s="109">
        <f t="shared" si="96"/>
        <v>1</v>
      </c>
      <c r="EF52" s="109">
        <f t="shared" si="96"/>
        <v>1</v>
      </c>
      <c r="EG52" s="109">
        <f t="shared" si="96"/>
        <v>1</v>
      </c>
      <c r="EH52" s="109">
        <f t="shared" si="96"/>
        <v>1</v>
      </c>
      <c r="EI52" s="109">
        <f t="shared" si="96"/>
        <v>1</v>
      </c>
      <c r="EJ52" s="109">
        <f t="shared" si="96"/>
        <v>1</v>
      </c>
      <c r="EK52" s="109">
        <f t="shared" si="96"/>
        <v>1</v>
      </c>
      <c r="EL52" s="109">
        <f t="shared" si="96"/>
        <v>1</v>
      </c>
      <c r="EM52" s="109">
        <f t="shared" si="96"/>
        <v>1</v>
      </c>
      <c r="EN52" s="109">
        <f t="shared" si="96"/>
        <v>1</v>
      </c>
      <c r="EO52" s="109">
        <f t="shared" si="96"/>
        <v>1</v>
      </c>
      <c r="EP52" s="109">
        <f t="shared" si="96"/>
        <v>1</v>
      </c>
      <c r="EQ52" s="109">
        <f t="shared" si="96"/>
        <v>1</v>
      </c>
      <c r="ER52" s="109">
        <f t="shared" si="96"/>
        <v>1</v>
      </c>
      <c r="ES52" s="109">
        <f t="shared" si="96"/>
        <v>1</v>
      </c>
      <c r="ET52" s="109">
        <f t="shared" si="96"/>
        <v>1</v>
      </c>
      <c r="EU52" s="109">
        <f t="shared" si="96"/>
        <v>1</v>
      </c>
      <c r="EV52" s="109">
        <f t="shared" si="96"/>
        <v>1</v>
      </c>
      <c r="EW52" s="109">
        <f t="shared" si="96"/>
        <v>1</v>
      </c>
      <c r="EX52" s="109">
        <f t="shared" si="96"/>
        <v>1</v>
      </c>
      <c r="EY52" s="109">
        <f t="shared" si="96"/>
        <v>1</v>
      </c>
      <c r="EZ52" s="109">
        <f t="shared" si="96"/>
        <v>1</v>
      </c>
      <c r="FA52" s="109">
        <f t="shared" si="96"/>
        <v>1</v>
      </c>
      <c r="FB52" s="109">
        <f t="shared" si="96"/>
        <v>1</v>
      </c>
      <c r="FC52" s="109">
        <f t="shared" si="96"/>
        <v>1</v>
      </c>
      <c r="FD52" s="110">
        <f t="shared" si="96"/>
        <v>1</v>
      </c>
    </row>
    <row r="53" spans="1:160" x14ac:dyDescent="0.25">
      <c r="A53" s="52">
        <v>33</v>
      </c>
      <c r="B53" s="105">
        <v>1</v>
      </c>
      <c r="C53" s="46">
        <v>2011</v>
      </c>
      <c r="D53" s="47">
        <v>5</v>
      </c>
      <c r="E53" s="47">
        <v>9</v>
      </c>
      <c r="F53" s="48">
        <f t="shared" si="61"/>
        <v>2</v>
      </c>
      <c r="G53" s="106" t="str">
        <f t="shared" si="9"/>
        <v>2011.5.9</v>
      </c>
      <c r="H53" s="23">
        <v>0</v>
      </c>
      <c r="I53" s="23">
        <v>38.994079999999997</v>
      </c>
      <c r="J53" s="23">
        <v>26.680160000000001</v>
      </c>
      <c r="K53" s="23">
        <v>13.083539999999999</v>
      </c>
      <c r="L53" s="23">
        <v>0.76961999999999986</v>
      </c>
      <c r="M53" s="23">
        <v>0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19"/>
      <c r="BE53" s="107">
        <f t="shared" ref="BE53:BE84" si="97">SUM(H53:BD53)</f>
        <v>79.5274</v>
      </c>
      <c r="BG53" s="108" t="str">
        <f t="shared" ref="BG53:BG84" si="98">IF($B53=1,G53,"")</f>
        <v>2011.5.9</v>
      </c>
      <c r="BH53" s="109">
        <f t="shared" ref="BH53:BH84" si="99">IF($B53=1,H53/$BE53,"")</f>
        <v>0</v>
      </c>
      <c r="BI53" s="109">
        <f t="shared" ref="BI53:BI84" si="100">IF($B53=1,I53/$BE53,"")</f>
        <v>0.49032258064516127</v>
      </c>
      <c r="BJ53" s="109">
        <f t="shared" ref="BJ53:BJ84" si="101">IF($B53=1,J53/$BE53,"")</f>
        <v>0.33548387096774196</v>
      </c>
      <c r="BK53" s="109">
        <f t="shared" ref="BK53:BK84" si="102">IF($B53=1,K53/$BE53,"")</f>
        <v>0.16451612903225807</v>
      </c>
      <c r="BL53" s="109">
        <f t="shared" ref="BL53:BL84" si="103">IF($B53=1,L53/$BE53,"")</f>
        <v>9.6774193548387084E-3</v>
      </c>
      <c r="BM53" s="109">
        <f t="shared" ref="BM53:BM84" si="104">IF($B53=1,M53/$BE53,"")</f>
        <v>0</v>
      </c>
      <c r="BN53" s="109">
        <f t="shared" ref="BN53:BN84" si="105">IF($B53=1,N53/$BE53,"")</f>
        <v>0</v>
      </c>
      <c r="BO53" s="109">
        <f t="shared" ref="BO53:BO84" si="106">IF($B53=1,O53/$BE53,"")</f>
        <v>0</v>
      </c>
      <c r="BP53" s="109">
        <f t="shared" ref="BP53:BP84" si="107">IF($B53=1,P53/$BE53,"")</f>
        <v>0</v>
      </c>
      <c r="BQ53" s="109">
        <f t="shared" ref="BQ53:BQ84" si="108">IF($B53=1,Q53/$BE53,"")</f>
        <v>0</v>
      </c>
      <c r="BR53" s="109">
        <f t="shared" ref="BR53:BR84" si="109">IF($B53=1,R53/$BE53,"")</f>
        <v>0</v>
      </c>
      <c r="BS53" s="109">
        <f t="shared" ref="BS53:BS84" si="110">IF($B53=1,S53/$BE53,"")</f>
        <v>0</v>
      </c>
      <c r="BT53" s="109">
        <f t="shared" ref="BT53:BT84" si="111">IF($B53=1,T53/$BE53,"")</f>
        <v>0</v>
      </c>
      <c r="BU53" s="109">
        <f t="shared" ref="BU53:BU84" si="112">IF($B53=1,U53/$BE53,"")</f>
        <v>0</v>
      </c>
      <c r="BV53" s="109">
        <f t="shared" ref="BV53:BV84" si="113">IF($B53=1,V53/$BE53,"")</f>
        <v>0</v>
      </c>
      <c r="BW53" s="109">
        <f t="shared" ref="BW53:BW84" si="114">IF($B53=1,W53/$BE53,"")</f>
        <v>0</v>
      </c>
      <c r="BX53" s="109">
        <f t="shared" ref="BX53:BX84" si="115">IF($B53=1,X53/$BE53,"")</f>
        <v>0</v>
      </c>
      <c r="BY53" s="109">
        <f t="shared" ref="BY53:BY84" si="116">IF($B53=1,Y53/$BE53,"")</f>
        <v>0</v>
      </c>
      <c r="BZ53" s="109">
        <f t="shared" ref="BZ53:BZ84" si="117">IF($B53=1,Z53/$BE53,"")</f>
        <v>0</v>
      </c>
      <c r="CA53" s="109">
        <f t="shared" ref="CA53:CA84" si="118">IF($B53=1,AA53/$BE53,"")</f>
        <v>0</v>
      </c>
      <c r="CB53" s="109">
        <f t="shared" ref="CB53:CB84" si="119">IF($B53=1,AB53/$BE53,"")</f>
        <v>0</v>
      </c>
      <c r="CC53" s="109">
        <f t="shared" ref="CC53:CC84" si="120">IF($B53=1,AC53/$BE53,"")</f>
        <v>0</v>
      </c>
      <c r="CD53" s="109">
        <f t="shared" ref="CD53:CD84" si="121">IF($B53=1,AD53/$BE53,"")</f>
        <v>0</v>
      </c>
      <c r="CE53" s="109">
        <f t="shared" ref="CE53:CE84" si="122">IF($B53=1,AE53/$BE53,"")</f>
        <v>0</v>
      </c>
      <c r="CF53" s="109">
        <f t="shared" ref="CF53:CF84" si="123">IF($B53=1,AF53/$BE53,"")</f>
        <v>0</v>
      </c>
      <c r="CG53" s="109">
        <f t="shared" ref="CG53:CG84" si="124">IF($B53=1,AG53/$BE53,"")</f>
        <v>0</v>
      </c>
      <c r="CH53" s="109">
        <f t="shared" ref="CH53:CH84" si="125">IF($B53=1,AH53/$BE53,"")</f>
        <v>0</v>
      </c>
      <c r="CI53" s="109">
        <f t="shared" ref="CI53:CI84" si="126">IF($B53=1,AI53/$BE53,"")</f>
        <v>0</v>
      </c>
      <c r="CJ53" s="109">
        <f t="shared" ref="CJ53:CJ84" si="127">IF($B53=1,AJ53/$BE53,"")</f>
        <v>0</v>
      </c>
      <c r="CK53" s="109">
        <f t="shared" ref="CK53:CK84" si="128">IF($B53=1,AK53/$BE53,"")</f>
        <v>0</v>
      </c>
      <c r="CL53" s="109">
        <f t="shared" ref="CL53:CL84" si="129">IF($B53=1,AL53/$BE53,"")</f>
        <v>0</v>
      </c>
      <c r="CM53" s="109">
        <f t="shared" ref="CM53:CM84" si="130">IF($B53=1,AM53/$BE53,"")</f>
        <v>0</v>
      </c>
      <c r="CN53" s="109">
        <f t="shared" ref="CN53:CN84" si="131">IF($B53=1,AN53/$BE53,"")</f>
        <v>0</v>
      </c>
      <c r="CO53" s="109">
        <f t="shared" ref="CO53:CO84" si="132">IF($B53=1,AO53/$BE53,"")</f>
        <v>0</v>
      </c>
      <c r="CP53" s="109">
        <f t="shared" ref="CP53:CP84" si="133">IF($B53=1,AP53/$BE53,"")</f>
        <v>0</v>
      </c>
      <c r="CQ53" s="109">
        <f t="shared" ref="CQ53:CQ84" si="134">IF($B53=1,AQ53/$BE53,"")</f>
        <v>0</v>
      </c>
      <c r="CR53" s="109">
        <f t="shared" ref="CR53:CR84" si="135">IF($B53=1,AR53/$BE53,"")</f>
        <v>0</v>
      </c>
      <c r="CS53" s="109">
        <f t="shared" ref="CS53:CS84" si="136">IF($B53=1,AS53/$BE53,"")</f>
        <v>0</v>
      </c>
      <c r="CT53" s="109">
        <f t="shared" ref="CT53:CT84" si="137">IF($B53=1,AT53/$BE53,"")</f>
        <v>0</v>
      </c>
      <c r="CU53" s="109">
        <f t="shared" ref="CU53:CU84" si="138">IF($B53=1,AU53/$BE53,"")</f>
        <v>0</v>
      </c>
      <c r="CV53" s="109">
        <f t="shared" ref="CV53:CV84" si="139">IF($B53=1,AV53/$BE53,"")</f>
        <v>0</v>
      </c>
      <c r="CW53" s="109">
        <f t="shared" ref="CW53:CW84" si="140">IF($B53=1,AW53/$BE53,"")</f>
        <v>0</v>
      </c>
      <c r="CX53" s="109">
        <f t="shared" ref="CX53:CX84" si="141">IF($B53=1,AX53/$BE53,"")</f>
        <v>0</v>
      </c>
      <c r="CY53" s="109">
        <f t="shared" ref="CY53:CY84" si="142">IF($B53=1,AY53/$BE53,"")</f>
        <v>0</v>
      </c>
      <c r="CZ53" s="109">
        <f t="shared" ref="CZ53:CZ84" si="143">IF($B53=1,AZ53/$BE53,"")</f>
        <v>0</v>
      </c>
      <c r="DA53" s="109">
        <f t="shared" ref="DA53:DA84" si="144">IF($B53=1,BA53/$BE53,"")</f>
        <v>0</v>
      </c>
      <c r="DB53" s="109">
        <f t="shared" ref="DB53:DB84" si="145">IF($B53=1,BB53/$BE53,"")</f>
        <v>0</v>
      </c>
      <c r="DC53" s="109">
        <f t="shared" ref="DC53:DC84" si="146">IF($B53=1,BC53/$BE53,"")</f>
        <v>0</v>
      </c>
      <c r="DD53" s="109">
        <f t="shared" ref="DD53:DD84" si="147">IF($B53=1,BD53/$BE53,"")</f>
        <v>0</v>
      </c>
      <c r="DE53" s="110">
        <f t="shared" si="63"/>
        <v>1</v>
      </c>
      <c r="DG53" s="108" t="str">
        <f t="shared" si="64"/>
        <v>2011.5.9</v>
      </c>
      <c r="DH53" s="109">
        <f t="shared" si="65"/>
        <v>0</v>
      </c>
      <c r="DI53" s="109">
        <f t="shared" ref="DI53:FD53" si="148">IF($B53=1,DH53+BI53,"")</f>
        <v>0.49032258064516127</v>
      </c>
      <c r="DJ53" s="109">
        <f t="shared" si="148"/>
        <v>0.82580645161290323</v>
      </c>
      <c r="DK53" s="109">
        <f t="shared" si="148"/>
        <v>0.99032258064516132</v>
      </c>
      <c r="DL53" s="109">
        <f t="shared" si="148"/>
        <v>1</v>
      </c>
      <c r="DM53" s="109">
        <f t="shared" si="148"/>
        <v>1</v>
      </c>
      <c r="DN53" s="109">
        <f t="shared" si="148"/>
        <v>1</v>
      </c>
      <c r="DO53" s="109">
        <f t="shared" si="148"/>
        <v>1</v>
      </c>
      <c r="DP53" s="109">
        <f t="shared" si="148"/>
        <v>1</v>
      </c>
      <c r="DQ53" s="109">
        <f t="shared" si="148"/>
        <v>1</v>
      </c>
      <c r="DR53" s="109">
        <f t="shared" si="148"/>
        <v>1</v>
      </c>
      <c r="DS53" s="109">
        <f t="shared" si="148"/>
        <v>1</v>
      </c>
      <c r="DT53" s="109">
        <f t="shared" si="148"/>
        <v>1</v>
      </c>
      <c r="DU53" s="109">
        <f t="shared" si="148"/>
        <v>1</v>
      </c>
      <c r="DV53" s="109">
        <f t="shared" si="148"/>
        <v>1</v>
      </c>
      <c r="DW53" s="109">
        <f t="shared" si="148"/>
        <v>1</v>
      </c>
      <c r="DX53" s="109">
        <f t="shared" si="148"/>
        <v>1</v>
      </c>
      <c r="DY53" s="109">
        <f t="shared" si="148"/>
        <v>1</v>
      </c>
      <c r="DZ53" s="109">
        <f t="shared" si="148"/>
        <v>1</v>
      </c>
      <c r="EA53" s="109">
        <f t="shared" si="148"/>
        <v>1</v>
      </c>
      <c r="EB53" s="109">
        <f t="shared" si="148"/>
        <v>1</v>
      </c>
      <c r="EC53" s="109">
        <f t="shared" si="148"/>
        <v>1</v>
      </c>
      <c r="ED53" s="109">
        <f t="shared" si="148"/>
        <v>1</v>
      </c>
      <c r="EE53" s="109">
        <f t="shared" si="148"/>
        <v>1</v>
      </c>
      <c r="EF53" s="109">
        <f t="shared" si="148"/>
        <v>1</v>
      </c>
      <c r="EG53" s="109">
        <f t="shared" si="148"/>
        <v>1</v>
      </c>
      <c r="EH53" s="109">
        <f t="shared" si="148"/>
        <v>1</v>
      </c>
      <c r="EI53" s="109">
        <f t="shared" si="148"/>
        <v>1</v>
      </c>
      <c r="EJ53" s="109">
        <f t="shared" si="148"/>
        <v>1</v>
      </c>
      <c r="EK53" s="109">
        <f t="shared" si="148"/>
        <v>1</v>
      </c>
      <c r="EL53" s="109">
        <f t="shared" si="148"/>
        <v>1</v>
      </c>
      <c r="EM53" s="109">
        <f t="shared" si="148"/>
        <v>1</v>
      </c>
      <c r="EN53" s="109">
        <f t="shared" si="148"/>
        <v>1</v>
      </c>
      <c r="EO53" s="109">
        <f t="shared" si="148"/>
        <v>1</v>
      </c>
      <c r="EP53" s="109">
        <f t="shared" si="148"/>
        <v>1</v>
      </c>
      <c r="EQ53" s="109">
        <f t="shared" si="148"/>
        <v>1</v>
      </c>
      <c r="ER53" s="109">
        <f t="shared" si="148"/>
        <v>1</v>
      </c>
      <c r="ES53" s="109">
        <f t="shared" si="148"/>
        <v>1</v>
      </c>
      <c r="ET53" s="109">
        <f t="shared" si="148"/>
        <v>1</v>
      </c>
      <c r="EU53" s="109">
        <f t="shared" si="148"/>
        <v>1</v>
      </c>
      <c r="EV53" s="109">
        <f t="shared" si="148"/>
        <v>1</v>
      </c>
      <c r="EW53" s="109">
        <f t="shared" si="148"/>
        <v>1</v>
      </c>
      <c r="EX53" s="109">
        <f t="shared" si="148"/>
        <v>1</v>
      </c>
      <c r="EY53" s="109">
        <f t="shared" si="148"/>
        <v>1</v>
      </c>
      <c r="EZ53" s="109">
        <f t="shared" si="148"/>
        <v>1</v>
      </c>
      <c r="FA53" s="109">
        <f t="shared" si="148"/>
        <v>1</v>
      </c>
      <c r="FB53" s="109">
        <f t="shared" si="148"/>
        <v>1</v>
      </c>
      <c r="FC53" s="109">
        <f t="shared" si="148"/>
        <v>1</v>
      </c>
      <c r="FD53" s="110">
        <f t="shared" si="148"/>
        <v>1</v>
      </c>
    </row>
    <row r="54" spans="1:160" x14ac:dyDescent="0.25">
      <c r="A54" s="52">
        <v>34</v>
      </c>
      <c r="B54" s="105">
        <v>1</v>
      </c>
      <c r="C54" s="46">
        <v>2013</v>
      </c>
      <c r="D54" s="47">
        <v>8</v>
      </c>
      <c r="E54" s="47">
        <v>8</v>
      </c>
      <c r="F54" s="48">
        <f t="shared" si="61"/>
        <v>2.5</v>
      </c>
      <c r="G54" s="106" t="str">
        <f t="shared" si="9"/>
        <v>2013.8.8</v>
      </c>
      <c r="H54" s="23">
        <v>0</v>
      </c>
      <c r="I54" s="23">
        <v>29.717491999999996</v>
      </c>
      <c r="J54" s="23">
        <v>39.460932</v>
      </c>
      <c r="K54" s="23">
        <v>3.6537899999999994</v>
      </c>
      <c r="L54" s="23">
        <v>2.4358599999999999</v>
      </c>
      <c r="M54" s="23">
        <v>0.48717199999999999</v>
      </c>
      <c r="N54" s="23">
        <v>0</v>
      </c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19"/>
      <c r="BE54" s="107">
        <f t="shared" si="97"/>
        <v>75.755246</v>
      </c>
      <c r="BG54" s="108" t="str">
        <f t="shared" si="98"/>
        <v>2013.8.8</v>
      </c>
      <c r="BH54" s="109">
        <f t="shared" si="99"/>
        <v>0</v>
      </c>
      <c r="BI54" s="109">
        <f t="shared" si="100"/>
        <v>0.39228295819935688</v>
      </c>
      <c r="BJ54" s="109">
        <f t="shared" si="101"/>
        <v>0.52090032154340837</v>
      </c>
      <c r="BK54" s="109">
        <f t="shared" si="102"/>
        <v>4.8231511254019283E-2</v>
      </c>
      <c r="BL54" s="109">
        <f t="shared" si="103"/>
        <v>3.215434083601286E-2</v>
      </c>
      <c r="BM54" s="109">
        <f t="shared" si="104"/>
        <v>6.4308681672025723E-3</v>
      </c>
      <c r="BN54" s="109">
        <f t="shared" si="105"/>
        <v>0</v>
      </c>
      <c r="BO54" s="109">
        <f t="shared" si="106"/>
        <v>0</v>
      </c>
      <c r="BP54" s="109">
        <f t="shared" si="107"/>
        <v>0</v>
      </c>
      <c r="BQ54" s="109">
        <f t="shared" si="108"/>
        <v>0</v>
      </c>
      <c r="BR54" s="109">
        <f t="shared" si="109"/>
        <v>0</v>
      </c>
      <c r="BS54" s="109">
        <f t="shared" si="110"/>
        <v>0</v>
      </c>
      <c r="BT54" s="109">
        <f t="shared" si="111"/>
        <v>0</v>
      </c>
      <c r="BU54" s="109">
        <f t="shared" si="112"/>
        <v>0</v>
      </c>
      <c r="BV54" s="109">
        <f t="shared" si="113"/>
        <v>0</v>
      </c>
      <c r="BW54" s="109">
        <f t="shared" si="114"/>
        <v>0</v>
      </c>
      <c r="BX54" s="109">
        <f t="shared" si="115"/>
        <v>0</v>
      </c>
      <c r="BY54" s="109">
        <f t="shared" si="116"/>
        <v>0</v>
      </c>
      <c r="BZ54" s="109">
        <f t="shared" si="117"/>
        <v>0</v>
      </c>
      <c r="CA54" s="109">
        <f t="shared" si="118"/>
        <v>0</v>
      </c>
      <c r="CB54" s="109">
        <f t="shared" si="119"/>
        <v>0</v>
      </c>
      <c r="CC54" s="109">
        <f t="shared" si="120"/>
        <v>0</v>
      </c>
      <c r="CD54" s="109">
        <f t="shared" si="121"/>
        <v>0</v>
      </c>
      <c r="CE54" s="109">
        <f t="shared" si="122"/>
        <v>0</v>
      </c>
      <c r="CF54" s="109">
        <f t="shared" si="123"/>
        <v>0</v>
      </c>
      <c r="CG54" s="109">
        <f t="shared" si="124"/>
        <v>0</v>
      </c>
      <c r="CH54" s="109">
        <f t="shared" si="125"/>
        <v>0</v>
      </c>
      <c r="CI54" s="109">
        <f t="shared" si="126"/>
        <v>0</v>
      </c>
      <c r="CJ54" s="109">
        <f t="shared" si="127"/>
        <v>0</v>
      </c>
      <c r="CK54" s="109">
        <f t="shared" si="128"/>
        <v>0</v>
      </c>
      <c r="CL54" s="109">
        <f t="shared" si="129"/>
        <v>0</v>
      </c>
      <c r="CM54" s="109">
        <f t="shared" si="130"/>
        <v>0</v>
      </c>
      <c r="CN54" s="109">
        <f t="shared" si="131"/>
        <v>0</v>
      </c>
      <c r="CO54" s="109">
        <f t="shared" si="132"/>
        <v>0</v>
      </c>
      <c r="CP54" s="109">
        <f t="shared" si="133"/>
        <v>0</v>
      </c>
      <c r="CQ54" s="109">
        <f t="shared" si="134"/>
        <v>0</v>
      </c>
      <c r="CR54" s="109">
        <f t="shared" si="135"/>
        <v>0</v>
      </c>
      <c r="CS54" s="109">
        <f t="shared" si="136"/>
        <v>0</v>
      </c>
      <c r="CT54" s="109">
        <f t="shared" si="137"/>
        <v>0</v>
      </c>
      <c r="CU54" s="109">
        <f t="shared" si="138"/>
        <v>0</v>
      </c>
      <c r="CV54" s="109">
        <f t="shared" si="139"/>
        <v>0</v>
      </c>
      <c r="CW54" s="109">
        <f t="shared" si="140"/>
        <v>0</v>
      </c>
      <c r="CX54" s="109">
        <f t="shared" si="141"/>
        <v>0</v>
      </c>
      <c r="CY54" s="109">
        <f t="shared" si="142"/>
        <v>0</v>
      </c>
      <c r="CZ54" s="109">
        <f t="shared" si="143"/>
        <v>0</v>
      </c>
      <c r="DA54" s="109">
        <f t="shared" si="144"/>
        <v>0</v>
      </c>
      <c r="DB54" s="109">
        <f t="shared" si="145"/>
        <v>0</v>
      </c>
      <c r="DC54" s="109">
        <f t="shared" si="146"/>
        <v>0</v>
      </c>
      <c r="DD54" s="109">
        <f t="shared" si="147"/>
        <v>0</v>
      </c>
      <c r="DE54" s="110">
        <f t="shared" si="63"/>
        <v>1</v>
      </c>
      <c r="DG54" s="108" t="str">
        <f t="shared" si="64"/>
        <v>2013.8.8</v>
      </c>
      <c r="DH54" s="109">
        <f t="shared" si="65"/>
        <v>0</v>
      </c>
      <c r="DI54" s="109">
        <f t="shared" ref="DI54:FD54" si="149">IF($B54=1,DH54+BI54,"")</f>
        <v>0.39228295819935688</v>
      </c>
      <c r="DJ54" s="109">
        <f t="shared" si="149"/>
        <v>0.91318327974276525</v>
      </c>
      <c r="DK54" s="109">
        <f t="shared" si="149"/>
        <v>0.96141479099678451</v>
      </c>
      <c r="DL54" s="109">
        <f t="shared" si="149"/>
        <v>0.99356913183279738</v>
      </c>
      <c r="DM54" s="109">
        <f t="shared" si="149"/>
        <v>1</v>
      </c>
      <c r="DN54" s="109">
        <f t="shared" si="149"/>
        <v>1</v>
      </c>
      <c r="DO54" s="109">
        <f t="shared" si="149"/>
        <v>1</v>
      </c>
      <c r="DP54" s="109">
        <f t="shared" si="149"/>
        <v>1</v>
      </c>
      <c r="DQ54" s="109">
        <f t="shared" si="149"/>
        <v>1</v>
      </c>
      <c r="DR54" s="109">
        <f t="shared" si="149"/>
        <v>1</v>
      </c>
      <c r="DS54" s="109">
        <f t="shared" si="149"/>
        <v>1</v>
      </c>
      <c r="DT54" s="109">
        <f t="shared" si="149"/>
        <v>1</v>
      </c>
      <c r="DU54" s="109">
        <f t="shared" si="149"/>
        <v>1</v>
      </c>
      <c r="DV54" s="109">
        <f t="shared" si="149"/>
        <v>1</v>
      </c>
      <c r="DW54" s="109">
        <f t="shared" si="149"/>
        <v>1</v>
      </c>
      <c r="DX54" s="109">
        <f t="shared" si="149"/>
        <v>1</v>
      </c>
      <c r="DY54" s="109">
        <f t="shared" si="149"/>
        <v>1</v>
      </c>
      <c r="DZ54" s="109">
        <f t="shared" si="149"/>
        <v>1</v>
      </c>
      <c r="EA54" s="109">
        <f t="shared" si="149"/>
        <v>1</v>
      </c>
      <c r="EB54" s="109">
        <f t="shared" si="149"/>
        <v>1</v>
      </c>
      <c r="EC54" s="109">
        <f t="shared" si="149"/>
        <v>1</v>
      </c>
      <c r="ED54" s="109">
        <f t="shared" si="149"/>
        <v>1</v>
      </c>
      <c r="EE54" s="109">
        <f t="shared" si="149"/>
        <v>1</v>
      </c>
      <c r="EF54" s="109">
        <f t="shared" si="149"/>
        <v>1</v>
      </c>
      <c r="EG54" s="109">
        <f t="shared" si="149"/>
        <v>1</v>
      </c>
      <c r="EH54" s="109">
        <f t="shared" si="149"/>
        <v>1</v>
      </c>
      <c r="EI54" s="109">
        <f t="shared" si="149"/>
        <v>1</v>
      </c>
      <c r="EJ54" s="109">
        <f t="shared" si="149"/>
        <v>1</v>
      </c>
      <c r="EK54" s="109">
        <f t="shared" si="149"/>
        <v>1</v>
      </c>
      <c r="EL54" s="109">
        <f t="shared" si="149"/>
        <v>1</v>
      </c>
      <c r="EM54" s="109">
        <f t="shared" si="149"/>
        <v>1</v>
      </c>
      <c r="EN54" s="109">
        <f t="shared" si="149"/>
        <v>1</v>
      </c>
      <c r="EO54" s="109">
        <f t="shared" si="149"/>
        <v>1</v>
      </c>
      <c r="EP54" s="109">
        <f t="shared" si="149"/>
        <v>1</v>
      </c>
      <c r="EQ54" s="109">
        <f t="shared" si="149"/>
        <v>1</v>
      </c>
      <c r="ER54" s="109">
        <f t="shared" si="149"/>
        <v>1</v>
      </c>
      <c r="ES54" s="109">
        <f t="shared" si="149"/>
        <v>1</v>
      </c>
      <c r="ET54" s="109">
        <f t="shared" si="149"/>
        <v>1</v>
      </c>
      <c r="EU54" s="109">
        <f t="shared" si="149"/>
        <v>1</v>
      </c>
      <c r="EV54" s="109">
        <f t="shared" si="149"/>
        <v>1</v>
      </c>
      <c r="EW54" s="109">
        <f t="shared" si="149"/>
        <v>1</v>
      </c>
      <c r="EX54" s="109">
        <f t="shared" si="149"/>
        <v>1</v>
      </c>
      <c r="EY54" s="109">
        <f t="shared" si="149"/>
        <v>1</v>
      </c>
      <c r="EZ54" s="109">
        <f t="shared" si="149"/>
        <v>1</v>
      </c>
      <c r="FA54" s="109">
        <f t="shared" si="149"/>
        <v>1</v>
      </c>
      <c r="FB54" s="109">
        <f t="shared" si="149"/>
        <v>1</v>
      </c>
      <c r="FC54" s="109">
        <f t="shared" si="149"/>
        <v>1</v>
      </c>
      <c r="FD54" s="110">
        <f t="shared" si="149"/>
        <v>1</v>
      </c>
    </row>
    <row r="55" spans="1:160" x14ac:dyDescent="0.25">
      <c r="A55" s="52">
        <v>35</v>
      </c>
      <c r="B55" s="105">
        <v>1</v>
      </c>
      <c r="C55" s="46">
        <v>1999</v>
      </c>
      <c r="D55" s="47">
        <v>9</v>
      </c>
      <c r="E55" s="47">
        <v>28</v>
      </c>
      <c r="F55" s="48">
        <f t="shared" si="61"/>
        <v>5.5</v>
      </c>
      <c r="G55" s="106" t="str">
        <f t="shared" si="9"/>
        <v>1999.9.28</v>
      </c>
      <c r="H55" s="23">
        <v>0</v>
      </c>
      <c r="I55" s="23">
        <v>0.52577999999999991</v>
      </c>
      <c r="J55" s="23">
        <v>1.3144499999999999</v>
      </c>
      <c r="K55" s="23">
        <v>2.1031199999999997</v>
      </c>
      <c r="L55" s="23">
        <v>25.763219999999997</v>
      </c>
      <c r="M55" s="23">
        <v>17.350739999999998</v>
      </c>
      <c r="N55" s="23">
        <v>23.397209999999998</v>
      </c>
      <c r="O55" s="23">
        <v>5.7835799999999997</v>
      </c>
      <c r="P55" s="23">
        <v>6.0464699999999993</v>
      </c>
      <c r="Q55" s="23">
        <v>3.1546799999999995</v>
      </c>
      <c r="R55" s="23">
        <v>2.6288999999999998</v>
      </c>
      <c r="S55" s="23">
        <v>2.1031199999999997</v>
      </c>
      <c r="T55" s="23">
        <v>0</v>
      </c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19"/>
      <c r="BE55" s="107">
        <f t="shared" si="97"/>
        <v>90.171269999999993</v>
      </c>
      <c r="BG55" s="108" t="str">
        <f t="shared" si="98"/>
        <v>1999.9.28</v>
      </c>
      <c r="BH55" s="109">
        <f t="shared" si="99"/>
        <v>0</v>
      </c>
      <c r="BI55" s="109">
        <f t="shared" si="100"/>
        <v>5.8309037900874635E-3</v>
      </c>
      <c r="BJ55" s="109">
        <f t="shared" si="101"/>
        <v>1.4577259475218658E-2</v>
      </c>
      <c r="BK55" s="109">
        <f t="shared" si="102"/>
        <v>2.3323615160349854E-2</v>
      </c>
      <c r="BL55" s="109">
        <f t="shared" si="103"/>
        <v>0.2857142857142857</v>
      </c>
      <c r="BM55" s="109">
        <f t="shared" si="104"/>
        <v>0.1924198250728863</v>
      </c>
      <c r="BN55" s="109">
        <f t="shared" si="105"/>
        <v>0.25947521865889212</v>
      </c>
      <c r="BO55" s="109">
        <f t="shared" si="106"/>
        <v>6.4139941690962099E-2</v>
      </c>
      <c r="BP55" s="109">
        <f t="shared" si="107"/>
        <v>6.7055393586005832E-2</v>
      </c>
      <c r="BQ55" s="109">
        <f t="shared" si="108"/>
        <v>3.4985422740524776E-2</v>
      </c>
      <c r="BR55" s="109">
        <f t="shared" si="109"/>
        <v>2.9154518950437316E-2</v>
      </c>
      <c r="BS55" s="109">
        <f t="shared" si="110"/>
        <v>2.3323615160349854E-2</v>
      </c>
      <c r="BT55" s="109">
        <f t="shared" si="111"/>
        <v>0</v>
      </c>
      <c r="BU55" s="109">
        <f t="shared" si="112"/>
        <v>0</v>
      </c>
      <c r="BV55" s="109">
        <f t="shared" si="113"/>
        <v>0</v>
      </c>
      <c r="BW55" s="109">
        <f t="shared" si="114"/>
        <v>0</v>
      </c>
      <c r="BX55" s="109">
        <f t="shared" si="115"/>
        <v>0</v>
      </c>
      <c r="BY55" s="109">
        <f t="shared" si="116"/>
        <v>0</v>
      </c>
      <c r="BZ55" s="109">
        <f t="shared" si="117"/>
        <v>0</v>
      </c>
      <c r="CA55" s="109">
        <f t="shared" si="118"/>
        <v>0</v>
      </c>
      <c r="CB55" s="109">
        <f t="shared" si="119"/>
        <v>0</v>
      </c>
      <c r="CC55" s="109">
        <f t="shared" si="120"/>
        <v>0</v>
      </c>
      <c r="CD55" s="109">
        <f t="shared" si="121"/>
        <v>0</v>
      </c>
      <c r="CE55" s="109">
        <f t="shared" si="122"/>
        <v>0</v>
      </c>
      <c r="CF55" s="109">
        <f t="shared" si="123"/>
        <v>0</v>
      </c>
      <c r="CG55" s="109">
        <f t="shared" si="124"/>
        <v>0</v>
      </c>
      <c r="CH55" s="109">
        <f t="shared" si="125"/>
        <v>0</v>
      </c>
      <c r="CI55" s="109">
        <f t="shared" si="126"/>
        <v>0</v>
      </c>
      <c r="CJ55" s="109">
        <f t="shared" si="127"/>
        <v>0</v>
      </c>
      <c r="CK55" s="109">
        <f t="shared" si="128"/>
        <v>0</v>
      </c>
      <c r="CL55" s="109">
        <f t="shared" si="129"/>
        <v>0</v>
      </c>
      <c r="CM55" s="109">
        <f t="shared" si="130"/>
        <v>0</v>
      </c>
      <c r="CN55" s="109">
        <f t="shared" si="131"/>
        <v>0</v>
      </c>
      <c r="CO55" s="109">
        <f t="shared" si="132"/>
        <v>0</v>
      </c>
      <c r="CP55" s="109">
        <f t="shared" si="133"/>
        <v>0</v>
      </c>
      <c r="CQ55" s="109">
        <f t="shared" si="134"/>
        <v>0</v>
      </c>
      <c r="CR55" s="109">
        <f t="shared" si="135"/>
        <v>0</v>
      </c>
      <c r="CS55" s="109">
        <f t="shared" si="136"/>
        <v>0</v>
      </c>
      <c r="CT55" s="109">
        <f t="shared" si="137"/>
        <v>0</v>
      </c>
      <c r="CU55" s="109">
        <f t="shared" si="138"/>
        <v>0</v>
      </c>
      <c r="CV55" s="109">
        <f t="shared" si="139"/>
        <v>0</v>
      </c>
      <c r="CW55" s="109">
        <f t="shared" si="140"/>
        <v>0</v>
      </c>
      <c r="CX55" s="109">
        <f t="shared" si="141"/>
        <v>0</v>
      </c>
      <c r="CY55" s="109">
        <f t="shared" si="142"/>
        <v>0</v>
      </c>
      <c r="CZ55" s="109">
        <f t="shared" si="143"/>
        <v>0</v>
      </c>
      <c r="DA55" s="109">
        <f t="shared" si="144"/>
        <v>0</v>
      </c>
      <c r="DB55" s="109">
        <f t="shared" si="145"/>
        <v>0</v>
      </c>
      <c r="DC55" s="109">
        <f t="shared" si="146"/>
        <v>0</v>
      </c>
      <c r="DD55" s="109">
        <f t="shared" si="147"/>
        <v>0</v>
      </c>
      <c r="DE55" s="110">
        <f t="shared" si="63"/>
        <v>0.99999999999999989</v>
      </c>
      <c r="DG55" s="108" t="str">
        <f t="shared" si="64"/>
        <v>1999.9.28</v>
      </c>
      <c r="DH55" s="109">
        <f t="shared" si="65"/>
        <v>0</v>
      </c>
      <c r="DI55" s="109">
        <f t="shared" ref="DI55:FD55" si="150">IF($B55=1,DH55+BI55,"")</f>
        <v>5.8309037900874635E-3</v>
      </c>
      <c r="DJ55" s="109">
        <f t="shared" si="150"/>
        <v>2.0408163265306121E-2</v>
      </c>
      <c r="DK55" s="109">
        <f t="shared" si="150"/>
        <v>4.3731778425655975E-2</v>
      </c>
      <c r="DL55" s="109">
        <f t="shared" si="150"/>
        <v>0.32944606413994165</v>
      </c>
      <c r="DM55" s="109">
        <f t="shared" si="150"/>
        <v>0.52186588921282795</v>
      </c>
      <c r="DN55" s="109">
        <f t="shared" si="150"/>
        <v>0.78134110787172006</v>
      </c>
      <c r="DO55" s="109">
        <f t="shared" si="150"/>
        <v>0.84548104956268211</v>
      </c>
      <c r="DP55" s="109">
        <f t="shared" si="150"/>
        <v>0.91253644314868798</v>
      </c>
      <c r="DQ55" s="109">
        <f t="shared" si="150"/>
        <v>0.94752186588921272</v>
      </c>
      <c r="DR55" s="109">
        <f t="shared" si="150"/>
        <v>0.97667638483965002</v>
      </c>
      <c r="DS55" s="109">
        <f t="shared" si="150"/>
        <v>0.99999999999999989</v>
      </c>
      <c r="DT55" s="109">
        <f t="shared" si="150"/>
        <v>0.99999999999999989</v>
      </c>
      <c r="DU55" s="109">
        <f t="shared" si="150"/>
        <v>0.99999999999999989</v>
      </c>
      <c r="DV55" s="109">
        <f t="shared" si="150"/>
        <v>0.99999999999999989</v>
      </c>
      <c r="DW55" s="109">
        <f t="shared" si="150"/>
        <v>0.99999999999999989</v>
      </c>
      <c r="DX55" s="109">
        <f t="shared" si="150"/>
        <v>0.99999999999999989</v>
      </c>
      <c r="DY55" s="109">
        <f t="shared" si="150"/>
        <v>0.99999999999999989</v>
      </c>
      <c r="DZ55" s="109">
        <f t="shared" si="150"/>
        <v>0.99999999999999989</v>
      </c>
      <c r="EA55" s="109">
        <f t="shared" si="150"/>
        <v>0.99999999999999989</v>
      </c>
      <c r="EB55" s="109">
        <f t="shared" si="150"/>
        <v>0.99999999999999989</v>
      </c>
      <c r="EC55" s="109">
        <f t="shared" si="150"/>
        <v>0.99999999999999989</v>
      </c>
      <c r="ED55" s="109">
        <f t="shared" si="150"/>
        <v>0.99999999999999989</v>
      </c>
      <c r="EE55" s="109">
        <f t="shared" si="150"/>
        <v>0.99999999999999989</v>
      </c>
      <c r="EF55" s="109">
        <f t="shared" si="150"/>
        <v>0.99999999999999989</v>
      </c>
      <c r="EG55" s="109">
        <f t="shared" si="150"/>
        <v>0.99999999999999989</v>
      </c>
      <c r="EH55" s="109">
        <f t="shared" si="150"/>
        <v>0.99999999999999989</v>
      </c>
      <c r="EI55" s="109">
        <f t="shared" si="150"/>
        <v>0.99999999999999989</v>
      </c>
      <c r="EJ55" s="109">
        <f t="shared" si="150"/>
        <v>0.99999999999999989</v>
      </c>
      <c r="EK55" s="109">
        <f t="shared" si="150"/>
        <v>0.99999999999999989</v>
      </c>
      <c r="EL55" s="109">
        <f t="shared" si="150"/>
        <v>0.99999999999999989</v>
      </c>
      <c r="EM55" s="109">
        <f t="shared" si="150"/>
        <v>0.99999999999999989</v>
      </c>
      <c r="EN55" s="109">
        <f t="shared" si="150"/>
        <v>0.99999999999999989</v>
      </c>
      <c r="EO55" s="109">
        <f t="shared" si="150"/>
        <v>0.99999999999999989</v>
      </c>
      <c r="EP55" s="109">
        <f t="shared" si="150"/>
        <v>0.99999999999999989</v>
      </c>
      <c r="EQ55" s="109">
        <f t="shared" si="150"/>
        <v>0.99999999999999989</v>
      </c>
      <c r="ER55" s="109">
        <f t="shared" si="150"/>
        <v>0.99999999999999989</v>
      </c>
      <c r="ES55" s="109">
        <f t="shared" si="150"/>
        <v>0.99999999999999989</v>
      </c>
      <c r="ET55" s="109">
        <f t="shared" si="150"/>
        <v>0.99999999999999989</v>
      </c>
      <c r="EU55" s="109">
        <f t="shared" si="150"/>
        <v>0.99999999999999989</v>
      </c>
      <c r="EV55" s="109">
        <f t="shared" si="150"/>
        <v>0.99999999999999989</v>
      </c>
      <c r="EW55" s="109">
        <f t="shared" si="150"/>
        <v>0.99999999999999989</v>
      </c>
      <c r="EX55" s="109">
        <f t="shared" si="150"/>
        <v>0.99999999999999989</v>
      </c>
      <c r="EY55" s="109">
        <f t="shared" si="150"/>
        <v>0.99999999999999989</v>
      </c>
      <c r="EZ55" s="109">
        <f t="shared" si="150"/>
        <v>0.99999999999999989</v>
      </c>
      <c r="FA55" s="109">
        <f t="shared" si="150"/>
        <v>0.99999999999999989</v>
      </c>
      <c r="FB55" s="109">
        <f t="shared" si="150"/>
        <v>0.99999999999999989</v>
      </c>
      <c r="FC55" s="109">
        <f t="shared" si="150"/>
        <v>0.99999999999999989</v>
      </c>
      <c r="FD55" s="110">
        <f t="shared" si="150"/>
        <v>0.99999999999999989</v>
      </c>
    </row>
    <row r="56" spans="1:160" x14ac:dyDescent="0.25">
      <c r="A56" s="52">
        <v>36</v>
      </c>
      <c r="B56" s="105">
        <v>1</v>
      </c>
      <c r="C56" s="46">
        <v>2015</v>
      </c>
      <c r="D56" s="47">
        <v>11</v>
      </c>
      <c r="E56" s="47">
        <v>3</v>
      </c>
      <c r="F56" s="48">
        <f t="shared" si="61"/>
        <v>6</v>
      </c>
      <c r="G56" s="106" t="str">
        <f t="shared" si="9"/>
        <v>2015.11.3</v>
      </c>
      <c r="H56" s="23">
        <v>0</v>
      </c>
      <c r="I56" s="23">
        <v>0.96723199999999998</v>
      </c>
      <c r="J56" s="23">
        <v>4.5943519999999998</v>
      </c>
      <c r="K56" s="23">
        <v>35.303967999999998</v>
      </c>
      <c r="L56" s="23">
        <v>11.606783999999998</v>
      </c>
      <c r="M56" s="23">
        <v>11.123167999999998</v>
      </c>
      <c r="N56" s="23">
        <v>7.4960479999999992</v>
      </c>
      <c r="O56" s="23">
        <v>3.8689279999999999</v>
      </c>
      <c r="P56" s="23">
        <v>1.4508479999999997</v>
      </c>
      <c r="Q56" s="23">
        <v>2.1762719999999995</v>
      </c>
      <c r="R56" s="23">
        <v>1.4508479999999997</v>
      </c>
      <c r="S56" s="23">
        <v>0.72542399999999985</v>
      </c>
      <c r="T56" s="23">
        <v>0.241808</v>
      </c>
      <c r="U56" s="23">
        <v>0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19"/>
      <c r="BE56" s="107">
        <f t="shared" si="97"/>
        <v>81.005679999999984</v>
      </c>
      <c r="BG56" s="108" t="str">
        <f t="shared" si="98"/>
        <v>2015.11.3</v>
      </c>
      <c r="BH56" s="109">
        <f t="shared" si="99"/>
        <v>0</v>
      </c>
      <c r="BI56" s="109">
        <f t="shared" si="100"/>
        <v>1.1940298507462688E-2</v>
      </c>
      <c r="BJ56" s="109">
        <f t="shared" si="101"/>
        <v>5.6716417910447771E-2</v>
      </c>
      <c r="BK56" s="109">
        <f t="shared" si="102"/>
        <v>0.43582089552238812</v>
      </c>
      <c r="BL56" s="109">
        <f t="shared" si="103"/>
        <v>0.14328358208955225</v>
      </c>
      <c r="BM56" s="109">
        <f t="shared" si="104"/>
        <v>0.1373134328358209</v>
      </c>
      <c r="BN56" s="109">
        <f t="shared" si="105"/>
        <v>9.2537313432835833E-2</v>
      </c>
      <c r="BO56" s="109">
        <f t="shared" si="106"/>
        <v>4.7761194029850754E-2</v>
      </c>
      <c r="BP56" s="109">
        <f t="shared" si="107"/>
        <v>1.7910447761194031E-2</v>
      </c>
      <c r="BQ56" s="109">
        <f t="shared" si="108"/>
        <v>2.6865671641791045E-2</v>
      </c>
      <c r="BR56" s="109">
        <f t="shared" si="109"/>
        <v>1.7910447761194031E-2</v>
      </c>
      <c r="BS56" s="109">
        <f t="shared" si="110"/>
        <v>8.9552238805970154E-3</v>
      </c>
      <c r="BT56" s="109">
        <f t="shared" si="111"/>
        <v>2.9850746268656721E-3</v>
      </c>
      <c r="BU56" s="109">
        <f t="shared" si="112"/>
        <v>0</v>
      </c>
      <c r="BV56" s="109">
        <f t="shared" si="113"/>
        <v>0</v>
      </c>
      <c r="BW56" s="109">
        <f t="shared" si="114"/>
        <v>0</v>
      </c>
      <c r="BX56" s="109">
        <f t="shared" si="115"/>
        <v>0</v>
      </c>
      <c r="BY56" s="109">
        <f t="shared" si="116"/>
        <v>0</v>
      </c>
      <c r="BZ56" s="109">
        <f t="shared" si="117"/>
        <v>0</v>
      </c>
      <c r="CA56" s="109">
        <f t="shared" si="118"/>
        <v>0</v>
      </c>
      <c r="CB56" s="109">
        <f t="shared" si="119"/>
        <v>0</v>
      </c>
      <c r="CC56" s="109">
        <f t="shared" si="120"/>
        <v>0</v>
      </c>
      <c r="CD56" s="109">
        <f t="shared" si="121"/>
        <v>0</v>
      </c>
      <c r="CE56" s="109">
        <f t="shared" si="122"/>
        <v>0</v>
      </c>
      <c r="CF56" s="109">
        <f t="shared" si="123"/>
        <v>0</v>
      </c>
      <c r="CG56" s="109">
        <f t="shared" si="124"/>
        <v>0</v>
      </c>
      <c r="CH56" s="109">
        <f t="shared" si="125"/>
        <v>0</v>
      </c>
      <c r="CI56" s="109">
        <f t="shared" si="126"/>
        <v>0</v>
      </c>
      <c r="CJ56" s="109">
        <f t="shared" si="127"/>
        <v>0</v>
      </c>
      <c r="CK56" s="109">
        <f t="shared" si="128"/>
        <v>0</v>
      </c>
      <c r="CL56" s="109">
        <f t="shared" si="129"/>
        <v>0</v>
      </c>
      <c r="CM56" s="109">
        <f t="shared" si="130"/>
        <v>0</v>
      </c>
      <c r="CN56" s="109">
        <f t="shared" si="131"/>
        <v>0</v>
      </c>
      <c r="CO56" s="109">
        <f t="shared" si="132"/>
        <v>0</v>
      </c>
      <c r="CP56" s="109">
        <f t="shared" si="133"/>
        <v>0</v>
      </c>
      <c r="CQ56" s="109">
        <f t="shared" si="134"/>
        <v>0</v>
      </c>
      <c r="CR56" s="109">
        <f t="shared" si="135"/>
        <v>0</v>
      </c>
      <c r="CS56" s="109">
        <f t="shared" si="136"/>
        <v>0</v>
      </c>
      <c r="CT56" s="109">
        <f t="shared" si="137"/>
        <v>0</v>
      </c>
      <c r="CU56" s="109">
        <f t="shared" si="138"/>
        <v>0</v>
      </c>
      <c r="CV56" s="109">
        <f t="shared" si="139"/>
        <v>0</v>
      </c>
      <c r="CW56" s="109">
        <f t="shared" si="140"/>
        <v>0</v>
      </c>
      <c r="CX56" s="109">
        <f t="shared" si="141"/>
        <v>0</v>
      </c>
      <c r="CY56" s="109">
        <f t="shared" si="142"/>
        <v>0</v>
      </c>
      <c r="CZ56" s="109">
        <f t="shared" si="143"/>
        <v>0</v>
      </c>
      <c r="DA56" s="109">
        <f t="shared" si="144"/>
        <v>0</v>
      </c>
      <c r="DB56" s="109">
        <f t="shared" si="145"/>
        <v>0</v>
      </c>
      <c r="DC56" s="109">
        <f t="shared" si="146"/>
        <v>0</v>
      </c>
      <c r="DD56" s="109">
        <f t="shared" si="147"/>
        <v>0</v>
      </c>
      <c r="DE56" s="110">
        <f t="shared" si="63"/>
        <v>1</v>
      </c>
      <c r="DG56" s="108" t="str">
        <f t="shared" si="64"/>
        <v>2015.11.3</v>
      </c>
      <c r="DH56" s="109">
        <f t="shared" si="65"/>
        <v>0</v>
      </c>
      <c r="DI56" s="109">
        <f t="shared" ref="DI56:FD56" si="151">IF($B56=1,DH56+BI56,"")</f>
        <v>1.1940298507462688E-2</v>
      </c>
      <c r="DJ56" s="109">
        <f t="shared" si="151"/>
        <v>6.8656716417910463E-2</v>
      </c>
      <c r="DK56" s="109">
        <f t="shared" si="151"/>
        <v>0.50447761194029861</v>
      </c>
      <c r="DL56" s="109">
        <f t="shared" si="151"/>
        <v>0.64776119402985088</v>
      </c>
      <c r="DM56" s="109">
        <f t="shared" si="151"/>
        <v>0.78507462686567175</v>
      </c>
      <c r="DN56" s="109">
        <f t="shared" si="151"/>
        <v>0.87761194029850764</v>
      </c>
      <c r="DO56" s="109">
        <f t="shared" si="151"/>
        <v>0.92537313432835844</v>
      </c>
      <c r="DP56" s="109">
        <f t="shared" si="151"/>
        <v>0.94328358208955243</v>
      </c>
      <c r="DQ56" s="109">
        <f t="shared" si="151"/>
        <v>0.97014925373134342</v>
      </c>
      <c r="DR56" s="109">
        <f t="shared" si="151"/>
        <v>0.98805970149253741</v>
      </c>
      <c r="DS56" s="109">
        <f t="shared" si="151"/>
        <v>0.99701492537313441</v>
      </c>
      <c r="DT56" s="109">
        <f t="shared" si="151"/>
        <v>1</v>
      </c>
      <c r="DU56" s="109">
        <f t="shared" si="151"/>
        <v>1</v>
      </c>
      <c r="DV56" s="109">
        <f t="shared" si="151"/>
        <v>1</v>
      </c>
      <c r="DW56" s="109">
        <f t="shared" si="151"/>
        <v>1</v>
      </c>
      <c r="DX56" s="109">
        <f t="shared" si="151"/>
        <v>1</v>
      </c>
      <c r="DY56" s="109">
        <f t="shared" si="151"/>
        <v>1</v>
      </c>
      <c r="DZ56" s="109">
        <f t="shared" si="151"/>
        <v>1</v>
      </c>
      <c r="EA56" s="109">
        <f t="shared" si="151"/>
        <v>1</v>
      </c>
      <c r="EB56" s="109">
        <f t="shared" si="151"/>
        <v>1</v>
      </c>
      <c r="EC56" s="109">
        <f t="shared" si="151"/>
        <v>1</v>
      </c>
      <c r="ED56" s="109">
        <f t="shared" si="151"/>
        <v>1</v>
      </c>
      <c r="EE56" s="109">
        <f t="shared" si="151"/>
        <v>1</v>
      </c>
      <c r="EF56" s="109">
        <f t="shared" si="151"/>
        <v>1</v>
      </c>
      <c r="EG56" s="109">
        <f t="shared" si="151"/>
        <v>1</v>
      </c>
      <c r="EH56" s="109">
        <f t="shared" si="151"/>
        <v>1</v>
      </c>
      <c r="EI56" s="109">
        <f t="shared" si="151"/>
        <v>1</v>
      </c>
      <c r="EJ56" s="109">
        <f t="shared" si="151"/>
        <v>1</v>
      </c>
      <c r="EK56" s="109">
        <f t="shared" si="151"/>
        <v>1</v>
      </c>
      <c r="EL56" s="109">
        <f t="shared" si="151"/>
        <v>1</v>
      </c>
      <c r="EM56" s="109">
        <f t="shared" si="151"/>
        <v>1</v>
      </c>
      <c r="EN56" s="109">
        <f t="shared" si="151"/>
        <v>1</v>
      </c>
      <c r="EO56" s="109">
        <f t="shared" si="151"/>
        <v>1</v>
      </c>
      <c r="EP56" s="109">
        <f t="shared" si="151"/>
        <v>1</v>
      </c>
      <c r="EQ56" s="109">
        <f t="shared" si="151"/>
        <v>1</v>
      </c>
      <c r="ER56" s="109">
        <f t="shared" si="151"/>
        <v>1</v>
      </c>
      <c r="ES56" s="109">
        <f t="shared" si="151"/>
        <v>1</v>
      </c>
      <c r="ET56" s="109">
        <f t="shared" si="151"/>
        <v>1</v>
      </c>
      <c r="EU56" s="109">
        <f t="shared" si="151"/>
        <v>1</v>
      </c>
      <c r="EV56" s="109">
        <f t="shared" si="151"/>
        <v>1</v>
      </c>
      <c r="EW56" s="109">
        <f t="shared" si="151"/>
        <v>1</v>
      </c>
      <c r="EX56" s="109">
        <f t="shared" si="151"/>
        <v>1</v>
      </c>
      <c r="EY56" s="109">
        <f t="shared" si="151"/>
        <v>1</v>
      </c>
      <c r="EZ56" s="109">
        <f t="shared" si="151"/>
        <v>1</v>
      </c>
      <c r="FA56" s="109">
        <f t="shared" si="151"/>
        <v>1</v>
      </c>
      <c r="FB56" s="109">
        <f t="shared" si="151"/>
        <v>1</v>
      </c>
      <c r="FC56" s="109">
        <f t="shared" si="151"/>
        <v>1</v>
      </c>
      <c r="FD56" s="110">
        <f t="shared" si="151"/>
        <v>1</v>
      </c>
    </row>
    <row r="57" spans="1:160" x14ac:dyDescent="0.25">
      <c r="A57" s="52">
        <v>37</v>
      </c>
      <c r="B57" s="105">
        <v>1</v>
      </c>
      <c r="C57" s="46">
        <v>2011</v>
      </c>
      <c r="D57" s="47">
        <v>12</v>
      </c>
      <c r="E57" s="47">
        <v>6</v>
      </c>
      <c r="F57" s="48">
        <f t="shared" si="61"/>
        <v>1.5</v>
      </c>
      <c r="G57" s="106" t="str">
        <f t="shared" si="9"/>
        <v>2011.12.6</v>
      </c>
      <c r="H57" s="23">
        <v>0</v>
      </c>
      <c r="I57" s="23">
        <v>22.81428</v>
      </c>
      <c r="J57" s="23">
        <v>49.177447999999998</v>
      </c>
      <c r="K57" s="23">
        <v>6.3372999999999999</v>
      </c>
      <c r="L57" s="23">
        <v>0</v>
      </c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19"/>
      <c r="BE57" s="107">
        <f t="shared" si="97"/>
        <v>78.329027999999994</v>
      </c>
      <c r="BG57" s="108" t="str">
        <f t="shared" si="98"/>
        <v>2011.12.6</v>
      </c>
      <c r="BH57" s="109">
        <f t="shared" si="99"/>
        <v>0</v>
      </c>
      <c r="BI57" s="109">
        <f t="shared" si="100"/>
        <v>0.29126213592233013</v>
      </c>
      <c r="BJ57" s="109">
        <f t="shared" si="101"/>
        <v>0.62783171521035597</v>
      </c>
      <c r="BK57" s="109">
        <f t="shared" si="102"/>
        <v>8.0906148867313926E-2</v>
      </c>
      <c r="BL57" s="109">
        <f t="shared" si="103"/>
        <v>0</v>
      </c>
      <c r="BM57" s="109">
        <f t="shared" si="104"/>
        <v>0</v>
      </c>
      <c r="BN57" s="109">
        <f t="shared" si="105"/>
        <v>0</v>
      </c>
      <c r="BO57" s="109">
        <f t="shared" si="106"/>
        <v>0</v>
      </c>
      <c r="BP57" s="109">
        <f t="shared" si="107"/>
        <v>0</v>
      </c>
      <c r="BQ57" s="109">
        <f t="shared" si="108"/>
        <v>0</v>
      </c>
      <c r="BR57" s="109">
        <f t="shared" si="109"/>
        <v>0</v>
      </c>
      <c r="BS57" s="109">
        <f t="shared" si="110"/>
        <v>0</v>
      </c>
      <c r="BT57" s="109">
        <f t="shared" si="111"/>
        <v>0</v>
      </c>
      <c r="BU57" s="109">
        <f t="shared" si="112"/>
        <v>0</v>
      </c>
      <c r="BV57" s="109">
        <f t="shared" si="113"/>
        <v>0</v>
      </c>
      <c r="BW57" s="109">
        <f t="shared" si="114"/>
        <v>0</v>
      </c>
      <c r="BX57" s="109">
        <f t="shared" si="115"/>
        <v>0</v>
      </c>
      <c r="BY57" s="109">
        <f t="shared" si="116"/>
        <v>0</v>
      </c>
      <c r="BZ57" s="109">
        <f t="shared" si="117"/>
        <v>0</v>
      </c>
      <c r="CA57" s="109">
        <f t="shared" si="118"/>
        <v>0</v>
      </c>
      <c r="CB57" s="109">
        <f t="shared" si="119"/>
        <v>0</v>
      </c>
      <c r="CC57" s="109">
        <f t="shared" si="120"/>
        <v>0</v>
      </c>
      <c r="CD57" s="109">
        <f t="shared" si="121"/>
        <v>0</v>
      </c>
      <c r="CE57" s="109">
        <f t="shared" si="122"/>
        <v>0</v>
      </c>
      <c r="CF57" s="109">
        <f t="shared" si="123"/>
        <v>0</v>
      </c>
      <c r="CG57" s="109">
        <f t="shared" si="124"/>
        <v>0</v>
      </c>
      <c r="CH57" s="109">
        <f t="shared" si="125"/>
        <v>0</v>
      </c>
      <c r="CI57" s="109">
        <f t="shared" si="126"/>
        <v>0</v>
      </c>
      <c r="CJ57" s="109">
        <f t="shared" si="127"/>
        <v>0</v>
      </c>
      <c r="CK57" s="109">
        <f t="shared" si="128"/>
        <v>0</v>
      </c>
      <c r="CL57" s="109">
        <f t="shared" si="129"/>
        <v>0</v>
      </c>
      <c r="CM57" s="109">
        <f t="shared" si="130"/>
        <v>0</v>
      </c>
      <c r="CN57" s="109">
        <f t="shared" si="131"/>
        <v>0</v>
      </c>
      <c r="CO57" s="109">
        <f t="shared" si="132"/>
        <v>0</v>
      </c>
      <c r="CP57" s="109">
        <f t="shared" si="133"/>
        <v>0</v>
      </c>
      <c r="CQ57" s="109">
        <f t="shared" si="134"/>
        <v>0</v>
      </c>
      <c r="CR57" s="109">
        <f t="shared" si="135"/>
        <v>0</v>
      </c>
      <c r="CS57" s="109">
        <f t="shared" si="136"/>
        <v>0</v>
      </c>
      <c r="CT57" s="109">
        <f t="shared" si="137"/>
        <v>0</v>
      </c>
      <c r="CU57" s="109">
        <f t="shared" si="138"/>
        <v>0</v>
      </c>
      <c r="CV57" s="109">
        <f t="shared" si="139"/>
        <v>0</v>
      </c>
      <c r="CW57" s="109">
        <f t="shared" si="140"/>
        <v>0</v>
      </c>
      <c r="CX57" s="109">
        <f t="shared" si="141"/>
        <v>0</v>
      </c>
      <c r="CY57" s="109">
        <f t="shared" si="142"/>
        <v>0</v>
      </c>
      <c r="CZ57" s="109">
        <f t="shared" si="143"/>
        <v>0</v>
      </c>
      <c r="DA57" s="109">
        <f t="shared" si="144"/>
        <v>0</v>
      </c>
      <c r="DB57" s="109">
        <f t="shared" si="145"/>
        <v>0</v>
      </c>
      <c r="DC57" s="109">
        <f t="shared" si="146"/>
        <v>0</v>
      </c>
      <c r="DD57" s="109">
        <f t="shared" si="147"/>
        <v>0</v>
      </c>
      <c r="DE57" s="110">
        <f t="shared" si="63"/>
        <v>1</v>
      </c>
      <c r="DG57" s="108" t="str">
        <f t="shared" si="64"/>
        <v>2011.12.6</v>
      </c>
      <c r="DH57" s="109">
        <f t="shared" si="65"/>
        <v>0</v>
      </c>
      <c r="DI57" s="109">
        <f t="shared" ref="DI57:FD57" si="152">IF($B57=1,DH57+BI57,"")</f>
        <v>0.29126213592233013</v>
      </c>
      <c r="DJ57" s="109">
        <f t="shared" si="152"/>
        <v>0.91909385113268605</v>
      </c>
      <c r="DK57" s="109">
        <f t="shared" si="152"/>
        <v>1</v>
      </c>
      <c r="DL57" s="109">
        <f t="shared" si="152"/>
        <v>1</v>
      </c>
      <c r="DM57" s="109">
        <f t="shared" si="152"/>
        <v>1</v>
      </c>
      <c r="DN57" s="109">
        <f t="shared" si="152"/>
        <v>1</v>
      </c>
      <c r="DO57" s="109">
        <f t="shared" si="152"/>
        <v>1</v>
      </c>
      <c r="DP57" s="109">
        <f t="shared" si="152"/>
        <v>1</v>
      </c>
      <c r="DQ57" s="109">
        <f t="shared" si="152"/>
        <v>1</v>
      </c>
      <c r="DR57" s="109">
        <f t="shared" si="152"/>
        <v>1</v>
      </c>
      <c r="DS57" s="109">
        <f t="shared" si="152"/>
        <v>1</v>
      </c>
      <c r="DT57" s="109">
        <f t="shared" si="152"/>
        <v>1</v>
      </c>
      <c r="DU57" s="109">
        <f t="shared" si="152"/>
        <v>1</v>
      </c>
      <c r="DV57" s="109">
        <f t="shared" si="152"/>
        <v>1</v>
      </c>
      <c r="DW57" s="109">
        <f t="shared" si="152"/>
        <v>1</v>
      </c>
      <c r="DX57" s="109">
        <f t="shared" si="152"/>
        <v>1</v>
      </c>
      <c r="DY57" s="109">
        <f t="shared" si="152"/>
        <v>1</v>
      </c>
      <c r="DZ57" s="109">
        <f t="shared" si="152"/>
        <v>1</v>
      </c>
      <c r="EA57" s="109">
        <f t="shared" si="152"/>
        <v>1</v>
      </c>
      <c r="EB57" s="109">
        <f t="shared" si="152"/>
        <v>1</v>
      </c>
      <c r="EC57" s="109">
        <f t="shared" si="152"/>
        <v>1</v>
      </c>
      <c r="ED57" s="109">
        <f t="shared" si="152"/>
        <v>1</v>
      </c>
      <c r="EE57" s="109">
        <f t="shared" si="152"/>
        <v>1</v>
      </c>
      <c r="EF57" s="109">
        <f t="shared" si="152"/>
        <v>1</v>
      </c>
      <c r="EG57" s="109">
        <f t="shared" si="152"/>
        <v>1</v>
      </c>
      <c r="EH57" s="109">
        <f t="shared" si="152"/>
        <v>1</v>
      </c>
      <c r="EI57" s="109">
        <f t="shared" si="152"/>
        <v>1</v>
      </c>
      <c r="EJ57" s="109">
        <f t="shared" si="152"/>
        <v>1</v>
      </c>
      <c r="EK57" s="109">
        <f t="shared" si="152"/>
        <v>1</v>
      </c>
      <c r="EL57" s="109">
        <f t="shared" si="152"/>
        <v>1</v>
      </c>
      <c r="EM57" s="109">
        <f t="shared" si="152"/>
        <v>1</v>
      </c>
      <c r="EN57" s="109">
        <f t="shared" si="152"/>
        <v>1</v>
      </c>
      <c r="EO57" s="109">
        <f t="shared" si="152"/>
        <v>1</v>
      </c>
      <c r="EP57" s="109">
        <f t="shared" si="152"/>
        <v>1</v>
      </c>
      <c r="EQ57" s="109">
        <f t="shared" si="152"/>
        <v>1</v>
      </c>
      <c r="ER57" s="109">
        <f t="shared" si="152"/>
        <v>1</v>
      </c>
      <c r="ES57" s="109">
        <f t="shared" si="152"/>
        <v>1</v>
      </c>
      <c r="ET57" s="109">
        <f t="shared" si="152"/>
        <v>1</v>
      </c>
      <c r="EU57" s="109">
        <f t="shared" si="152"/>
        <v>1</v>
      </c>
      <c r="EV57" s="109">
        <f t="shared" si="152"/>
        <v>1</v>
      </c>
      <c r="EW57" s="109">
        <f t="shared" si="152"/>
        <v>1</v>
      </c>
      <c r="EX57" s="109">
        <f t="shared" si="152"/>
        <v>1</v>
      </c>
      <c r="EY57" s="109">
        <f t="shared" si="152"/>
        <v>1</v>
      </c>
      <c r="EZ57" s="109">
        <f t="shared" si="152"/>
        <v>1</v>
      </c>
      <c r="FA57" s="109">
        <f t="shared" si="152"/>
        <v>1</v>
      </c>
      <c r="FB57" s="109">
        <f t="shared" si="152"/>
        <v>1</v>
      </c>
      <c r="FC57" s="109">
        <f t="shared" si="152"/>
        <v>1</v>
      </c>
      <c r="FD57" s="110">
        <f t="shared" si="152"/>
        <v>1</v>
      </c>
    </row>
    <row r="58" spans="1:160" x14ac:dyDescent="0.25">
      <c r="A58" s="52">
        <v>38</v>
      </c>
      <c r="B58" s="105">
        <v>1</v>
      </c>
      <c r="C58" s="46">
        <v>2010</v>
      </c>
      <c r="D58" s="47">
        <v>6</v>
      </c>
      <c r="E58" s="47">
        <v>21</v>
      </c>
      <c r="F58" s="48">
        <f t="shared" si="61"/>
        <v>6</v>
      </c>
      <c r="G58" s="106" t="str">
        <f t="shared" si="9"/>
        <v>2010.6.21</v>
      </c>
      <c r="H58" s="23">
        <v>0</v>
      </c>
      <c r="I58" s="23">
        <v>31.258001999999994</v>
      </c>
      <c r="J58" s="23">
        <v>18.705575999999997</v>
      </c>
      <c r="K58" s="23">
        <v>13.53693</v>
      </c>
      <c r="L58" s="23">
        <v>4.9225199999999996</v>
      </c>
      <c r="M58" s="23">
        <v>5.6608979999999995</v>
      </c>
      <c r="N58" s="23">
        <v>3.1996379999999998</v>
      </c>
      <c r="O58" s="23">
        <v>2.7073860000000001</v>
      </c>
      <c r="P58" s="23">
        <v>1.4767559999999997</v>
      </c>
      <c r="Q58" s="23">
        <v>0.98450399999999993</v>
      </c>
      <c r="R58" s="23">
        <v>0.73837799999999987</v>
      </c>
      <c r="S58" s="23">
        <v>0.49225199999999997</v>
      </c>
      <c r="T58" s="23">
        <v>0.24612599999999998</v>
      </c>
      <c r="U58" s="23">
        <v>0</v>
      </c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19"/>
      <c r="BE58" s="107">
        <f t="shared" si="97"/>
        <v>83.928965999999974</v>
      </c>
      <c r="BG58" s="108" t="str">
        <f t="shared" si="98"/>
        <v>2010.6.21</v>
      </c>
      <c r="BH58" s="109">
        <f t="shared" si="99"/>
        <v>0</v>
      </c>
      <c r="BI58" s="109">
        <f t="shared" si="100"/>
        <v>0.37243401759530798</v>
      </c>
      <c r="BJ58" s="109">
        <f t="shared" si="101"/>
        <v>0.22287390029325516</v>
      </c>
      <c r="BK58" s="109">
        <f t="shared" si="102"/>
        <v>0.16129032258064521</v>
      </c>
      <c r="BL58" s="109">
        <f t="shared" si="103"/>
        <v>5.8651026392961887E-2</v>
      </c>
      <c r="BM58" s="109">
        <f t="shared" si="104"/>
        <v>6.7448680351906168E-2</v>
      </c>
      <c r="BN58" s="109">
        <f t="shared" si="105"/>
        <v>3.8123167155425228E-2</v>
      </c>
      <c r="BO58" s="109">
        <f t="shared" si="106"/>
        <v>3.2258064516129045E-2</v>
      </c>
      <c r="BP58" s="109">
        <f t="shared" si="107"/>
        <v>1.7595307917888565E-2</v>
      </c>
      <c r="BQ58" s="109">
        <f t="shared" si="108"/>
        <v>1.1730205278592379E-2</v>
      </c>
      <c r="BR58" s="109">
        <f t="shared" si="109"/>
        <v>8.7976539589442824E-3</v>
      </c>
      <c r="BS58" s="109">
        <f t="shared" si="110"/>
        <v>5.8651026392961894E-3</v>
      </c>
      <c r="BT58" s="109">
        <f t="shared" si="111"/>
        <v>2.9325513196480947E-3</v>
      </c>
      <c r="BU58" s="109">
        <f t="shared" si="112"/>
        <v>0</v>
      </c>
      <c r="BV58" s="109">
        <f t="shared" si="113"/>
        <v>0</v>
      </c>
      <c r="BW58" s="109">
        <f t="shared" si="114"/>
        <v>0</v>
      </c>
      <c r="BX58" s="109">
        <f t="shared" si="115"/>
        <v>0</v>
      </c>
      <c r="BY58" s="109">
        <f t="shared" si="116"/>
        <v>0</v>
      </c>
      <c r="BZ58" s="109">
        <f t="shared" si="117"/>
        <v>0</v>
      </c>
      <c r="CA58" s="109">
        <f t="shared" si="118"/>
        <v>0</v>
      </c>
      <c r="CB58" s="109">
        <f t="shared" si="119"/>
        <v>0</v>
      </c>
      <c r="CC58" s="109">
        <f t="shared" si="120"/>
        <v>0</v>
      </c>
      <c r="CD58" s="109">
        <f t="shared" si="121"/>
        <v>0</v>
      </c>
      <c r="CE58" s="109">
        <f t="shared" si="122"/>
        <v>0</v>
      </c>
      <c r="CF58" s="109">
        <f t="shared" si="123"/>
        <v>0</v>
      </c>
      <c r="CG58" s="109">
        <f t="shared" si="124"/>
        <v>0</v>
      </c>
      <c r="CH58" s="109">
        <f t="shared" si="125"/>
        <v>0</v>
      </c>
      <c r="CI58" s="109">
        <f t="shared" si="126"/>
        <v>0</v>
      </c>
      <c r="CJ58" s="109">
        <f t="shared" si="127"/>
        <v>0</v>
      </c>
      <c r="CK58" s="109">
        <f t="shared" si="128"/>
        <v>0</v>
      </c>
      <c r="CL58" s="109">
        <f t="shared" si="129"/>
        <v>0</v>
      </c>
      <c r="CM58" s="109">
        <f t="shared" si="130"/>
        <v>0</v>
      </c>
      <c r="CN58" s="109">
        <f t="shared" si="131"/>
        <v>0</v>
      </c>
      <c r="CO58" s="109">
        <f t="shared" si="132"/>
        <v>0</v>
      </c>
      <c r="CP58" s="109">
        <f t="shared" si="133"/>
        <v>0</v>
      </c>
      <c r="CQ58" s="109">
        <f t="shared" si="134"/>
        <v>0</v>
      </c>
      <c r="CR58" s="109">
        <f t="shared" si="135"/>
        <v>0</v>
      </c>
      <c r="CS58" s="109">
        <f t="shared" si="136"/>
        <v>0</v>
      </c>
      <c r="CT58" s="109">
        <f t="shared" si="137"/>
        <v>0</v>
      </c>
      <c r="CU58" s="109">
        <f t="shared" si="138"/>
        <v>0</v>
      </c>
      <c r="CV58" s="109">
        <f t="shared" si="139"/>
        <v>0</v>
      </c>
      <c r="CW58" s="109">
        <f t="shared" si="140"/>
        <v>0</v>
      </c>
      <c r="CX58" s="109">
        <f t="shared" si="141"/>
        <v>0</v>
      </c>
      <c r="CY58" s="109">
        <f t="shared" si="142"/>
        <v>0</v>
      </c>
      <c r="CZ58" s="109">
        <f t="shared" si="143"/>
        <v>0</v>
      </c>
      <c r="DA58" s="109">
        <f t="shared" si="144"/>
        <v>0</v>
      </c>
      <c r="DB58" s="109">
        <f t="shared" si="145"/>
        <v>0</v>
      </c>
      <c r="DC58" s="109">
        <f t="shared" si="146"/>
        <v>0</v>
      </c>
      <c r="DD58" s="109">
        <f t="shared" si="147"/>
        <v>0</v>
      </c>
      <c r="DE58" s="110">
        <f t="shared" si="63"/>
        <v>1.0000000000000002</v>
      </c>
      <c r="DG58" s="108" t="str">
        <f t="shared" si="64"/>
        <v>2010.6.21</v>
      </c>
      <c r="DH58" s="109">
        <f t="shared" si="65"/>
        <v>0</v>
      </c>
      <c r="DI58" s="109">
        <f t="shared" ref="DI58:FD58" si="153">IF($B58=1,DH58+BI58,"")</f>
        <v>0.37243401759530798</v>
      </c>
      <c r="DJ58" s="109">
        <f t="shared" si="153"/>
        <v>0.59530791788856319</v>
      </c>
      <c r="DK58" s="109">
        <f t="shared" si="153"/>
        <v>0.75659824046920843</v>
      </c>
      <c r="DL58" s="109">
        <f t="shared" si="153"/>
        <v>0.81524926686217036</v>
      </c>
      <c r="DM58" s="109">
        <f t="shared" si="153"/>
        <v>0.88269794721407657</v>
      </c>
      <c r="DN58" s="109">
        <f t="shared" si="153"/>
        <v>0.92082111436950176</v>
      </c>
      <c r="DO58" s="109">
        <f t="shared" si="153"/>
        <v>0.95307917888563076</v>
      </c>
      <c r="DP58" s="109">
        <f t="shared" si="153"/>
        <v>0.97067448680351931</v>
      </c>
      <c r="DQ58" s="109">
        <f t="shared" si="153"/>
        <v>0.98240469208211167</v>
      </c>
      <c r="DR58" s="109">
        <f t="shared" si="153"/>
        <v>0.99120234604105595</v>
      </c>
      <c r="DS58" s="109">
        <f t="shared" si="153"/>
        <v>0.99706744868035213</v>
      </c>
      <c r="DT58" s="109">
        <f t="shared" si="153"/>
        <v>1.0000000000000002</v>
      </c>
      <c r="DU58" s="109">
        <f t="shared" si="153"/>
        <v>1.0000000000000002</v>
      </c>
      <c r="DV58" s="109">
        <f t="shared" si="153"/>
        <v>1.0000000000000002</v>
      </c>
      <c r="DW58" s="109">
        <f t="shared" si="153"/>
        <v>1.0000000000000002</v>
      </c>
      <c r="DX58" s="109">
        <f t="shared" si="153"/>
        <v>1.0000000000000002</v>
      </c>
      <c r="DY58" s="109">
        <f t="shared" si="153"/>
        <v>1.0000000000000002</v>
      </c>
      <c r="DZ58" s="109">
        <f t="shared" si="153"/>
        <v>1.0000000000000002</v>
      </c>
      <c r="EA58" s="109">
        <f t="shared" si="153"/>
        <v>1.0000000000000002</v>
      </c>
      <c r="EB58" s="109">
        <f t="shared" si="153"/>
        <v>1.0000000000000002</v>
      </c>
      <c r="EC58" s="109">
        <f t="shared" si="153"/>
        <v>1.0000000000000002</v>
      </c>
      <c r="ED58" s="109">
        <f t="shared" si="153"/>
        <v>1.0000000000000002</v>
      </c>
      <c r="EE58" s="109">
        <f t="shared" si="153"/>
        <v>1.0000000000000002</v>
      </c>
      <c r="EF58" s="109">
        <f t="shared" si="153"/>
        <v>1.0000000000000002</v>
      </c>
      <c r="EG58" s="109">
        <f t="shared" si="153"/>
        <v>1.0000000000000002</v>
      </c>
      <c r="EH58" s="109">
        <f t="shared" si="153"/>
        <v>1.0000000000000002</v>
      </c>
      <c r="EI58" s="109">
        <f t="shared" si="153"/>
        <v>1.0000000000000002</v>
      </c>
      <c r="EJ58" s="109">
        <f t="shared" si="153"/>
        <v>1.0000000000000002</v>
      </c>
      <c r="EK58" s="109">
        <f t="shared" si="153"/>
        <v>1.0000000000000002</v>
      </c>
      <c r="EL58" s="109">
        <f t="shared" si="153"/>
        <v>1.0000000000000002</v>
      </c>
      <c r="EM58" s="109">
        <f t="shared" si="153"/>
        <v>1.0000000000000002</v>
      </c>
      <c r="EN58" s="109">
        <f t="shared" si="153"/>
        <v>1.0000000000000002</v>
      </c>
      <c r="EO58" s="109">
        <f t="shared" si="153"/>
        <v>1.0000000000000002</v>
      </c>
      <c r="EP58" s="109">
        <f t="shared" si="153"/>
        <v>1.0000000000000002</v>
      </c>
      <c r="EQ58" s="109">
        <f t="shared" si="153"/>
        <v>1.0000000000000002</v>
      </c>
      <c r="ER58" s="109">
        <f t="shared" si="153"/>
        <v>1.0000000000000002</v>
      </c>
      <c r="ES58" s="109">
        <f t="shared" si="153"/>
        <v>1.0000000000000002</v>
      </c>
      <c r="ET58" s="109">
        <f t="shared" si="153"/>
        <v>1.0000000000000002</v>
      </c>
      <c r="EU58" s="109">
        <f t="shared" si="153"/>
        <v>1.0000000000000002</v>
      </c>
      <c r="EV58" s="109">
        <f t="shared" si="153"/>
        <v>1.0000000000000002</v>
      </c>
      <c r="EW58" s="109">
        <f t="shared" si="153"/>
        <v>1.0000000000000002</v>
      </c>
      <c r="EX58" s="109">
        <f t="shared" si="153"/>
        <v>1.0000000000000002</v>
      </c>
      <c r="EY58" s="109">
        <f t="shared" si="153"/>
        <v>1.0000000000000002</v>
      </c>
      <c r="EZ58" s="109">
        <f t="shared" si="153"/>
        <v>1.0000000000000002</v>
      </c>
      <c r="FA58" s="109">
        <f t="shared" si="153"/>
        <v>1.0000000000000002</v>
      </c>
      <c r="FB58" s="109">
        <f t="shared" si="153"/>
        <v>1.0000000000000002</v>
      </c>
      <c r="FC58" s="109">
        <f t="shared" si="153"/>
        <v>1.0000000000000002</v>
      </c>
      <c r="FD58" s="110">
        <f t="shared" si="153"/>
        <v>1.0000000000000002</v>
      </c>
    </row>
    <row r="59" spans="1:160" x14ac:dyDescent="0.25">
      <c r="A59" s="52">
        <v>39</v>
      </c>
      <c r="B59" s="105">
        <v>1</v>
      </c>
      <c r="C59" s="46">
        <v>1999</v>
      </c>
      <c r="D59" s="47">
        <v>11</v>
      </c>
      <c r="E59" s="47">
        <v>13</v>
      </c>
      <c r="F59" s="48">
        <f t="shared" si="61"/>
        <v>5.5</v>
      </c>
      <c r="G59" s="106" t="str">
        <f t="shared" si="9"/>
        <v>1999.11.13</v>
      </c>
      <c r="H59" s="23">
        <v>0</v>
      </c>
      <c r="I59" s="23">
        <v>2.2882859999999994</v>
      </c>
      <c r="J59" s="23">
        <v>24.916891999999997</v>
      </c>
      <c r="K59" s="23">
        <v>39.155115999999992</v>
      </c>
      <c r="L59" s="23">
        <v>4.3223180000000001</v>
      </c>
      <c r="M59" s="23">
        <v>2.2882859999999994</v>
      </c>
      <c r="N59" s="23">
        <v>2.0340319999999998</v>
      </c>
      <c r="O59" s="23">
        <v>1.0170159999999999</v>
      </c>
      <c r="P59" s="23">
        <v>2.7967939999999998</v>
      </c>
      <c r="Q59" s="23">
        <v>2.2882859999999994</v>
      </c>
      <c r="R59" s="23">
        <v>0.50850799999999996</v>
      </c>
      <c r="S59" s="23">
        <v>0.50850799999999996</v>
      </c>
      <c r="T59" s="23">
        <v>0</v>
      </c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19"/>
      <c r="BE59" s="107">
        <f t="shared" si="97"/>
        <v>82.124041999999989</v>
      </c>
      <c r="BG59" s="108" t="str">
        <f t="shared" si="98"/>
        <v>1999.11.13</v>
      </c>
      <c r="BH59" s="109">
        <f t="shared" si="99"/>
        <v>0</v>
      </c>
      <c r="BI59" s="109">
        <f t="shared" si="100"/>
        <v>2.7863777089783277E-2</v>
      </c>
      <c r="BJ59" s="109">
        <f t="shared" si="101"/>
        <v>0.30340557275541796</v>
      </c>
      <c r="BK59" s="109">
        <f t="shared" si="102"/>
        <v>0.47678018575851389</v>
      </c>
      <c r="BL59" s="109">
        <f t="shared" si="103"/>
        <v>5.2631578947368432E-2</v>
      </c>
      <c r="BM59" s="109">
        <f t="shared" si="104"/>
        <v>2.7863777089783277E-2</v>
      </c>
      <c r="BN59" s="109">
        <f t="shared" si="105"/>
        <v>2.4767801857585141E-2</v>
      </c>
      <c r="BO59" s="109">
        <f t="shared" si="106"/>
        <v>1.238390092879257E-2</v>
      </c>
      <c r="BP59" s="109">
        <f t="shared" si="107"/>
        <v>3.4055727554179571E-2</v>
      </c>
      <c r="BQ59" s="109">
        <f t="shared" si="108"/>
        <v>2.7863777089783277E-2</v>
      </c>
      <c r="BR59" s="109">
        <f t="shared" si="109"/>
        <v>6.1919504643962852E-3</v>
      </c>
      <c r="BS59" s="109">
        <f t="shared" si="110"/>
        <v>6.1919504643962852E-3</v>
      </c>
      <c r="BT59" s="109">
        <f t="shared" si="111"/>
        <v>0</v>
      </c>
      <c r="BU59" s="109">
        <f t="shared" si="112"/>
        <v>0</v>
      </c>
      <c r="BV59" s="109">
        <f t="shared" si="113"/>
        <v>0</v>
      </c>
      <c r="BW59" s="109">
        <f t="shared" si="114"/>
        <v>0</v>
      </c>
      <c r="BX59" s="109">
        <f t="shared" si="115"/>
        <v>0</v>
      </c>
      <c r="BY59" s="109">
        <f t="shared" si="116"/>
        <v>0</v>
      </c>
      <c r="BZ59" s="109">
        <f t="shared" si="117"/>
        <v>0</v>
      </c>
      <c r="CA59" s="109">
        <f t="shared" si="118"/>
        <v>0</v>
      </c>
      <c r="CB59" s="109">
        <f t="shared" si="119"/>
        <v>0</v>
      </c>
      <c r="CC59" s="109">
        <f t="shared" si="120"/>
        <v>0</v>
      </c>
      <c r="CD59" s="109">
        <f t="shared" si="121"/>
        <v>0</v>
      </c>
      <c r="CE59" s="109">
        <f t="shared" si="122"/>
        <v>0</v>
      </c>
      <c r="CF59" s="109">
        <f t="shared" si="123"/>
        <v>0</v>
      </c>
      <c r="CG59" s="109">
        <f t="shared" si="124"/>
        <v>0</v>
      </c>
      <c r="CH59" s="109">
        <f t="shared" si="125"/>
        <v>0</v>
      </c>
      <c r="CI59" s="109">
        <f t="shared" si="126"/>
        <v>0</v>
      </c>
      <c r="CJ59" s="109">
        <f t="shared" si="127"/>
        <v>0</v>
      </c>
      <c r="CK59" s="109">
        <f t="shared" si="128"/>
        <v>0</v>
      </c>
      <c r="CL59" s="109">
        <f t="shared" si="129"/>
        <v>0</v>
      </c>
      <c r="CM59" s="109">
        <f t="shared" si="130"/>
        <v>0</v>
      </c>
      <c r="CN59" s="109">
        <f t="shared" si="131"/>
        <v>0</v>
      </c>
      <c r="CO59" s="109">
        <f t="shared" si="132"/>
        <v>0</v>
      </c>
      <c r="CP59" s="109">
        <f t="shared" si="133"/>
        <v>0</v>
      </c>
      <c r="CQ59" s="109">
        <f t="shared" si="134"/>
        <v>0</v>
      </c>
      <c r="CR59" s="109">
        <f t="shared" si="135"/>
        <v>0</v>
      </c>
      <c r="CS59" s="109">
        <f t="shared" si="136"/>
        <v>0</v>
      </c>
      <c r="CT59" s="109">
        <f t="shared" si="137"/>
        <v>0</v>
      </c>
      <c r="CU59" s="109">
        <f t="shared" si="138"/>
        <v>0</v>
      </c>
      <c r="CV59" s="109">
        <f t="shared" si="139"/>
        <v>0</v>
      </c>
      <c r="CW59" s="109">
        <f t="shared" si="140"/>
        <v>0</v>
      </c>
      <c r="CX59" s="109">
        <f t="shared" si="141"/>
        <v>0</v>
      </c>
      <c r="CY59" s="109">
        <f t="shared" si="142"/>
        <v>0</v>
      </c>
      <c r="CZ59" s="109">
        <f t="shared" si="143"/>
        <v>0</v>
      </c>
      <c r="DA59" s="109">
        <f t="shared" si="144"/>
        <v>0</v>
      </c>
      <c r="DB59" s="109">
        <f t="shared" si="145"/>
        <v>0</v>
      </c>
      <c r="DC59" s="109">
        <f t="shared" si="146"/>
        <v>0</v>
      </c>
      <c r="DD59" s="109">
        <f t="shared" si="147"/>
        <v>0</v>
      </c>
      <c r="DE59" s="110">
        <f t="shared" si="63"/>
        <v>0.99999999999999989</v>
      </c>
      <c r="DG59" s="108" t="str">
        <f t="shared" si="64"/>
        <v>1999.11.13</v>
      </c>
      <c r="DH59" s="109">
        <f t="shared" si="65"/>
        <v>0</v>
      </c>
      <c r="DI59" s="109">
        <f t="shared" ref="DI59:FD59" si="154">IF($B59=1,DH59+BI59,"")</f>
        <v>2.7863777089783277E-2</v>
      </c>
      <c r="DJ59" s="109">
        <f t="shared" si="154"/>
        <v>0.33126934984520123</v>
      </c>
      <c r="DK59" s="109">
        <f t="shared" si="154"/>
        <v>0.80804953560371517</v>
      </c>
      <c r="DL59" s="109">
        <f t="shared" si="154"/>
        <v>0.86068111455108365</v>
      </c>
      <c r="DM59" s="109">
        <f t="shared" si="154"/>
        <v>0.88854489164086692</v>
      </c>
      <c r="DN59" s="109">
        <f t="shared" si="154"/>
        <v>0.91331269349845201</v>
      </c>
      <c r="DO59" s="109">
        <f t="shared" si="154"/>
        <v>0.92569659442724461</v>
      </c>
      <c r="DP59" s="109">
        <f t="shared" si="154"/>
        <v>0.95975232198142413</v>
      </c>
      <c r="DQ59" s="109">
        <f t="shared" si="154"/>
        <v>0.9876160990712074</v>
      </c>
      <c r="DR59" s="109">
        <f t="shared" si="154"/>
        <v>0.99380804953560364</v>
      </c>
      <c r="DS59" s="109">
        <f t="shared" si="154"/>
        <v>0.99999999999999989</v>
      </c>
      <c r="DT59" s="109">
        <f t="shared" si="154"/>
        <v>0.99999999999999989</v>
      </c>
      <c r="DU59" s="109">
        <f t="shared" si="154"/>
        <v>0.99999999999999989</v>
      </c>
      <c r="DV59" s="109">
        <f t="shared" si="154"/>
        <v>0.99999999999999989</v>
      </c>
      <c r="DW59" s="109">
        <f t="shared" si="154"/>
        <v>0.99999999999999989</v>
      </c>
      <c r="DX59" s="109">
        <f t="shared" si="154"/>
        <v>0.99999999999999989</v>
      </c>
      <c r="DY59" s="109">
        <f t="shared" si="154"/>
        <v>0.99999999999999989</v>
      </c>
      <c r="DZ59" s="109">
        <f t="shared" si="154"/>
        <v>0.99999999999999989</v>
      </c>
      <c r="EA59" s="109">
        <f t="shared" si="154"/>
        <v>0.99999999999999989</v>
      </c>
      <c r="EB59" s="109">
        <f t="shared" si="154"/>
        <v>0.99999999999999989</v>
      </c>
      <c r="EC59" s="109">
        <f t="shared" si="154"/>
        <v>0.99999999999999989</v>
      </c>
      <c r="ED59" s="109">
        <f t="shared" si="154"/>
        <v>0.99999999999999989</v>
      </c>
      <c r="EE59" s="109">
        <f t="shared" si="154"/>
        <v>0.99999999999999989</v>
      </c>
      <c r="EF59" s="109">
        <f t="shared" si="154"/>
        <v>0.99999999999999989</v>
      </c>
      <c r="EG59" s="109">
        <f t="shared" si="154"/>
        <v>0.99999999999999989</v>
      </c>
      <c r="EH59" s="109">
        <f t="shared" si="154"/>
        <v>0.99999999999999989</v>
      </c>
      <c r="EI59" s="109">
        <f t="shared" si="154"/>
        <v>0.99999999999999989</v>
      </c>
      <c r="EJ59" s="109">
        <f t="shared" si="154"/>
        <v>0.99999999999999989</v>
      </c>
      <c r="EK59" s="109">
        <f t="shared" si="154"/>
        <v>0.99999999999999989</v>
      </c>
      <c r="EL59" s="109">
        <f t="shared" si="154"/>
        <v>0.99999999999999989</v>
      </c>
      <c r="EM59" s="109">
        <f t="shared" si="154"/>
        <v>0.99999999999999989</v>
      </c>
      <c r="EN59" s="109">
        <f t="shared" si="154"/>
        <v>0.99999999999999989</v>
      </c>
      <c r="EO59" s="109">
        <f t="shared" si="154"/>
        <v>0.99999999999999989</v>
      </c>
      <c r="EP59" s="109">
        <f t="shared" si="154"/>
        <v>0.99999999999999989</v>
      </c>
      <c r="EQ59" s="109">
        <f t="shared" si="154"/>
        <v>0.99999999999999989</v>
      </c>
      <c r="ER59" s="109">
        <f t="shared" si="154"/>
        <v>0.99999999999999989</v>
      </c>
      <c r="ES59" s="109">
        <f t="shared" si="154"/>
        <v>0.99999999999999989</v>
      </c>
      <c r="ET59" s="109">
        <f t="shared" si="154"/>
        <v>0.99999999999999989</v>
      </c>
      <c r="EU59" s="109">
        <f t="shared" si="154"/>
        <v>0.99999999999999989</v>
      </c>
      <c r="EV59" s="109">
        <f t="shared" si="154"/>
        <v>0.99999999999999989</v>
      </c>
      <c r="EW59" s="109">
        <f t="shared" si="154"/>
        <v>0.99999999999999989</v>
      </c>
      <c r="EX59" s="109">
        <f t="shared" si="154"/>
        <v>0.99999999999999989</v>
      </c>
      <c r="EY59" s="109">
        <f t="shared" si="154"/>
        <v>0.99999999999999989</v>
      </c>
      <c r="EZ59" s="109">
        <f t="shared" si="154"/>
        <v>0.99999999999999989</v>
      </c>
      <c r="FA59" s="109">
        <f t="shared" si="154"/>
        <v>0.99999999999999989</v>
      </c>
      <c r="FB59" s="109">
        <f t="shared" si="154"/>
        <v>0.99999999999999989</v>
      </c>
      <c r="FC59" s="109">
        <f t="shared" si="154"/>
        <v>0.99999999999999989</v>
      </c>
      <c r="FD59" s="110">
        <f t="shared" si="154"/>
        <v>0.99999999999999989</v>
      </c>
    </row>
    <row r="60" spans="1:160" x14ac:dyDescent="0.25">
      <c r="A60" s="52">
        <v>40</v>
      </c>
      <c r="B60" s="105">
        <v>0</v>
      </c>
      <c r="C60" s="46">
        <v>2011</v>
      </c>
      <c r="D60" s="47">
        <v>9</v>
      </c>
      <c r="E60" s="47">
        <v>9</v>
      </c>
      <c r="F60" s="48">
        <f t="shared" si="61"/>
        <v>7.5</v>
      </c>
      <c r="G60" s="106" t="str">
        <f t="shared" si="9"/>
        <v>2011.9.9</v>
      </c>
      <c r="H60" s="23">
        <v>0</v>
      </c>
      <c r="I60" s="23">
        <v>1.0129520000000001</v>
      </c>
      <c r="J60" s="23">
        <v>10.382757999999997</v>
      </c>
      <c r="K60" s="23">
        <v>35.453319999999998</v>
      </c>
      <c r="L60" s="23">
        <v>5.5712359999999999</v>
      </c>
      <c r="M60" s="23">
        <v>7.0906640000000003</v>
      </c>
      <c r="N60" s="23">
        <v>4.0518080000000003</v>
      </c>
      <c r="O60" s="23">
        <v>1.7726660000000001</v>
      </c>
      <c r="P60" s="23">
        <v>2.5323799999999999</v>
      </c>
      <c r="Q60" s="23">
        <v>1.0129520000000001</v>
      </c>
      <c r="R60" s="23">
        <v>0.75971399999999989</v>
      </c>
      <c r="S60" s="23">
        <v>5.8244739999999995</v>
      </c>
      <c r="T60" s="23">
        <v>0.25323800000000002</v>
      </c>
      <c r="U60" s="23">
        <v>1.0129520000000001</v>
      </c>
      <c r="V60" s="23">
        <v>0.25323800000000002</v>
      </c>
      <c r="W60" s="23">
        <v>0.25323800000000002</v>
      </c>
      <c r="X60" s="23">
        <v>0</v>
      </c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19"/>
      <c r="BE60" s="107">
        <f t="shared" si="97"/>
        <v>77.237589999999983</v>
      </c>
      <c r="BG60" s="108" t="str">
        <f t="shared" si="98"/>
        <v/>
      </c>
      <c r="BH60" s="109" t="str">
        <f t="shared" si="99"/>
        <v/>
      </c>
      <c r="BI60" s="109" t="str">
        <f t="shared" si="100"/>
        <v/>
      </c>
      <c r="BJ60" s="109" t="str">
        <f t="shared" si="101"/>
        <v/>
      </c>
      <c r="BK60" s="109" t="str">
        <f t="shared" si="102"/>
        <v/>
      </c>
      <c r="BL60" s="109" t="str">
        <f t="shared" si="103"/>
        <v/>
      </c>
      <c r="BM60" s="109" t="str">
        <f t="shared" si="104"/>
        <v/>
      </c>
      <c r="BN60" s="109" t="str">
        <f t="shared" si="105"/>
        <v/>
      </c>
      <c r="BO60" s="109" t="str">
        <f t="shared" si="106"/>
        <v/>
      </c>
      <c r="BP60" s="109" t="str">
        <f t="shared" si="107"/>
        <v/>
      </c>
      <c r="BQ60" s="109" t="str">
        <f t="shared" si="108"/>
        <v/>
      </c>
      <c r="BR60" s="109" t="str">
        <f t="shared" si="109"/>
        <v/>
      </c>
      <c r="BS60" s="109" t="str">
        <f t="shared" si="110"/>
        <v/>
      </c>
      <c r="BT60" s="109" t="str">
        <f t="shared" si="111"/>
        <v/>
      </c>
      <c r="BU60" s="109" t="str">
        <f t="shared" si="112"/>
        <v/>
      </c>
      <c r="BV60" s="109" t="str">
        <f t="shared" si="113"/>
        <v/>
      </c>
      <c r="BW60" s="109" t="str">
        <f t="shared" si="114"/>
        <v/>
      </c>
      <c r="BX60" s="109" t="str">
        <f t="shared" si="115"/>
        <v/>
      </c>
      <c r="BY60" s="109" t="str">
        <f t="shared" si="116"/>
        <v/>
      </c>
      <c r="BZ60" s="109" t="str">
        <f t="shared" si="117"/>
        <v/>
      </c>
      <c r="CA60" s="109" t="str">
        <f t="shared" si="118"/>
        <v/>
      </c>
      <c r="CB60" s="109" t="str">
        <f t="shared" si="119"/>
        <v/>
      </c>
      <c r="CC60" s="109" t="str">
        <f t="shared" si="120"/>
        <v/>
      </c>
      <c r="CD60" s="109" t="str">
        <f t="shared" si="121"/>
        <v/>
      </c>
      <c r="CE60" s="109" t="str">
        <f t="shared" si="122"/>
        <v/>
      </c>
      <c r="CF60" s="109" t="str">
        <f t="shared" si="123"/>
        <v/>
      </c>
      <c r="CG60" s="109" t="str">
        <f t="shared" si="124"/>
        <v/>
      </c>
      <c r="CH60" s="109" t="str">
        <f t="shared" si="125"/>
        <v/>
      </c>
      <c r="CI60" s="109" t="str">
        <f t="shared" si="126"/>
        <v/>
      </c>
      <c r="CJ60" s="109" t="str">
        <f t="shared" si="127"/>
        <v/>
      </c>
      <c r="CK60" s="109" t="str">
        <f t="shared" si="128"/>
        <v/>
      </c>
      <c r="CL60" s="109" t="str">
        <f t="shared" si="129"/>
        <v/>
      </c>
      <c r="CM60" s="109" t="str">
        <f t="shared" si="130"/>
        <v/>
      </c>
      <c r="CN60" s="109" t="str">
        <f t="shared" si="131"/>
        <v/>
      </c>
      <c r="CO60" s="109" t="str">
        <f t="shared" si="132"/>
        <v/>
      </c>
      <c r="CP60" s="109" t="str">
        <f t="shared" si="133"/>
        <v/>
      </c>
      <c r="CQ60" s="109" t="str">
        <f t="shared" si="134"/>
        <v/>
      </c>
      <c r="CR60" s="109" t="str">
        <f t="shared" si="135"/>
        <v/>
      </c>
      <c r="CS60" s="109" t="str">
        <f t="shared" si="136"/>
        <v/>
      </c>
      <c r="CT60" s="109" t="str">
        <f t="shared" si="137"/>
        <v/>
      </c>
      <c r="CU60" s="109" t="str">
        <f t="shared" si="138"/>
        <v/>
      </c>
      <c r="CV60" s="109" t="str">
        <f t="shared" si="139"/>
        <v/>
      </c>
      <c r="CW60" s="109" t="str">
        <f t="shared" si="140"/>
        <v/>
      </c>
      <c r="CX60" s="109" t="str">
        <f t="shared" si="141"/>
        <v/>
      </c>
      <c r="CY60" s="109" t="str">
        <f t="shared" si="142"/>
        <v/>
      </c>
      <c r="CZ60" s="109" t="str">
        <f t="shared" si="143"/>
        <v/>
      </c>
      <c r="DA60" s="109" t="str">
        <f t="shared" si="144"/>
        <v/>
      </c>
      <c r="DB60" s="109" t="str">
        <f t="shared" si="145"/>
        <v/>
      </c>
      <c r="DC60" s="109" t="str">
        <f t="shared" si="146"/>
        <v/>
      </c>
      <c r="DD60" s="109" t="str">
        <f t="shared" si="147"/>
        <v/>
      </c>
      <c r="DE60" s="110">
        <f t="shared" si="63"/>
        <v>0</v>
      </c>
      <c r="DG60" s="108" t="str">
        <f t="shared" si="64"/>
        <v/>
      </c>
      <c r="DH60" s="109" t="str">
        <f t="shared" si="65"/>
        <v/>
      </c>
      <c r="DI60" s="109" t="str">
        <f t="shared" ref="DI60:FD60" si="155">IF($B60=1,DH60+BI60,"")</f>
        <v/>
      </c>
      <c r="DJ60" s="109" t="str">
        <f t="shared" si="155"/>
        <v/>
      </c>
      <c r="DK60" s="109" t="str">
        <f t="shared" si="155"/>
        <v/>
      </c>
      <c r="DL60" s="109" t="str">
        <f t="shared" si="155"/>
        <v/>
      </c>
      <c r="DM60" s="109" t="str">
        <f t="shared" si="155"/>
        <v/>
      </c>
      <c r="DN60" s="109" t="str">
        <f t="shared" si="155"/>
        <v/>
      </c>
      <c r="DO60" s="109" t="str">
        <f t="shared" si="155"/>
        <v/>
      </c>
      <c r="DP60" s="109" t="str">
        <f t="shared" si="155"/>
        <v/>
      </c>
      <c r="DQ60" s="109" t="str">
        <f t="shared" si="155"/>
        <v/>
      </c>
      <c r="DR60" s="109" t="str">
        <f t="shared" si="155"/>
        <v/>
      </c>
      <c r="DS60" s="109" t="str">
        <f t="shared" si="155"/>
        <v/>
      </c>
      <c r="DT60" s="109" t="str">
        <f t="shared" si="155"/>
        <v/>
      </c>
      <c r="DU60" s="109" t="str">
        <f t="shared" si="155"/>
        <v/>
      </c>
      <c r="DV60" s="109" t="str">
        <f t="shared" si="155"/>
        <v/>
      </c>
      <c r="DW60" s="109" t="str">
        <f t="shared" si="155"/>
        <v/>
      </c>
      <c r="DX60" s="109" t="str">
        <f t="shared" si="155"/>
        <v/>
      </c>
      <c r="DY60" s="109" t="str">
        <f t="shared" si="155"/>
        <v/>
      </c>
      <c r="DZ60" s="109" t="str">
        <f t="shared" si="155"/>
        <v/>
      </c>
      <c r="EA60" s="109" t="str">
        <f t="shared" si="155"/>
        <v/>
      </c>
      <c r="EB60" s="109" t="str">
        <f t="shared" si="155"/>
        <v/>
      </c>
      <c r="EC60" s="109" t="str">
        <f t="shared" si="155"/>
        <v/>
      </c>
      <c r="ED60" s="109" t="str">
        <f t="shared" si="155"/>
        <v/>
      </c>
      <c r="EE60" s="109" t="str">
        <f t="shared" si="155"/>
        <v/>
      </c>
      <c r="EF60" s="109" t="str">
        <f t="shared" si="155"/>
        <v/>
      </c>
      <c r="EG60" s="109" t="str">
        <f t="shared" si="155"/>
        <v/>
      </c>
      <c r="EH60" s="109" t="str">
        <f t="shared" si="155"/>
        <v/>
      </c>
      <c r="EI60" s="109" t="str">
        <f t="shared" si="155"/>
        <v/>
      </c>
      <c r="EJ60" s="109" t="str">
        <f t="shared" si="155"/>
        <v/>
      </c>
      <c r="EK60" s="109" t="str">
        <f t="shared" si="155"/>
        <v/>
      </c>
      <c r="EL60" s="109" t="str">
        <f t="shared" si="155"/>
        <v/>
      </c>
      <c r="EM60" s="109" t="str">
        <f t="shared" si="155"/>
        <v/>
      </c>
      <c r="EN60" s="109" t="str">
        <f t="shared" si="155"/>
        <v/>
      </c>
      <c r="EO60" s="109" t="str">
        <f t="shared" si="155"/>
        <v/>
      </c>
      <c r="EP60" s="109" t="str">
        <f t="shared" si="155"/>
        <v/>
      </c>
      <c r="EQ60" s="109" t="str">
        <f t="shared" si="155"/>
        <v/>
      </c>
      <c r="ER60" s="109" t="str">
        <f t="shared" si="155"/>
        <v/>
      </c>
      <c r="ES60" s="109" t="str">
        <f t="shared" si="155"/>
        <v/>
      </c>
      <c r="ET60" s="109" t="str">
        <f t="shared" si="155"/>
        <v/>
      </c>
      <c r="EU60" s="109" t="str">
        <f t="shared" si="155"/>
        <v/>
      </c>
      <c r="EV60" s="109" t="str">
        <f t="shared" si="155"/>
        <v/>
      </c>
      <c r="EW60" s="109" t="str">
        <f t="shared" si="155"/>
        <v/>
      </c>
      <c r="EX60" s="109" t="str">
        <f t="shared" si="155"/>
        <v/>
      </c>
      <c r="EY60" s="109" t="str">
        <f t="shared" si="155"/>
        <v/>
      </c>
      <c r="EZ60" s="109" t="str">
        <f t="shared" si="155"/>
        <v/>
      </c>
      <c r="FA60" s="109" t="str">
        <f t="shared" si="155"/>
        <v/>
      </c>
      <c r="FB60" s="109" t="str">
        <f t="shared" si="155"/>
        <v/>
      </c>
      <c r="FC60" s="109" t="str">
        <f t="shared" si="155"/>
        <v/>
      </c>
      <c r="FD60" s="110" t="str">
        <f t="shared" si="155"/>
        <v/>
      </c>
    </row>
    <row r="61" spans="1:160" x14ac:dyDescent="0.25">
      <c r="A61" s="52">
        <v>41</v>
      </c>
      <c r="B61" s="105">
        <v>1</v>
      </c>
      <c r="C61" s="46">
        <v>1999</v>
      </c>
      <c r="D61" s="47">
        <v>4</v>
      </c>
      <c r="E61" s="47">
        <v>24</v>
      </c>
      <c r="F61" s="48">
        <f t="shared" si="61"/>
        <v>3</v>
      </c>
      <c r="G61" s="106" t="str">
        <f t="shared" si="9"/>
        <v>1999.4.24</v>
      </c>
      <c r="H61" s="23">
        <v>0</v>
      </c>
      <c r="I61" s="23">
        <v>44.561759999999992</v>
      </c>
      <c r="J61" s="23">
        <v>15.28572</v>
      </c>
      <c r="K61" s="23">
        <v>21.503639999999997</v>
      </c>
      <c r="L61" s="23">
        <v>0.25908000000000003</v>
      </c>
      <c r="M61" s="23">
        <v>0</v>
      </c>
      <c r="N61" s="23">
        <v>0.25908000000000003</v>
      </c>
      <c r="O61" s="23">
        <v>0</v>
      </c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19"/>
      <c r="BE61" s="107">
        <f t="shared" si="97"/>
        <v>81.869279999999975</v>
      </c>
      <c r="BG61" s="108" t="str">
        <f t="shared" si="98"/>
        <v>1999.4.24</v>
      </c>
      <c r="BH61" s="109">
        <f t="shared" si="99"/>
        <v>0</v>
      </c>
      <c r="BI61" s="109">
        <f t="shared" si="100"/>
        <v>0.54430379746835456</v>
      </c>
      <c r="BJ61" s="109">
        <f t="shared" si="101"/>
        <v>0.18670886075949372</v>
      </c>
      <c r="BK61" s="109">
        <f t="shared" si="102"/>
        <v>0.26265822784810133</v>
      </c>
      <c r="BL61" s="109">
        <f t="shared" si="103"/>
        <v>3.1645569620253177E-3</v>
      </c>
      <c r="BM61" s="109">
        <f t="shared" si="104"/>
        <v>0</v>
      </c>
      <c r="BN61" s="109">
        <f t="shared" si="105"/>
        <v>3.1645569620253177E-3</v>
      </c>
      <c r="BO61" s="109">
        <f t="shared" si="106"/>
        <v>0</v>
      </c>
      <c r="BP61" s="109">
        <f t="shared" si="107"/>
        <v>0</v>
      </c>
      <c r="BQ61" s="109">
        <f t="shared" si="108"/>
        <v>0</v>
      </c>
      <c r="BR61" s="109">
        <f t="shared" si="109"/>
        <v>0</v>
      </c>
      <c r="BS61" s="109">
        <f t="shared" si="110"/>
        <v>0</v>
      </c>
      <c r="BT61" s="109">
        <f t="shared" si="111"/>
        <v>0</v>
      </c>
      <c r="BU61" s="109">
        <f t="shared" si="112"/>
        <v>0</v>
      </c>
      <c r="BV61" s="109">
        <f t="shared" si="113"/>
        <v>0</v>
      </c>
      <c r="BW61" s="109">
        <f t="shared" si="114"/>
        <v>0</v>
      </c>
      <c r="BX61" s="109">
        <f t="shared" si="115"/>
        <v>0</v>
      </c>
      <c r="BY61" s="109">
        <f t="shared" si="116"/>
        <v>0</v>
      </c>
      <c r="BZ61" s="109">
        <f t="shared" si="117"/>
        <v>0</v>
      </c>
      <c r="CA61" s="109">
        <f t="shared" si="118"/>
        <v>0</v>
      </c>
      <c r="CB61" s="109">
        <f t="shared" si="119"/>
        <v>0</v>
      </c>
      <c r="CC61" s="109">
        <f t="shared" si="120"/>
        <v>0</v>
      </c>
      <c r="CD61" s="109">
        <f t="shared" si="121"/>
        <v>0</v>
      </c>
      <c r="CE61" s="109">
        <f t="shared" si="122"/>
        <v>0</v>
      </c>
      <c r="CF61" s="109">
        <f t="shared" si="123"/>
        <v>0</v>
      </c>
      <c r="CG61" s="109">
        <f t="shared" si="124"/>
        <v>0</v>
      </c>
      <c r="CH61" s="109">
        <f t="shared" si="125"/>
        <v>0</v>
      </c>
      <c r="CI61" s="109">
        <f t="shared" si="126"/>
        <v>0</v>
      </c>
      <c r="CJ61" s="109">
        <f t="shared" si="127"/>
        <v>0</v>
      </c>
      <c r="CK61" s="109">
        <f t="shared" si="128"/>
        <v>0</v>
      </c>
      <c r="CL61" s="109">
        <f t="shared" si="129"/>
        <v>0</v>
      </c>
      <c r="CM61" s="109">
        <f t="shared" si="130"/>
        <v>0</v>
      </c>
      <c r="CN61" s="109">
        <f t="shared" si="131"/>
        <v>0</v>
      </c>
      <c r="CO61" s="109">
        <f t="shared" si="132"/>
        <v>0</v>
      </c>
      <c r="CP61" s="109">
        <f t="shared" si="133"/>
        <v>0</v>
      </c>
      <c r="CQ61" s="109">
        <f t="shared" si="134"/>
        <v>0</v>
      </c>
      <c r="CR61" s="109">
        <f t="shared" si="135"/>
        <v>0</v>
      </c>
      <c r="CS61" s="109">
        <f t="shared" si="136"/>
        <v>0</v>
      </c>
      <c r="CT61" s="109">
        <f t="shared" si="137"/>
        <v>0</v>
      </c>
      <c r="CU61" s="109">
        <f t="shared" si="138"/>
        <v>0</v>
      </c>
      <c r="CV61" s="109">
        <f t="shared" si="139"/>
        <v>0</v>
      </c>
      <c r="CW61" s="109">
        <f t="shared" si="140"/>
        <v>0</v>
      </c>
      <c r="CX61" s="109">
        <f t="shared" si="141"/>
        <v>0</v>
      </c>
      <c r="CY61" s="109">
        <f t="shared" si="142"/>
        <v>0</v>
      </c>
      <c r="CZ61" s="109">
        <f t="shared" si="143"/>
        <v>0</v>
      </c>
      <c r="DA61" s="109">
        <f t="shared" si="144"/>
        <v>0</v>
      </c>
      <c r="DB61" s="109">
        <f t="shared" si="145"/>
        <v>0</v>
      </c>
      <c r="DC61" s="109">
        <f t="shared" si="146"/>
        <v>0</v>
      </c>
      <c r="DD61" s="109">
        <f t="shared" si="147"/>
        <v>0</v>
      </c>
      <c r="DE61" s="110">
        <f t="shared" si="63"/>
        <v>1.0000000000000002</v>
      </c>
      <c r="DG61" s="108" t="str">
        <f t="shared" si="64"/>
        <v>1999.4.24</v>
      </c>
      <c r="DH61" s="109">
        <f t="shared" si="65"/>
        <v>0</v>
      </c>
      <c r="DI61" s="109">
        <f t="shared" ref="DI61:FD61" si="156">IF($B61=1,DH61+BI61,"")</f>
        <v>0.54430379746835456</v>
      </c>
      <c r="DJ61" s="109">
        <f t="shared" si="156"/>
        <v>0.73101265822784822</v>
      </c>
      <c r="DK61" s="109">
        <f t="shared" si="156"/>
        <v>0.99367088607594956</v>
      </c>
      <c r="DL61" s="109">
        <f t="shared" si="156"/>
        <v>0.99683544303797489</v>
      </c>
      <c r="DM61" s="109">
        <f t="shared" si="156"/>
        <v>0.99683544303797489</v>
      </c>
      <c r="DN61" s="109">
        <f t="shared" si="156"/>
        <v>1.0000000000000002</v>
      </c>
      <c r="DO61" s="109">
        <f t="shared" si="156"/>
        <v>1.0000000000000002</v>
      </c>
      <c r="DP61" s="109">
        <f t="shared" si="156"/>
        <v>1.0000000000000002</v>
      </c>
      <c r="DQ61" s="109">
        <f t="shared" si="156"/>
        <v>1.0000000000000002</v>
      </c>
      <c r="DR61" s="109">
        <f t="shared" si="156"/>
        <v>1.0000000000000002</v>
      </c>
      <c r="DS61" s="109">
        <f t="shared" si="156"/>
        <v>1.0000000000000002</v>
      </c>
      <c r="DT61" s="109">
        <f t="shared" si="156"/>
        <v>1.0000000000000002</v>
      </c>
      <c r="DU61" s="109">
        <f t="shared" si="156"/>
        <v>1.0000000000000002</v>
      </c>
      <c r="DV61" s="109">
        <f t="shared" si="156"/>
        <v>1.0000000000000002</v>
      </c>
      <c r="DW61" s="109">
        <f t="shared" si="156"/>
        <v>1.0000000000000002</v>
      </c>
      <c r="DX61" s="109">
        <f t="shared" si="156"/>
        <v>1.0000000000000002</v>
      </c>
      <c r="DY61" s="109">
        <f t="shared" si="156"/>
        <v>1.0000000000000002</v>
      </c>
      <c r="DZ61" s="109">
        <f t="shared" si="156"/>
        <v>1.0000000000000002</v>
      </c>
      <c r="EA61" s="109">
        <f t="shared" si="156"/>
        <v>1.0000000000000002</v>
      </c>
      <c r="EB61" s="109">
        <f t="shared" si="156"/>
        <v>1.0000000000000002</v>
      </c>
      <c r="EC61" s="109">
        <f t="shared" si="156"/>
        <v>1.0000000000000002</v>
      </c>
      <c r="ED61" s="109">
        <f t="shared" si="156"/>
        <v>1.0000000000000002</v>
      </c>
      <c r="EE61" s="109">
        <f t="shared" si="156"/>
        <v>1.0000000000000002</v>
      </c>
      <c r="EF61" s="109">
        <f t="shared" si="156"/>
        <v>1.0000000000000002</v>
      </c>
      <c r="EG61" s="109">
        <f t="shared" si="156"/>
        <v>1.0000000000000002</v>
      </c>
      <c r="EH61" s="109">
        <f t="shared" si="156"/>
        <v>1.0000000000000002</v>
      </c>
      <c r="EI61" s="109">
        <f t="shared" si="156"/>
        <v>1.0000000000000002</v>
      </c>
      <c r="EJ61" s="109">
        <f t="shared" si="156"/>
        <v>1.0000000000000002</v>
      </c>
      <c r="EK61" s="109">
        <f t="shared" si="156"/>
        <v>1.0000000000000002</v>
      </c>
      <c r="EL61" s="109">
        <f t="shared" si="156"/>
        <v>1.0000000000000002</v>
      </c>
      <c r="EM61" s="109">
        <f t="shared" si="156"/>
        <v>1.0000000000000002</v>
      </c>
      <c r="EN61" s="109">
        <f t="shared" si="156"/>
        <v>1.0000000000000002</v>
      </c>
      <c r="EO61" s="109">
        <f t="shared" si="156"/>
        <v>1.0000000000000002</v>
      </c>
      <c r="EP61" s="109">
        <f t="shared" si="156"/>
        <v>1.0000000000000002</v>
      </c>
      <c r="EQ61" s="109">
        <f t="shared" si="156"/>
        <v>1.0000000000000002</v>
      </c>
      <c r="ER61" s="109">
        <f t="shared" si="156"/>
        <v>1.0000000000000002</v>
      </c>
      <c r="ES61" s="109">
        <f t="shared" si="156"/>
        <v>1.0000000000000002</v>
      </c>
      <c r="ET61" s="109">
        <f t="shared" si="156"/>
        <v>1.0000000000000002</v>
      </c>
      <c r="EU61" s="109">
        <f t="shared" si="156"/>
        <v>1.0000000000000002</v>
      </c>
      <c r="EV61" s="109">
        <f t="shared" si="156"/>
        <v>1.0000000000000002</v>
      </c>
      <c r="EW61" s="109">
        <f t="shared" si="156"/>
        <v>1.0000000000000002</v>
      </c>
      <c r="EX61" s="109">
        <f t="shared" si="156"/>
        <v>1.0000000000000002</v>
      </c>
      <c r="EY61" s="109">
        <f t="shared" si="156"/>
        <v>1.0000000000000002</v>
      </c>
      <c r="EZ61" s="109">
        <f t="shared" si="156"/>
        <v>1.0000000000000002</v>
      </c>
      <c r="FA61" s="109">
        <f t="shared" si="156"/>
        <v>1.0000000000000002</v>
      </c>
      <c r="FB61" s="109">
        <f t="shared" si="156"/>
        <v>1.0000000000000002</v>
      </c>
      <c r="FC61" s="109">
        <f t="shared" si="156"/>
        <v>1.0000000000000002</v>
      </c>
      <c r="FD61" s="110">
        <f t="shared" si="156"/>
        <v>1.0000000000000002</v>
      </c>
    </row>
    <row r="62" spans="1:160" x14ac:dyDescent="0.25">
      <c r="A62" s="52">
        <v>42</v>
      </c>
      <c r="B62" s="105">
        <v>1</v>
      </c>
      <c r="C62" s="46">
        <v>2009</v>
      </c>
      <c r="D62" s="47">
        <v>8</v>
      </c>
      <c r="E62" s="47">
        <v>20</v>
      </c>
      <c r="F62" s="48">
        <f t="shared" si="61"/>
        <v>4</v>
      </c>
      <c r="G62" s="106" t="str">
        <f t="shared" si="9"/>
        <v>2009.8.20</v>
      </c>
      <c r="H62" s="23">
        <v>0</v>
      </c>
      <c r="I62" s="23">
        <v>9.6423480000000001</v>
      </c>
      <c r="J62" s="23">
        <v>0.521208</v>
      </c>
      <c r="K62" s="23">
        <v>2.6060400000000001</v>
      </c>
      <c r="L62" s="23">
        <v>26.321004000000002</v>
      </c>
      <c r="M62" s="23">
        <v>42.739055999999991</v>
      </c>
      <c r="N62" s="23">
        <v>9.1211399999999987</v>
      </c>
      <c r="O62" s="23">
        <v>1.824228</v>
      </c>
      <c r="P62" s="23">
        <v>0.260604</v>
      </c>
      <c r="Q62" s="23">
        <v>0</v>
      </c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19"/>
      <c r="BE62" s="107">
        <f t="shared" si="97"/>
        <v>93.035628000000003</v>
      </c>
      <c r="BG62" s="108" t="str">
        <f t="shared" si="98"/>
        <v>2009.8.20</v>
      </c>
      <c r="BH62" s="109">
        <f t="shared" si="99"/>
        <v>0</v>
      </c>
      <c r="BI62" s="109">
        <f t="shared" si="100"/>
        <v>0.10364145658263305</v>
      </c>
      <c r="BJ62" s="109">
        <f t="shared" si="101"/>
        <v>5.6022408963585435E-3</v>
      </c>
      <c r="BK62" s="109">
        <f t="shared" si="102"/>
        <v>2.8011204481792718E-2</v>
      </c>
      <c r="BL62" s="109">
        <f t="shared" si="103"/>
        <v>0.28291316526610644</v>
      </c>
      <c r="BM62" s="109">
        <f t="shared" si="104"/>
        <v>0.45938375350140043</v>
      </c>
      <c r="BN62" s="109">
        <f t="shared" si="105"/>
        <v>9.8039215686274495E-2</v>
      </c>
      <c r="BO62" s="109">
        <f t="shared" si="106"/>
        <v>1.9607843137254902E-2</v>
      </c>
      <c r="BP62" s="109">
        <f t="shared" si="107"/>
        <v>2.8011204481792717E-3</v>
      </c>
      <c r="BQ62" s="109">
        <f t="shared" si="108"/>
        <v>0</v>
      </c>
      <c r="BR62" s="109">
        <f t="shared" si="109"/>
        <v>0</v>
      </c>
      <c r="BS62" s="109">
        <f t="shared" si="110"/>
        <v>0</v>
      </c>
      <c r="BT62" s="109">
        <f t="shared" si="111"/>
        <v>0</v>
      </c>
      <c r="BU62" s="109">
        <f t="shared" si="112"/>
        <v>0</v>
      </c>
      <c r="BV62" s="109">
        <f t="shared" si="113"/>
        <v>0</v>
      </c>
      <c r="BW62" s="109">
        <f t="shared" si="114"/>
        <v>0</v>
      </c>
      <c r="BX62" s="109">
        <f t="shared" si="115"/>
        <v>0</v>
      </c>
      <c r="BY62" s="109">
        <f t="shared" si="116"/>
        <v>0</v>
      </c>
      <c r="BZ62" s="109">
        <f t="shared" si="117"/>
        <v>0</v>
      </c>
      <c r="CA62" s="109">
        <f t="shared" si="118"/>
        <v>0</v>
      </c>
      <c r="CB62" s="109">
        <f t="shared" si="119"/>
        <v>0</v>
      </c>
      <c r="CC62" s="109">
        <f t="shared" si="120"/>
        <v>0</v>
      </c>
      <c r="CD62" s="109">
        <f t="shared" si="121"/>
        <v>0</v>
      </c>
      <c r="CE62" s="109">
        <f t="shared" si="122"/>
        <v>0</v>
      </c>
      <c r="CF62" s="109">
        <f t="shared" si="123"/>
        <v>0</v>
      </c>
      <c r="CG62" s="109">
        <f t="shared" si="124"/>
        <v>0</v>
      </c>
      <c r="CH62" s="109">
        <f t="shared" si="125"/>
        <v>0</v>
      </c>
      <c r="CI62" s="109">
        <f t="shared" si="126"/>
        <v>0</v>
      </c>
      <c r="CJ62" s="109">
        <f t="shared" si="127"/>
        <v>0</v>
      </c>
      <c r="CK62" s="109">
        <f t="shared" si="128"/>
        <v>0</v>
      </c>
      <c r="CL62" s="109">
        <f t="shared" si="129"/>
        <v>0</v>
      </c>
      <c r="CM62" s="109">
        <f t="shared" si="130"/>
        <v>0</v>
      </c>
      <c r="CN62" s="109">
        <f t="shared" si="131"/>
        <v>0</v>
      </c>
      <c r="CO62" s="109">
        <f t="shared" si="132"/>
        <v>0</v>
      </c>
      <c r="CP62" s="109">
        <f t="shared" si="133"/>
        <v>0</v>
      </c>
      <c r="CQ62" s="109">
        <f t="shared" si="134"/>
        <v>0</v>
      </c>
      <c r="CR62" s="109">
        <f t="shared" si="135"/>
        <v>0</v>
      </c>
      <c r="CS62" s="109">
        <f t="shared" si="136"/>
        <v>0</v>
      </c>
      <c r="CT62" s="109">
        <f t="shared" si="137"/>
        <v>0</v>
      </c>
      <c r="CU62" s="109">
        <f t="shared" si="138"/>
        <v>0</v>
      </c>
      <c r="CV62" s="109">
        <f t="shared" si="139"/>
        <v>0</v>
      </c>
      <c r="CW62" s="109">
        <f t="shared" si="140"/>
        <v>0</v>
      </c>
      <c r="CX62" s="109">
        <f t="shared" si="141"/>
        <v>0</v>
      </c>
      <c r="CY62" s="109">
        <f t="shared" si="142"/>
        <v>0</v>
      </c>
      <c r="CZ62" s="109">
        <f t="shared" si="143"/>
        <v>0</v>
      </c>
      <c r="DA62" s="109">
        <f t="shared" si="144"/>
        <v>0</v>
      </c>
      <c r="DB62" s="109">
        <f t="shared" si="145"/>
        <v>0</v>
      </c>
      <c r="DC62" s="109">
        <f t="shared" si="146"/>
        <v>0</v>
      </c>
      <c r="DD62" s="109">
        <f t="shared" si="147"/>
        <v>0</v>
      </c>
      <c r="DE62" s="110">
        <f t="shared" si="63"/>
        <v>0.99999999999999978</v>
      </c>
      <c r="DG62" s="108" t="str">
        <f t="shared" si="64"/>
        <v>2009.8.20</v>
      </c>
      <c r="DH62" s="109">
        <f t="shared" si="65"/>
        <v>0</v>
      </c>
      <c r="DI62" s="109">
        <f t="shared" ref="DI62:FD62" si="157">IF($B62=1,DH62+BI62,"")</f>
        <v>0.10364145658263305</v>
      </c>
      <c r="DJ62" s="109">
        <f t="shared" si="157"/>
        <v>0.10924369747899158</v>
      </c>
      <c r="DK62" s="109">
        <f t="shared" si="157"/>
        <v>0.1372549019607843</v>
      </c>
      <c r="DL62" s="109">
        <f t="shared" si="157"/>
        <v>0.42016806722689071</v>
      </c>
      <c r="DM62" s="109">
        <f t="shared" si="157"/>
        <v>0.87955182072829108</v>
      </c>
      <c r="DN62" s="109">
        <f t="shared" si="157"/>
        <v>0.97759103641456557</v>
      </c>
      <c r="DO62" s="109">
        <f t="shared" si="157"/>
        <v>0.99719887955182052</v>
      </c>
      <c r="DP62" s="109">
        <f t="shared" si="157"/>
        <v>0.99999999999999978</v>
      </c>
      <c r="DQ62" s="109">
        <f t="shared" si="157"/>
        <v>0.99999999999999978</v>
      </c>
      <c r="DR62" s="109">
        <f t="shared" si="157"/>
        <v>0.99999999999999978</v>
      </c>
      <c r="DS62" s="109">
        <f t="shared" si="157"/>
        <v>0.99999999999999978</v>
      </c>
      <c r="DT62" s="109">
        <f t="shared" si="157"/>
        <v>0.99999999999999978</v>
      </c>
      <c r="DU62" s="109">
        <f t="shared" si="157"/>
        <v>0.99999999999999978</v>
      </c>
      <c r="DV62" s="109">
        <f t="shared" si="157"/>
        <v>0.99999999999999978</v>
      </c>
      <c r="DW62" s="109">
        <f t="shared" si="157"/>
        <v>0.99999999999999978</v>
      </c>
      <c r="DX62" s="109">
        <f t="shared" si="157"/>
        <v>0.99999999999999978</v>
      </c>
      <c r="DY62" s="109">
        <f t="shared" si="157"/>
        <v>0.99999999999999978</v>
      </c>
      <c r="DZ62" s="109">
        <f t="shared" si="157"/>
        <v>0.99999999999999978</v>
      </c>
      <c r="EA62" s="109">
        <f t="shared" si="157"/>
        <v>0.99999999999999978</v>
      </c>
      <c r="EB62" s="109">
        <f t="shared" si="157"/>
        <v>0.99999999999999978</v>
      </c>
      <c r="EC62" s="109">
        <f t="shared" si="157"/>
        <v>0.99999999999999978</v>
      </c>
      <c r="ED62" s="109">
        <f t="shared" si="157"/>
        <v>0.99999999999999978</v>
      </c>
      <c r="EE62" s="109">
        <f t="shared" si="157"/>
        <v>0.99999999999999978</v>
      </c>
      <c r="EF62" s="109">
        <f t="shared" si="157"/>
        <v>0.99999999999999978</v>
      </c>
      <c r="EG62" s="109">
        <f t="shared" si="157"/>
        <v>0.99999999999999978</v>
      </c>
      <c r="EH62" s="109">
        <f t="shared" si="157"/>
        <v>0.99999999999999978</v>
      </c>
      <c r="EI62" s="109">
        <f t="shared" si="157"/>
        <v>0.99999999999999978</v>
      </c>
      <c r="EJ62" s="109">
        <f t="shared" si="157"/>
        <v>0.99999999999999978</v>
      </c>
      <c r="EK62" s="109">
        <f t="shared" si="157"/>
        <v>0.99999999999999978</v>
      </c>
      <c r="EL62" s="109">
        <f t="shared" si="157"/>
        <v>0.99999999999999978</v>
      </c>
      <c r="EM62" s="109">
        <f t="shared" si="157"/>
        <v>0.99999999999999978</v>
      </c>
      <c r="EN62" s="109">
        <f t="shared" si="157"/>
        <v>0.99999999999999978</v>
      </c>
      <c r="EO62" s="109">
        <f t="shared" si="157"/>
        <v>0.99999999999999978</v>
      </c>
      <c r="EP62" s="109">
        <f t="shared" si="157"/>
        <v>0.99999999999999978</v>
      </c>
      <c r="EQ62" s="109">
        <f t="shared" si="157"/>
        <v>0.99999999999999978</v>
      </c>
      <c r="ER62" s="109">
        <f t="shared" si="157"/>
        <v>0.99999999999999978</v>
      </c>
      <c r="ES62" s="109">
        <f t="shared" si="157"/>
        <v>0.99999999999999978</v>
      </c>
      <c r="ET62" s="109">
        <f t="shared" si="157"/>
        <v>0.99999999999999978</v>
      </c>
      <c r="EU62" s="109">
        <f t="shared" si="157"/>
        <v>0.99999999999999978</v>
      </c>
      <c r="EV62" s="109">
        <f t="shared" si="157"/>
        <v>0.99999999999999978</v>
      </c>
      <c r="EW62" s="109">
        <f t="shared" si="157"/>
        <v>0.99999999999999978</v>
      </c>
      <c r="EX62" s="109">
        <f t="shared" si="157"/>
        <v>0.99999999999999978</v>
      </c>
      <c r="EY62" s="109">
        <f t="shared" si="157"/>
        <v>0.99999999999999978</v>
      </c>
      <c r="EZ62" s="109">
        <f t="shared" si="157"/>
        <v>0.99999999999999978</v>
      </c>
      <c r="FA62" s="109">
        <f t="shared" si="157"/>
        <v>0.99999999999999978</v>
      </c>
      <c r="FB62" s="109">
        <f t="shared" si="157"/>
        <v>0.99999999999999978</v>
      </c>
      <c r="FC62" s="109">
        <f t="shared" si="157"/>
        <v>0.99999999999999978</v>
      </c>
      <c r="FD62" s="110">
        <f t="shared" si="157"/>
        <v>0.99999999999999978</v>
      </c>
    </row>
    <row r="63" spans="1:160" x14ac:dyDescent="0.25">
      <c r="A63" s="52">
        <v>43</v>
      </c>
      <c r="B63" s="105">
        <v>1</v>
      </c>
      <c r="C63" s="46">
        <v>2013</v>
      </c>
      <c r="D63" s="47">
        <v>8</v>
      </c>
      <c r="E63" s="47">
        <v>10</v>
      </c>
      <c r="F63" s="48">
        <f t="shared" si="61"/>
        <v>4.5</v>
      </c>
      <c r="G63" s="106" t="str">
        <f t="shared" si="9"/>
        <v>2013.8.10</v>
      </c>
      <c r="H63" s="23">
        <v>0</v>
      </c>
      <c r="I63" s="23">
        <v>11.158728</v>
      </c>
      <c r="J63" s="23">
        <v>1.0627360000000001</v>
      </c>
      <c r="K63" s="23">
        <v>0</v>
      </c>
      <c r="L63" s="23">
        <v>6.376415999999999</v>
      </c>
      <c r="M63" s="23">
        <v>4.7823119999999992</v>
      </c>
      <c r="N63" s="23">
        <v>7.9705199999999996</v>
      </c>
      <c r="O63" s="23">
        <v>31.350711999999998</v>
      </c>
      <c r="P63" s="23">
        <v>19.660616000000001</v>
      </c>
      <c r="Q63" s="23">
        <v>0.26568400000000003</v>
      </c>
      <c r="R63" s="23">
        <v>0</v>
      </c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19"/>
      <c r="BE63" s="107">
        <f t="shared" si="97"/>
        <v>82.627724000000001</v>
      </c>
      <c r="BG63" s="108" t="str">
        <f t="shared" si="98"/>
        <v>2013.8.10</v>
      </c>
      <c r="BH63" s="109">
        <f t="shared" si="99"/>
        <v>0</v>
      </c>
      <c r="BI63" s="109">
        <f t="shared" si="100"/>
        <v>0.13504823151125403</v>
      </c>
      <c r="BJ63" s="109">
        <f t="shared" si="101"/>
        <v>1.2861736334405146E-2</v>
      </c>
      <c r="BK63" s="109">
        <f t="shared" si="102"/>
        <v>0</v>
      </c>
      <c r="BL63" s="109">
        <f t="shared" si="103"/>
        <v>7.717041800643086E-2</v>
      </c>
      <c r="BM63" s="109">
        <f t="shared" si="104"/>
        <v>5.7877813504823142E-2</v>
      </c>
      <c r="BN63" s="109">
        <f t="shared" si="105"/>
        <v>9.6463022508038579E-2</v>
      </c>
      <c r="BO63" s="109">
        <f t="shared" si="106"/>
        <v>0.37942122186495175</v>
      </c>
      <c r="BP63" s="109">
        <f t="shared" si="107"/>
        <v>0.23794212218649519</v>
      </c>
      <c r="BQ63" s="109">
        <f t="shared" si="108"/>
        <v>3.2154340836012866E-3</v>
      </c>
      <c r="BR63" s="109">
        <f t="shared" si="109"/>
        <v>0</v>
      </c>
      <c r="BS63" s="109">
        <f t="shared" si="110"/>
        <v>0</v>
      </c>
      <c r="BT63" s="109">
        <f t="shared" si="111"/>
        <v>0</v>
      </c>
      <c r="BU63" s="109">
        <f t="shared" si="112"/>
        <v>0</v>
      </c>
      <c r="BV63" s="109">
        <f t="shared" si="113"/>
        <v>0</v>
      </c>
      <c r="BW63" s="109">
        <f t="shared" si="114"/>
        <v>0</v>
      </c>
      <c r="BX63" s="109">
        <f t="shared" si="115"/>
        <v>0</v>
      </c>
      <c r="BY63" s="109">
        <f t="shared" si="116"/>
        <v>0</v>
      </c>
      <c r="BZ63" s="109">
        <f t="shared" si="117"/>
        <v>0</v>
      </c>
      <c r="CA63" s="109">
        <f t="shared" si="118"/>
        <v>0</v>
      </c>
      <c r="CB63" s="109">
        <f t="shared" si="119"/>
        <v>0</v>
      </c>
      <c r="CC63" s="109">
        <f t="shared" si="120"/>
        <v>0</v>
      </c>
      <c r="CD63" s="109">
        <f t="shared" si="121"/>
        <v>0</v>
      </c>
      <c r="CE63" s="109">
        <f t="shared" si="122"/>
        <v>0</v>
      </c>
      <c r="CF63" s="109">
        <f t="shared" si="123"/>
        <v>0</v>
      </c>
      <c r="CG63" s="109">
        <f t="shared" si="124"/>
        <v>0</v>
      </c>
      <c r="CH63" s="109">
        <f t="shared" si="125"/>
        <v>0</v>
      </c>
      <c r="CI63" s="109">
        <f t="shared" si="126"/>
        <v>0</v>
      </c>
      <c r="CJ63" s="109">
        <f t="shared" si="127"/>
        <v>0</v>
      </c>
      <c r="CK63" s="109">
        <f t="shared" si="128"/>
        <v>0</v>
      </c>
      <c r="CL63" s="109">
        <f t="shared" si="129"/>
        <v>0</v>
      </c>
      <c r="CM63" s="109">
        <f t="shared" si="130"/>
        <v>0</v>
      </c>
      <c r="CN63" s="109">
        <f t="shared" si="131"/>
        <v>0</v>
      </c>
      <c r="CO63" s="109">
        <f t="shared" si="132"/>
        <v>0</v>
      </c>
      <c r="CP63" s="109">
        <f t="shared" si="133"/>
        <v>0</v>
      </c>
      <c r="CQ63" s="109">
        <f t="shared" si="134"/>
        <v>0</v>
      </c>
      <c r="CR63" s="109">
        <f t="shared" si="135"/>
        <v>0</v>
      </c>
      <c r="CS63" s="109">
        <f t="shared" si="136"/>
        <v>0</v>
      </c>
      <c r="CT63" s="109">
        <f t="shared" si="137"/>
        <v>0</v>
      </c>
      <c r="CU63" s="109">
        <f t="shared" si="138"/>
        <v>0</v>
      </c>
      <c r="CV63" s="109">
        <f t="shared" si="139"/>
        <v>0</v>
      </c>
      <c r="CW63" s="109">
        <f t="shared" si="140"/>
        <v>0</v>
      </c>
      <c r="CX63" s="109">
        <f t="shared" si="141"/>
        <v>0</v>
      </c>
      <c r="CY63" s="109">
        <f t="shared" si="142"/>
        <v>0</v>
      </c>
      <c r="CZ63" s="109">
        <f t="shared" si="143"/>
        <v>0</v>
      </c>
      <c r="DA63" s="109">
        <f t="shared" si="144"/>
        <v>0</v>
      </c>
      <c r="DB63" s="109">
        <f t="shared" si="145"/>
        <v>0</v>
      </c>
      <c r="DC63" s="109">
        <f t="shared" si="146"/>
        <v>0</v>
      </c>
      <c r="DD63" s="109">
        <f t="shared" si="147"/>
        <v>0</v>
      </c>
      <c r="DE63" s="110">
        <f t="shared" si="63"/>
        <v>1</v>
      </c>
      <c r="DG63" s="108" t="str">
        <f t="shared" si="64"/>
        <v>2013.8.10</v>
      </c>
      <c r="DH63" s="109">
        <f t="shared" si="65"/>
        <v>0</v>
      </c>
      <c r="DI63" s="109">
        <f t="shared" ref="DI63:FD63" si="158">IF($B63=1,DH63+BI63,"")</f>
        <v>0.13504823151125403</v>
      </c>
      <c r="DJ63" s="109">
        <f t="shared" si="158"/>
        <v>0.14790996784565918</v>
      </c>
      <c r="DK63" s="109">
        <f t="shared" si="158"/>
        <v>0.14790996784565918</v>
      </c>
      <c r="DL63" s="109">
        <f t="shared" si="158"/>
        <v>0.22508038585209006</v>
      </c>
      <c r="DM63" s="109">
        <f t="shared" si="158"/>
        <v>0.28295819935691319</v>
      </c>
      <c r="DN63" s="109">
        <f t="shared" si="158"/>
        <v>0.37942122186495175</v>
      </c>
      <c r="DO63" s="109">
        <f t="shared" si="158"/>
        <v>0.7588424437299035</v>
      </c>
      <c r="DP63" s="109">
        <f t="shared" si="158"/>
        <v>0.99678456591639875</v>
      </c>
      <c r="DQ63" s="109">
        <f t="shared" si="158"/>
        <v>1</v>
      </c>
      <c r="DR63" s="109">
        <f t="shared" si="158"/>
        <v>1</v>
      </c>
      <c r="DS63" s="109">
        <f t="shared" si="158"/>
        <v>1</v>
      </c>
      <c r="DT63" s="109">
        <f t="shared" si="158"/>
        <v>1</v>
      </c>
      <c r="DU63" s="109">
        <f t="shared" si="158"/>
        <v>1</v>
      </c>
      <c r="DV63" s="109">
        <f t="shared" si="158"/>
        <v>1</v>
      </c>
      <c r="DW63" s="109">
        <f t="shared" si="158"/>
        <v>1</v>
      </c>
      <c r="DX63" s="109">
        <f t="shared" si="158"/>
        <v>1</v>
      </c>
      <c r="DY63" s="109">
        <f t="shared" si="158"/>
        <v>1</v>
      </c>
      <c r="DZ63" s="109">
        <f t="shared" si="158"/>
        <v>1</v>
      </c>
      <c r="EA63" s="109">
        <f t="shared" si="158"/>
        <v>1</v>
      </c>
      <c r="EB63" s="109">
        <f t="shared" si="158"/>
        <v>1</v>
      </c>
      <c r="EC63" s="109">
        <f t="shared" si="158"/>
        <v>1</v>
      </c>
      <c r="ED63" s="109">
        <f t="shared" si="158"/>
        <v>1</v>
      </c>
      <c r="EE63" s="109">
        <f t="shared" si="158"/>
        <v>1</v>
      </c>
      <c r="EF63" s="109">
        <f t="shared" si="158"/>
        <v>1</v>
      </c>
      <c r="EG63" s="109">
        <f t="shared" si="158"/>
        <v>1</v>
      </c>
      <c r="EH63" s="109">
        <f t="shared" si="158"/>
        <v>1</v>
      </c>
      <c r="EI63" s="109">
        <f t="shared" si="158"/>
        <v>1</v>
      </c>
      <c r="EJ63" s="109">
        <f t="shared" si="158"/>
        <v>1</v>
      </c>
      <c r="EK63" s="109">
        <f t="shared" si="158"/>
        <v>1</v>
      </c>
      <c r="EL63" s="109">
        <f t="shared" si="158"/>
        <v>1</v>
      </c>
      <c r="EM63" s="109">
        <f t="shared" si="158"/>
        <v>1</v>
      </c>
      <c r="EN63" s="109">
        <f t="shared" si="158"/>
        <v>1</v>
      </c>
      <c r="EO63" s="109">
        <f t="shared" si="158"/>
        <v>1</v>
      </c>
      <c r="EP63" s="109">
        <f t="shared" si="158"/>
        <v>1</v>
      </c>
      <c r="EQ63" s="109">
        <f t="shared" si="158"/>
        <v>1</v>
      </c>
      <c r="ER63" s="109">
        <f t="shared" si="158"/>
        <v>1</v>
      </c>
      <c r="ES63" s="109">
        <f t="shared" si="158"/>
        <v>1</v>
      </c>
      <c r="ET63" s="109">
        <f t="shared" si="158"/>
        <v>1</v>
      </c>
      <c r="EU63" s="109">
        <f t="shared" si="158"/>
        <v>1</v>
      </c>
      <c r="EV63" s="109">
        <f t="shared" si="158"/>
        <v>1</v>
      </c>
      <c r="EW63" s="109">
        <f t="shared" si="158"/>
        <v>1</v>
      </c>
      <c r="EX63" s="109">
        <f t="shared" si="158"/>
        <v>1</v>
      </c>
      <c r="EY63" s="109">
        <f t="shared" si="158"/>
        <v>1</v>
      </c>
      <c r="EZ63" s="109">
        <f t="shared" si="158"/>
        <v>1</v>
      </c>
      <c r="FA63" s="109">
        <f t="shared" si="158"/>
        <v>1</v>
      </c>
      <c r="FB63" s="109">
        <f t="shared" si="158"/>
        <v>1</v>
      </c>
      <c r="FC63" s="109">
        <f t="shared" si="158"/>
        <v>1</v>
      </c>
      <c r="FD63" s="110">
        <f t="shared" si="158"/>
        <v>1</v>
      </c>
    </row>
    <row r="64" spans="1:160" x14ac:dyDescent="0.25">
      <c r="A64" s="52">
        <v>44</v>
      </c>
      <c r="B64" s="105">
        <v>1</v>
      </c>
      <c r="C64" s="46">
        <v>2013</v>
      </c>
      <c r="D64" s="47">
        <v>11</v>
      </c>
      <c r="E64" s="47">
        <v>5</v>
      </c>
      <c r="F64" s="48">
        <f t="shared" si="61"/>
        <v>6</v>
      </c>
      <c r="G64" s="106" t="str">
        <f t="shared" si="9"/>
        <v>2013.11.5</v>
      </c>
      <c r="H64" s="23">
        <v>0</v>
      </c>
      <c r="I64" s="23">
        <v>13.318235999999999</v>
      </c>
      <c r="J64" s="23">
        <v>25.649936</v>
      </c>
      <c r="K64" s="23">
        <v>3.206242</v>
      </c>
      <c r="L64" s="23">
        <v>1.2331699999999999</v>
      </c>
      <c r="M64" s="23">
        <v>0.98653599999999997</v>
      </c>
      <c r="N64" s="23">
        <v>0.24663399999999999</v>
      </c>
      <c r="O64" s="23">
        <v>0.24663399999999999</v>
      </c>
      <c r="P64" s="23">
        <v>1.9730719999999999</v>
      </c>
      <c r="Q64" s="23">
        <v>2.9596079999999994</v>
      </c>
      <c r="R64" s="23">
        <v>1.4798039999999997</v>
      </c>
      <c r="S64" s="23">
        <v>1.9730719999999999</v>
      </c>
      <c r="T64" s="23">
        <v>0.49326799999999998</v>
      </c>
      <c r="U64" s="23">
        <v>0</v>
      </c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19"/>
      <c r="BE64" s="107">
        <f t="shared" si="97"/>
        <v>53.76621200000001</v>
      </c>
      <c r="BG64" s="108" t="str">
        <f t="shared" si="98"/>
        <v>2013.11.5</v>
      </c>
      <c r="BH64" s="109">
        <f t="shared" si="99"/>
        <v>0</v>
      </c>
      <c r="BI64" s="109">
        <f t="shared" si="100"/>
        <v>0.24770642201834855</v>
      </c>
      <c r="BJ64" s="109">
        <f t="shared" si="101"/>
        <v>0.47706422018348615</v>
      </c>
      <c r="BK64" s="109">
        <f t="shared" si="102"/>
        <v>5.9633027522935769E-2</v>
      </c>
      <c r="BL64" s="109">
        <f t="shared" si="103"/>
        <v>2.2935779816513756E-2</v>
      </c>
      <c r="BM64" s="109">
        <f t="shared" si="104"/>
        <v>1.8348623853211007E-2</v>
      </c>
      <c r="BN64" s="109">
        <f t="shared" si="105"/>
        <v>4.5871559633027517E-3</v>
      </c>
      <c r="BO64" s="109">
        <f t="shared" si="106"/>
        <v>4.5871559633027517E-3</v>
      </c>
      <c r="BP64" s="109">
        <f t="shared" si="107"/>
        <v>3.6697247706422013E-2</v>
      </c>
      <c r="BQ64" s="109">
        <f t="shared" si="108"/>
        <v>5.5045871559633003E-2</v>
      </c>
      <c r="BR64" s="109">
        <f t="shared" si="109"/>
        <v>2.7522935779816501E-2</v>
      </c>
      <c r="BS64" s="109">
        <f t="shared" si="110"/>
        <v>3.6697247706422013E-2</v>
      </c>
      <c r="BT64" s="109">
        <f t="shared" si="111"/>
        <v>9.1743119266055034E-3</v>
      </c>
      <c r="BU64" s="109">
        <f t="shared" si="112"/>
        <v>0</v>
      </c>
      <c r="BV64" s="109">
        <f t="shared" si="113"/>
        <v>0</v>
      </c>
      <c r="BW64" s="109">
        <f t="shared" si="114"/>
        <v>0</v>
      </c>
      <c r="BX64" s="109">
        <f t="shared" si="115"/>
        <v>0</v>
      </c>
      <c r="BY64" s="109">
        <f t="shared" si="116"/>
        <v>0</v>
      </c>
      <c r="BZ64" s="109">
        <f t="shared" si="117"/>
        <v>0</v>
      </c>
      <c r="CA64" s="109">
        <f t="shared" si="118"/>
        <v>0</v>
      </c>
      <c r="CB64" s="109">
        <f t="shared" si="119"/>
        <v>0</v>
      </c>
      <c r="CC64" s="109">
        <f t="shared" si="120"/>
        <v>0</v>
      </c>
      <c r="CD64" s="109">
        <f t="shared" si="121"/>
        <v>0</v>
      </c>
      <c r="CE64" s="109">
        <f t="shared" si="122"/>
        <v>0</v>
      </c>
      <c r="CF64" s="109">
        <f t="shared" si="123"/>
        <v>0</v>
      </c>
      <c r="CG64" s="109">
        <f t="shared" si="124"/>
        <v>0</v>
      </c>
      <c r="CH64" s="109">
        <f t="shared" si="125"/>
        <v>0</v>
      </c>
      <c r="CI64" s="109">
        <f t="shared" si="126"/>
        <v>0</v>
      </c>
      <c r="CJ64" s="109">
        <f t="shared" si="127"/>
        <v>0</v>
      </c>
      <c r="CK64" s="109">
        <f t="shared" si="128"/>
        <v>0</v>
      </c>
      <c r="CL64" s="109">
        <f t="shared" si="129"/>
        <v>0</v>
      </c>
      <c r="CM64" s="109">
        <f t="shared" si="130"/>
        <v>0</v>
      </c>
      <c r="CN64" s="109">
        <f t="shared" si="131"/>
        <v>0</v>
      </c>
      <c r="CO64" s="109">
        <f t="shared" si="132"/>
        <v>0</v>
      </c>
      <c r="CP64" s="109">
        <f t="shared" si="133"/>
        <v>0</v>
      </c>
      <c r="CQ64" s="109">
        <f t="shared" si="134"/>
        <v>0</v>
      </c>
      <c r="CR64" s="109">
        <f t="shared" si="135"/>
        <v>0</v>
      </c>
      <c r="CS64" s="109">
        <f t="shared" si="136"/>
        <v>0</v>
      </c>
      <c r="CT64" s="109">
        <f t="shared" si="137"/>
        <v>0</v>
      </c>
      <c r="CU64" s="109">
        <f t="shared" si="138"/>
        <v>0</v>
      </c>
      <c r="CV64" s="109">
        <f t="shared" si="139"/>
        <v>0</v>
      </c>
      <c r="CW64" s="109">
        <f t="shared" si="140"/>
        <v>0</v>
      </c>
      <c r="CX64" s="109">
        <f t="shared" si="141"/>
        <v>0</v>
      </c>
      <c r="CY64" s="109">
        <f t="shared" si="142"/>
        <v>0</v>
      </c>
      <c r="CZ64" s="109">
        <f t="shared" si="143"/>
        <v>0</v>
      </c>
      <c r="DA64" s="109">
        <f t="shared" si="144"/>
        <v>0</v>
      </c>
      <c r="DB64" s="109">
        <f t="shared" si="145"/>
        <v>0</v>
      </c>
      <c r="DC64" s="109">
        <f t="shared" si="146"/>
        <v>0</v>
      </c>
      <c r="DD64" s="109">
        <f t="shared" si="147"/>
        <v>0</v>
      </c>
      <c r="DE64" s="110">
        <f t="shared" si="63"/>
        <v>0.99999999999999967</v>
      </c>
      <c r="DG64" s="108" t="str">
        <f t="shared" si="64"/>
        <v>2013.11.5</v>
      </c>
      <c r="DH64" s="109">
        <f t="shared" si="65"/>
        <v>0</v>
      </c>
      <c r="DI64" s="109">
        <f t="shared" ref="DI64:FD64" si="159">IF($B64=1,DH64+BI64,"")</f>
        <v>0.24770642201834855</v>
      </c>
      <c r="DJ64" s="109">
        <f t="shared" si="159"/>
        <v>0.72477064220183474</v>
      </c>
      <c r="DK64" s="109">
        <f t="shared" si="159"/>
        <v>0.78440366972477049</v>
      </c>
      <c r="DL64" s="109">
        <f t="shared" si="159"/>
        <v>0.80733944954128423</v>
      </c>
      <c r="DM64" s="109">
        <f t="shared" si="159"/>
        <v>0.82568807339449524</v>
      </c>
      <c r="DN64" s="109">
        <f t="shared" si="159"/>
        <v>0.83027522935779796</v>
      </c>
      <c r="DO64" s="109">
        <f t="shared" si="159"/>
        <v>0.83486238532110069</v>
      </c>
      <c r="DP64" s="109">
        <f t="shared" si="159"/>
        <v>0.87155963302752271</v>
      </c>
      <c r="DQ64" s="109">
        <f t="shared" si="159"/>
        <v>0.92660550458715574</v>
      </c>
      <c r="DR64" s="109">
        <f t="shared" si="159"/>
        <v>0.9541284403669722</v>
      </c>
      <c r="DS64" s="109">
        <f t="shared" si="159"/>
        <v>0.99082568807339422</v>
      </c>
      <c r="DT64" s="109">
        <f t="shared" si="159"/>
        <v>0.99999999999999967</v>
      </c>
      <c r="DU64" s="109">
        <f t="shared" si="159"/>
        <v>0.99999999999999967</v>
      </c>
      <c r="DV64" s="109">
        <f t="shared" si="159"/>
        <v>0.99999999999999967</v>
      </c>
      <c r="DW64" s="109">
        <f t="shared" si="159"/>
        <v>0.99999999999999967</v>
      </c>
      <c r="DX64" s="109">
        <f t="shared" si="159"/>
        <v>0.99999999999999967</v>
      </c>
      <c r="DY64" s="109">
        <f t="shared" si="159"/>
        <v>0.99999999999999967</v>
      </c>
      <c r="DZ64" s="109">
        <f t="shared" si="159"/>
        <v>0.99999999999999967</v>
      </c>
      <c r="EA64" s="109">
        <f t="shared" si="159"/>
        <v>0.99999999999999967</v>
      </c>
      <c r="EB64" s="109">
        <f t="shared" si="159"/>
        <v>0.99999999999999967</v>
      </c>
      <c r="EC64" s="109">
        <f t="shared" si="159"/>
        <v>0.99999999999999967</v>
      </c>
      <c r="ED64" s="109">
        <f t="shared" si="159"/>
        <v>0.99999999999999967</v>
      </c>
      <c r="EE64" s="109">
        <f t="shared" si="159"/>
        <v>0.99999999999999967</v>
      </c>
      <c r="EF64" s="109">
        <f t="shared" si="159"/>
        <v>0.99999999999999967</v>
      </c>
      <c r="EG64" s="109">
        <f t="shared" si="159"/>
        <v>0.99999999999999967</v>
      </c>
      <c r="EH64" s="109">
        <f t="shared" si="159"/>
        <v>0.99999999999999967</v>
      </c>
      <c r="EI64" s="109">
        <f t="shared" si="159"/>
        <v>0.99999999999999967</v>
      </c>
      <c r="EJ64" s="109">
        <f t="shared" si="159"/>
        <v>0.99999999999999967</v>
      </c>
      <c r="EK64" s="109">
        <f t="shared" si="159"/>
        <v>0.99999999999999967</v>
      </c>
      <c r="EL64" s="109">
        <f t="shared" si="159"/>
        <v>0.99999999999999967</v>
      </c>
      <c r="EM64" s="109">
        <f t="shared" si="159"/>
        <v>0.99999999999999967</v>
      </c>
      <c r="EN64" s="109">
        <f t="shared" si="159"/>
        <v>0.99999999999999967</v>
      </c>
      <c r="EO64" s="109">
        <f t="shared" si="159"/>
        <v>0.99999999999999967</v>
      </c>
      <c r="EP64" s="109">
        <f t="shared" si="159"/>
        <v>0.99999999999999967</v>
      </c>
      <c r="EQ64" s="109">
        <f t="shared" si="159"/>
        <v>0.99999999999999967</v>
      </c>
      <c r="ER64" s="109">
        <f t="shared" si="159"/>
        <v>0.99999999999999967</v>
      </c>
      <c r="ES64" s="109">
        <f t="shared" si="159"/>
        <v>0.99999999999999967</v>
      </c>
      <c r="ET64" s="109">
        <f t="shared" si="159"/>
        <v>0.99999999999999967</v>
      </c>
      <c r="EU64" s="109">
        <f t="shared" si="159"/>
        <v>0.99999999999999967</v>
      </c>
      <c r="EV64" s="109">
        <f t="shared" si="159"/>
        <v>0.99999999999999967</v>
      </c>
      <c r="EW64" s="109">
        <f t="shared" si="159"/>
        <v>0.99999999999999967</v>
      </c>
      <c r="EX64" s="109">
        <f t="shared" si="159"/>
        <v>0.99999999999999967</v>
      </c>
      <c r="EY64" s="109">
        <f t="shared" si="159"/>
        <v>0.99999999999999967</v>
      </c>
      <c r="EZ64" s="109">
        <f t="shared" si="159"/>
        <v>0.99999999999999967</v>
      </c>
      <c r="FA64" s="109">
        <f t="shared" si="159"/>
        <v>0.99999999999999967</v>
      </c>
      <c r="FB64" s="109">
        <f t="shared" si="159"/>
        <v>0.99999999999999967</v>
      </c>
      <c r="FC64" s="109">
        <f t="shared" si="159"/>
        <v>0.99999999999999967</v>
      </c>
      <c r="FD64" s="110">
        <f t="shared" si="159"/>
        <v>0.99999999999999967</v>
      </c>
    </row>
    <row r="65" spans="1:160" x14ac:dyDescent="0.25">
      <c r="A65" s="52">
        <v>45</v>
      </c>
      <c r="B65" s="105">
        <v>1</v>
      </c>
      <c r="C65" s="46">
        <v>2001</v>
      </c>
      <c r="D65" s="47">
        <v>3</v>
      </c>
      <c r="E65" s="47">
        <v>22</v>
      </c>
      <c r="F65" s="48">
        <f t="shared" si="61"/>
        <v>3</v>
      </c>
      <c r="G65" s="106" t="str">
        <f t="shared" si="9"/>
        <v>2001.3.22</v>
      </c>
      <c r="H65" s="23">
        <v>0</v>
      </c>
      <c r="I65" s="23">
        <v>29.440123999999994</v>
      </c>
      <c r="J65" s="23">
        <v>28.450539999999997</v>
      </c>
      <c r="K65" s="23">
        <v>11.627611999999999</v>
      </c>
      <c r="L65" s="23">
        <v>3.4635440000000002</v>
      </c>
      <c r="M65" s="23">
        <v>2.2265639999999998</v>
      </c>
      <c r="N65" s="23">
        <v>1.4843759999999997</v>
      </c>
      <c r="O65" s="23">
        <v>0</v>
      </c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19"/>
      <c r="BE65" s="107">
        <f t="shared" si="97"/>
        <v>76.692759999999979</v>
      </c>
      <c r="BG65" s="108" t="str">
        <f t="shared" si="98"/>
        <v>2001.3.22</v>
      </c>
      <c r="BH65" s="109">
        <f t="shared" si="99"/>
        <v>0</v>
      </c>
      <c r="BI65" s="109">
        <f t="shared" si="100"/>
        <v>0.38387096774193552</v>
      </c>
      <c r="BJ65" s="109">
        <f t="shared" si="101"/>
        <v>0.37096774193548393</v>
      </c>
      <c r="BK65" s="109">
        <f t="shared" si="102"/>
        <v>0.15161290322580648</v>
      </c>
      <c r="BL65" s="109">
        <f t="shared" si="103"/>
        <v>4.5161290322580663E-2</v>
      </c>
      <c r="BM65" s="109">
        <f t="shared" si="104"/>
        <v>2.9032258064516134E-2</v>
      </c>
      <c r="BN65" s="109">
        <f t="shared" si="105"/>
        <v>1.935483870967742E-2</v>
      </c>
      <c r="BO65" s="109">
        <f t="shared" si="106"/>
        <v>0</v>
      </c>
      <c r="BP65" s="109">
        <f t="shared" si="107"/>
        <v>0</v>
      </c>
      <c r="BQ65" s="109">
        <f t="shared" si="108"/>
        <v>0</v>
      </c>
      <c r="BR65" s="109">
        <f t="shared" si="109"/>
        <v>0</v>
      </c>
      <c r="BS65" s="109">
        <f t="shared" si="110"/>
        <v>0</v>
      </c>
      <c r="BT65" s="109">
        <f t="shared" si="111"/>
        <v>0</v>
      </c>
      <c r="BU65" s="109">
        <f t="shared" si="112"/>
        <v>0</v>
      </c>
      <c r="BV65" s="109">
        <f t="shared" si="113"/>
        <v>0</v>
      </c>
      <c r="BW65" s="109">
        <f t="shared" si="114"/>
        <v>0</v>
      </c>
      <c r="BX65" s="109">
        <f t="shared" si="115"/>
        <v>0</v>
      </c>
      <c r="BY65" s="109">
        <f t="shared" si="116"/>
        <v>0</v>
      </c>
      <c r="BZ65" s="109">
        <f t="shared" si="117"/>
        <v>0</v>
      </c>
      <c r="CA65" s="109">
        <f t="shared" si="118"/>
        <v>0</v>
      </c>
      <c r="CB65" s="109">
        <f t="shared" si="119"/>
        <v>0</v>
      </c>
      <c r="CC65" s="109">
        <f t="shared" si="120"/>
        <v>0</v>
      </c>
      <c r="CD65" s="109">
        <f t="shared" si="121"/>
        <v>0</v>
      </c>
      <c r="CE65" s="109">
        <f t="shared" si="122"/>
        <v>0</v>
      </c>
      <c r="CF65" s="109">
        <f t="shared" si="123"/>
        <v>0</v>
      </c>
      <c r="CG65" s="109">
        <f t="shared" si="124"/>
        <v>0</v>
      </c>
      <c r="CH65" s="109">
        <f t="shared" si="125"/>
        <v>0</v>
      </c>
      <c r="CI65" s="109">
        <f t="shared" si="126"/>
        <v>0</v>
      </c>
      <c r="CJ65" s="109">
        <f t="shared" si="127"/>
        <v>0</v>
      </c>
      <c r="CK65" s="109">
        <f t="shared" si="128"/>
        <v>0</v>
      </c>
      <c r="CL65" s="109">
        <f t="shared" si="129"/>
        <v>0</v>
      </c>
      <c r="CM65" s="109">
        <f t="shared" si="130"/>
        <v>0</v>
      </c>
      <c r="CN65" s="109">
        <f t="shared" si="131"/>
        <v>0</v>
      </c>
      <c r="CO65" s="109">
        <f t="shared" si="132"/>
        <v>0</v>
      </c>
      <c r="CP65" s="109">
        <f t="shared" si="133"/>
        <v>0</v>
      </c>
      <c r="CQ65" s="109">
        <f t="shared" si="134"/>
        <v>0</v>
      </c>
      <c r="CR65" s="109">
        <f t="shared" si="135"/>
        <v>0</v>
      </c>
      <c r="CS65" s="109">
        <f t="shared" si="136"/>
        <v>0</v>
      </c>
      <c r="CT65" s="109">
        <f t="shared" si="137"/>
        <v>0</v>
      </c>
      <c r="CU65" s="109">
        <f t="shared" si="138"/>
        <v>0</v>
      </c>
      <c r="CV65" s="109">
        <f t="shared" si="139"/>
        <v>0</v>
      </c>
      <c r="CW65" s="109">
        <f t="shared" si="140"/>
        <v>0</v>
      </c>
      <c r="CX65" s="109">
        <f t="shared" si="141"/>
        <v>0</v>
      </c>
      <c r="CY65" s="109">
        <f t="shared" si="142"/>
        <v>0</v>
      </c>
      <c r="CZ65" s="109">
        <f t="shared" si="143"/>
        <v>0</v>
      </c>
      <c r="DA65" s="109">
        <f t="shared" si="144"/>
        <v>0</v>
      </c>
      <c r="DB65" s="109">
        <f t="shared" si="145"/>
        <v>0</v>
      </c>
      <c r="DC65" s="109">
        <f t="shared" si="146"/>
        <v>0</v>
      </c>
      <c r="DD65" s="109">
        <f t="shared" si="147"/>
        <v>0</v>
      </c>
      <c r="DE65" s="110">
        <f t="shared" si="63"/>
        <v>1</v>
      </c>
      <c r="DG65" s="108" t="str">
        <f t="shared" si="64"/>
        <v>2001.3.22</v>
      </c>
      <c r="DH65" s="109">
        <f t="shared" si="65"/>
        <v>0</v>
      </c>
      <c r="DI65" s="109">
        <f t="shared" ref="DI65:FD65" si="160">IF($B65=1,DH65+BI65,"")</f>
        <v>0.38387096774193552</v>
      </c>
      <c r="DJ65" s="109">
        <f t="shared" si="160"/>
        <v>0.75483870967741939</v>
      </c>
      <c r="DK65" s="109">
        <f t="shared" si="160"/>
        <v>0.90645161290322585</v>
      </c>
      <c r="DL65" s="109">
        <f t="shared" si="160"/>
        <v>0.95161290322580649</v>
      </c>
      <c r="DM65" s="109">
        <f t="shared" si="160"/>
        <v>0.98064516129032264</v>
      </c>
      <c r="DN65" s="109">
        <f t="shared" si="160"/>
        <v>1</v>
      </c>
      <c r="DO65" s="109">
        <f t="shared" si="160"/>
        <v>1</v>
      </c>
      <c r="DP65" s="109">
        <f t="shared" si="160"/>
        <v>1</v>
      </c>
      <c r="DQ65" s="109">
        <f t="shared" si="160"/>
        <v>1</v>
      </c>
      <c r="DR65" s="109">
        <f t="shared" si="160"/>
        <v>1</v>
      </c>
      <c r="DS65" s="109">
        <f t="shared" si="160"/>
        <v>1</v>
      </c>
      <c r="DT65" s="109">
        <f t="shared" si="160"/>
        <v>1</v>
      </c>
      <c r="DU65" s="109">
        <f t="shared" si="160"/>
        <v>1</v>
      </c>
      <c r="DV65" s="109">
        <f t="shared" si="160"/>
        <v>1</v>
      </c>
      <c r="DW65" s="109">
        <f t="shared" si="160"/>
        <v>1</v>
      </c>
      <c r="DX65" s="109">
        <f t="shared" si="160"/>
        <v>1</v>
      </c>
      <c r="DY65" s="109">
        <f t="shared" si="160"/>
        <v>1</v>
      </c>
      <c r="DZ65" s="109">
        <f t="shared" si="160"/>
        <v>1</v>
      </c>
      <c r="EA65" s="109">
        <f t="shared" si="160"/>
        <v>1</v>
      </c>
      <c r="EB65" s="109">
        <f t="shared" si="160"/>
        <v>1</v>
      </c>
      <c r="EC65" s="109">
        <f t="shared" si="160"/>
        <v>1</v>
      </c>
      <c r="ED65" s="109">
        <f t="shared" si="160"/>
        <v>1</v>
      </c>
      <c r="EE65" s="109">
        <f t="shared" si="160"/>
        <v>1</v>
      </c>
      <c r="EF65" s="109">
        <f t="shared" si="160"/>
        <v>1</v>
      </c>
      <c r="EG65" s="109">
        <f t="shared" si="160"/>
        <v>1</v>
      </c>
      <c r="EH65" s="109">
        <f t="shared" si="160"/>
        <v>1</v>
      </c>
      <c r="EI65" s="109">
        <f t="shared" si="160"/>
        <v>1</v>
      </c>
      <c r="EJ65" s="109">
        <f t="shared" si="160"/>
        <v>1</v>
      </c>
      <c r="EK65" s="109">
        <f t="shared" si="160"/>
        <v>1</v>
      </c>
      <c r="EL65" s="109">
        <f t="shared" si="160"/>
        <v>1</v>
      </c>
      <c r="EM65" s="109">
        <f t="shared" si="160"/>
        <v>1</v>
      </c>
      <c r="EN65" s="109">
        <f t="shared" si="160"/>
        <v>1</v>
      </c>
      <c r="EO65" s="109">
        <f t="shared" si="160"/>
        <v>1</v>
      </c>
      <c r="EP65" s="109">
        <f t="shared" si="160"/>
        <v>1</v>
      </c>
      <c r="EQ65" s="109">
        <f t="shared" si="160"/>
        <v>1</v>
      </c>
      <c r="ER65" s="109">
        <f t="shared" si="160"/>
        <v>1</v>
      </c>
      <c r="ES65" s="109">
        <f t="shared" si="160"/>
        <v>1</v>
      </c>
      <c r="ET65" s="109">
        <f t="shared" si="160"/>
        <v>1</v>
      </c>
      <c r="EU65" s="109">
        <f t="shared" si="160"/>
        <v>1</v>
      </c>
      <c r="EV65" s="109">
        <f t="shared" si="160"/>
        <v>1</v>
      </c>
      <c r="EW65" s="109">
        <f t="shared" si="160"/>
        <v>1</v>
      </c>
      <c r="EX65" s="109">
        <f t="shared" si="160"/>
        <v>1</v>
      </c>
      <c r="EY65" s="109">
        <f t="shared" si="160"/>
        <v>1</v>
      </c>
      <c r="EZ65" s="109">
        <f t="shared" si="160"/>
        <v>1</v>
      </c>
      <c r="FA65" s="109">
        <f t="shared" si="160"/>
        <v>1</v>
      </c>
      <c r="FB65" s="109">
        <f t="shared" si="160"/>
        <v>1</v>
      </c>
      <c r="FC65" s="109">
        <f t="shared" si="160"/>
        <v>1</v>
      </c>
      <c r="FD65" s="110">
        <f t="shared" si="160"/>
        <v>1</v>
      </c>
    </row>
    <row r="66" spans="1:160" x14ac:dyDescent="0.25">
      <c r="A66" s="52">
        <v>46</v>
      </c>
      <c r="B66" s="105">
        <v>1</v>
      </c>
      <c r="C66" s="46">
        <v>2009</v>
      </c>
      <c r="D66" s="47">
        <v>7</v>
      </c>
      <c r="E66" s="47">
        <v>21</v>
      </c>
      <c r="F66" s="48">
        <f t="shared" si="61"/>
        <v>3.5</v>
      </c>
      <c r="G66" s="106" t="str">
        <f t="shared" si="9"/>
        <v>2009.7.21</v>
      </c>
      <c r="H66" s="23">
        <v>0</v>
      </c>
      <c r="I66" s="23">
        <v>24.679147999999998</v>
      </c>
      <c r="J66" s="23">
        <v>43.493943999999999</v>
      </c>
      <c r="K66" s="23">
        <v>4.8869600000000002</v>
      </c>
      <c r="L66" s="23">
        <v>0.48869599999999996</v>
      </c>
      <c r="M66" s="23">
        <v>0.97739199999999993</v>
      </c>
      <c r="N66" s="23">
        <v>0.73304400000000003</v>
      </c>
      <c r="O66" s="23">
        <v>0.24434799999999998</v>
      </c>
      <c r="P66" s="23">
        <v>0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19"/>
      <c r="BE66" s="107">
        <f t="shared" si="97"/>
        <v>75.503532000000007</v>
      </c>
      <c r="BG66" s="108" t="str">
        <f t="shared" si="98"/>
        <v>2009.7.21</v>
      </c>
      <c r="BH66" s="109">
        <f t="shared" si="99"/>
        <v>0</v>
      </c>
      <c r="BI66" s="109">
        <f t="shared" si="100"/>
        <v>0.32686084142394817</v>
      </c>
      <c r="BJ66" s="109">
        <f t="shared" si="101"/>
        <v>0.57605177993527501</v>
      </c>
      <c r="BK66" s="109">
        <f t="shared" si="102"/>
        <v>6.4724919093851127E-2</v>
      </c>
      <c r="BL66" s="109">
        <f t="shared" si="103"/>
        <v>6.4724919093851118E-3</v>
      </c>
      <c r="BM66" s="109">
        <f t="shared" si="104"/>
        <v>1.2944983818770224E-2</v>
      </c>
      <c r="BN66" s="109">
        <f t="shared" si="105"/>
        <v>9.7087378640776691E-3</v>
      </c>
      <c r="BO66" s="109">
        <f t="shared" si="106"/>
        <v>3.2362459546925559E-3</v>
      </c>
      <c r="BP66" s="109">
        <f t="shared" si="107"/>
        <v>0</v>
      </c>
      <c r="BQ66" s="109">
        <f t="shared" si="108"/>
        <v>0</v>
      </c>
      <c r="BR66" s="109">
        <f t="shared" si="109"/>
        <v>0</v>
      </c>
      <c r="BS66" s="109">
        <f t="shared" si="110"/>
        <v>0</v>
      </c>
      <c r="BT66" s="109">
        <f t="shared" si="111"/>
        <v>0</v>
      </c>
      <c r="BU66" s="109">
        <f t="shared" si="112"/>
        <v>0</v>
      </c>
      <c r="BV66" s="109">
        <f t="shared" si="113"/>
        <v>0</v>
      </c>
      <c r="BW66" s="109">
        <f t="shared" si="114"/>
        <v>0</v>
      </c>
      <c r="BX66" s="109">
        <f t="shared" si="115"/>
        <v>0</v>
      </c>
      <c r="BY66" s="109">
        <f t="shared" si="116"/>
        <v>0</v>
      </c>
      <c r="BZ66" s="109">
        <f t="shared" si="117"/>
        <v>0</v>
      </c>
      <c r="CA66" s="109">
        <f t="shared" si="118"/>
        <v>0</v>
      </c>
      <c r="CB66" s="109">
        <f t="shared" si="119"/>
        <v>0</v>
      </c>
      <c r="CC66" s="109">
        <f t="shared" si="120"/>
        <v>0</v>
      </c>
      <c r="CD66" s="109">
        <f t="shared" si="121"/>
        <v>0</v>
      </c>
      <c r="CE66" s="109">
        <f t="shared" si="122"/>
        <v>0</v>
      </c>
      <c r="CF66" s="109">
        <f t="shared" si="123"/>
        <v>0</v>
      </c>
      <c r="CG66" s="109">
        <f t="shared" si="124"/>
        <v>0</v>
      </c>
      <c r="CH66" s="109">
        <f t="shared" si="125"/>
        <v>0</v>
      </c>
      <c r="CI66" s="109">
        <f t="shared" si="126"/>
        <v>0</v>
      </c>
      <c r="CJ66" s="109">
        <f t="shared" si="127"/>
        <v>0</v>
      </c>
      <c r="CK66" s="109">
        <f t="shared" si="128"/>
        <v>0</v>
      </c>
      <c r="CL66" s="109">
        <f t="shared" si="129"/>
        <v>0</v>
      </c>
      <c r="CM66" s="109">
        <f t="shared" si="130"/>
        <v>0</v>
      </c>
      <c r="CN66" s="109">
        <f t="shared" si="131"/>
        <v>0</v>
      </c>
      <c r="CO66" s="109">
        <f t="shared" si="132"/>
        <v>0</v>
      </c>
      <c r="CP66" s="109">
        <f t="shared" si="133"/>
        <v>0</v>
      </c>
      <c r="CQ66" s="109">
        <f t="shared" si="134"/>
        <v>0</v>
      </c>
      <c r="CR66" s="109">
        <f t="shared" si="135"/>
        <v>0</v>
      </c>
      <c r="CS66" s="109">
        <f t="shared" si="136"/>
        <v>0</v>
      </c>
      <c r="CT66" s="109">
        <f t="shared" si="137"/>
        <v>0</v>
      </c>
      <c r="CU66" s="109">
        <f t="shared" si="138"/>
        <v>0</v>
      </c>
      <c r="CV66" s="109">
        <f t="shared" si="139"/>
        <v>0</v>
      </c>
      <c r="CW66" s="109">
        <f t="shared" si="140"/>
        <v>0</v>
      </c>
      <c r="CX66" s="109">
        <f t="shared" si="141"/>
        <v>0</v>
      </c>
      <c r="CY66" s="109">
        <f t="shared" si="142"/>
        <v>0</v>
      </c>
      <c r="CZ66" s="109">
        <f t="shared" si="143"/>
        <v>0</v>
      </c>
      <c r="DA66" s="109">
        <f t="shared" si="144"/>
        <v>0</v>
      </c>
      <c r="DB66" s="109">
        <f t="shared" si="145"/>
        <v>0</v>
      </c>
      <c r="DC66" s="109">
        <f t="shared" si="146"/>
        <v>0</v>
      </c>
      <c r="DD66" s="109">
        <f t="shared" si="147"/>
        <v>0</v>
      </c>
      <c r="DE66" s="110">
        <f t="shared" si="63"/>
        <v>0.99999999999999978</v>
      </c>
      <c r="DG66" s="108" t="str">
        <f t="shared" si="64"/>
        <v>2009.7.21</v>
      </c>
      <c r="DH66" s="109">
        <f t="shared" si="65"/>
        <v>0</v>
      </c>
      <c r="DI66" s="109">
        <f t="shared" ref="DI66:FD66" si="161">IF($B66=1,DH66+BI66,"")</f>
        <v>0.32686084142394817</v>
      </c>
      <c r="DJ66" s="109">
        <f t="shared" si="161"/>
        <v>0.90291262135922312</v>
      </c>
      <c r="DK66" s="109">
        <f t="shared" si="161"/>
        <v>0.96763754045307426</v>
      </c>
      <c r="DL66" s="109">
        <f t="shared" si="161"/>
        <v>0.97411003236245941</v>
      </c>
      <c r="DM66" s="109">
        <f t="shared" si="161"/>
        <v>0.98705501618122959</v>
      </c>
      <c r="DN66" s="109">
        <f t="shared" si="161"/>
        <v>0.99676375404530726</v>
      </c>
      <c r="DO66" s="109">
        <f t="shared" si="161"/>
        <v>0.99999999999999978</v>
      </c>
      <c r="DP66" s="109">
        <f t="shared" si="161"/>
        <v>0.99999999999999978</v>
      </c>
      <c r="DQ66" s="109">
        <f t="shared" si="161"/>
        <v>0.99999999999999978</v>
      </c>
      <c r="DR66" s="109">
        <f t="shared" si="161"/>
        <v>0.99999999999999978</v>
      </c>
      <c r="DS66" s="109">
        <f t="shared" si="161"/>
        <v>0.99999999999999978</v>
      </c>
      <c r="DT66" s="109">
        <f t="shared" si="161"/>
        <v>0.99999999999999978</v>
      </c>
      <c r="DU66" s="109">
        <f t="shared" si="161"/>
        <v>0.99999999999999978</v>
      </c>
      <c r="DV66" s="109">
        <f t="shared" si="161"/>
        <v>0.99999999999999978</v>
      </c>
      <c r="DW66" s="109">
        <f t="shared" si="161"/>
        <v>0.99999999999999978</v>
      </c>
      <c r="DX66" s="109">
        <f t="shared" si="161"/>
        <v>0.99999999999999978</v>
      </c>
      <c r="DY66" s="109">
        <f t="shared" si="161"/>
        <v>0.99999999999999978</v>
      </c>
      <c r="DZ66" s="109">
        <f t="shared" si="161"/>
        <v>0.99999999999999978</v>
      </c>
      <c r="EA66" s="109">
        <f t="shared" si="161"/>
        <v>0.99999999999999978</v>
      </c>
      <c r="EB66" s="109">
        <f t="shared" si="161"/>
        <v>0.99999999999999978</v>
      </c>
      <c r="EC66" s="109">
        <f t="shared" si="161"/>
        <v>0.99999999999999978</v>
      </c>
      <c r="ED66" s="109">
        <f t="shared" si="161"/>
        <v>0.99999999999999978</v>
      </c>
      <c r="EE66" s="109">
        <f t="shared" si="161"/>
        <v>0.99999999999999978</v>
      </c>
      <c r="EF66" s="109">
        <f t="shared" si="161"/>
        <v>0.99999999999999978</v>
      </c>
      <c r="EG66" s="109">
        <f t="shared" si="161"/>
        <v>0.99999999999999978</v>
      </c>
      <c r="EH66" s="109">
        <f t="shared" si="161"/>
        <v>0.99999999999999978</v>
      </c>
      <c r="EI66" s="109">
        <f t="shared" si="161"/>
        <v>0.99999999999999978</v>
      </c>
      <c r="EJ66" s="109">
        <f t="shared" si="161"/>
        <v>0.99999999999999978</v>
      </c>
      <c r="EK66" s="109">
        <f t="shared" si="161"/>
        <v>0.99999999999999978</v>
      </c>
      <c r="EL66" s="109">
        <f t="shared" si="161"/>
        <v>0.99999999999999978</v>
      </c>
      <c r="EM66" s="109">
        <f t="shared" si="161"/>
        <v>0.99999999999999978</v>
      </c>
      <c r="EN66" s="109">
        <f t="shared" si="161"/>
        <v>0.99999999999999978</v>
      </c>
      <c r="EO66" s="109">
        <f t="shared" si="161"/>
        <v>0.99999999999999978</v>
      </c>
      <c r="EP66" s="109">
        <f t="shared" si="161"/>
        <v>0.99999999999999978</v>
      </c>
      <c r="EQ66" s="109">
        <f t="shared" si="161"/>
        <v>0.99999999999999978</v>
      </c>
      <c r="ER66" s="109">
        <f t="shared" si="161"/>
        <v>0.99999999999999978</v>
      </c>
      <c r="ES66" s="109">
        <f t="shared" si="161"/>
        <v>0.99999999999999978</v>
      </c>
      <c r="ET66" s="109">
        <f t="shared" si="161"/>
        <v>0.99999999999999978</v>
      </c>
      <c r="EU66" s="109">
        <f t="shared" si="161"/>
        <v>0.99999999999999978</v>
      </c>
      <c r="EV66" s="109">
        <f t="shared" si="161"/>
        <v>0.99999999999999978</v>
      </c>
      <c r="EW66" s="109">
        <f t="shared" si="161"/>
        <v>0.99999999999999978</v>
      </c>
      <c r="EX66" s="109">
        <f t="shared" si="161"/>
        <v>0.99999999999999978</v>
      </c>
      <c r="EY66" s="109">
        <f t="shared" si="161"/>
        <v>0.99999999999999978</v>
      </c>
      <c r="EZ66" s="109">
        <f t="shared" si="161"/>
        <v>0.99999999999999978</v>
      </c>
      <c r="FA66" s="109">
        <f t="shared" si="161"/>
        <v>0.99999999999999978</v>
      </c>
      <c r="FB66" s="109">
        <f t="shared" si="161"/>
        <v>0.99999999999999978</v>
      </c>
      <c r="FC66" s="109">
        <f t="shared" si="161"/>
        <v>0.99999999999999978</v>
      </c>
      <c r="FD66" s="110">
        <f t="shared" si="161"/>
        <v>0.99999999999999978</v>
      </c>
    </row>
    <row r="67" spans="1:160" x14ac:dyDescent="0.25">
      <c r="A67" s="52">
        <v>47</v>
      </c>
      <c r="B67" s="105">
        <v>1</v>
      </c>
      <c r="C67" s="46">
        <v>2009</v>
      </c>
      <c r="D67" s="47">
        <v>10</v>
      </c>
      <c r="E67" s="47">
        <v>24</v>
      </c>
      <c r="F67" s="48">
        <f t="shared" si="61"/>
        <v>4.5</v>
      </c>
      <c r="G67" s="106" t="str">
        <f t="shared" si="9"/>
        <v>2009.10.24</v>
      </c>
      <c r="H67" s="23">
        <v>0</v>
      </c>
      <c r="I67" s="23">
        <v>0.50952399999999998</v>
      </c>
      <c r="J67" s="23">
        <v>19.361911999999997</v>
      </c>
      <c r="K67" s="23">
        <v>46.876207999999991</v>
      </c>
      <c r="L67" s="23">
        <v>3.821429999999999</v>
      </c>
      <c r="M67" s="23">
        <v>1.2738099999999999</v>
      </c>
      <c r="N67" s="23">
        <v>1.2738099999999999</v>
      </c>
      <c r="O67" s="23">
        <v>1.019048</v>
      </c>
      <c r="P67" s="23">
        <v>0.25476199999999999</v>
      </c>
      <c r="Q67" s="23">
        <v>0.25476199999999999</v>
      </c>
      <c r="R67" s="23">
        <v>0</v>
      </c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19"/>
      <c r="BE67" s="107">
        <f t="shared" si="97"/>
        <v>74.645265999999964</v>
      </c>
      <c r="BG67" s="108" t="str">
        <f t="shared" si="98"/>
        <v>2009.10.24</v>
      </c>
      <c r="BH67" s="109">
        <f t="shared" si="99"/>
        <v>0</v>
      </c>
      <c r="BI67" s="109">
        <f t="shared" si="100"/>
        <v>6.8259385665529037E-3</v>
      </c>
      <c r="BJ67" s="109">
        <f t="shared" si="101"/>
        <v>0.25938566552901032</v>
      </c>
      <c r="BK67" s="109">
        <f t="shared" si="102"/>
        <v>0.62798634812286713</v>
      </c>
      <c r="BL67" s="109">
        <f t="shared" si="103"/>
        <v>5.119453924914677E-2</v>
      </c>
      <c r="BM67" s="109">
        <f t="shared" si="104"/>
        <v>1.706484641638226E-2</v>
      </c>
      <c r="BN67" s="109">
        <f t="shared" si="105"/>
        <v>1.706484641638226E-2</v>
      </c>
      <c r="BO67" s="109">
        <f t="shared" si="106"/>
        <v>1.3651877133105807E-2</v>
      </c>
      <c r="BP67" s="109">
        <f t="shared" si="107"/>
        <v>3.4129692832764518E-3</v>
      </c>
      <c r="BQ67" s="109">
        <f t="shared" si="108"/>
        <v>3.4129692832764518E-3</v>
      </c>
      <c r="BR67" s="109">
        <f t="shared" si="109"/>
        <v>0</v>
      </c>
      <c r="BS67" s="109">
        <f t="shared" si="110"/>
        <v>0</v>
      </c>
      <c r="BT67" s="109">
        <f t="shared" si="111"/>
        <v>0</v>
      </c>
      <c r="BU67" s="109">
        <f t="shared" si="112"/>
        <v>0</v>
      </c>
      <c r="BV67" s="109">
        <f t="shared" si="113"/>
        <v>0</v>
      </c>
      <c r="BW67" s="109">
        <f t="shared" si="114"/>
        <v>0</v>
      </c>
      <c r="BX67" s="109">
        <f t="shared" si="115"/>
        <v>0</v>
      </c>
      <c r="BY67" s="109">
        <f t="shared" si="116"/>
        <v>0</v>
      </c>
      <c r="BZ67" s="109">
        <f t="shared" si="117"/>
        <v>0</v>
      </c>
      <c r="CA67" s="109">
        <f t="shared" si="118"/>
        <v>0</v>
      </c>
      <c r="CB67" s="109">
        <f t="shared" si="119"/>
        <v>0</v>
      </c>
      <c r="CC67" s="109">
        <f t="shared" si="120"/>
        <v>0</v>
      </c>
      <c r="CD67" s="109">
        <f t="shared" si="121"/>
        <v>0</v>
      </c>
      <c r="CE67" s="109">
        <f t="shared" si="122"/>
        <v>0</v>
      </c>
      <c r="CF67" s="109">
        <f t="shared" si="123"/>
        <v>0</v>
      </c>
      <c r="CG67" s="109">
        <f t="shared" si="124"/>
        <v>0</v>
      </c>
      <c r="CH67" s="109">
        <f t="shared" si="125"/>
        <v>0</v>
      </c>
      <c r="CI67" s="109">
        <f t="shared" si="126"/>
        <v>0</v>
      </c>
      <c r="CJ67" s="109">
        <f t="shared" si="127"/>
        <v>0</v>
      </c>
      <c r="CK67" s="109">
        <f t="shared" si="128"/>
        <v>0</v>
      </c>
      <c r="CL67" s="109">
        <f t="shared" si="129"/>
        <v>0</v>
      </c>
      <c r="CM67" s="109">
        <f t="shared" si="130"/>
        <v>0</v>
      </c>
      <c r="CN67" s="109">
        <f t="shared" si="131"/>
        <v>0</v>
      </c>
      <c r="CO67" s="109">
        <f t="shared" si="132"/>
        <v>0</v>
      </c>
      <c r="CP67" s="109">
        <f t="shared" si="133"/>
        <v>0</v>
      </c>
      <c r="CQ67" s="109">
        <f t="shared" si="134"/>
        <v>0</v>
      </c>
      <c r="CR67" s="109">
        <f t="shared" si="135"/>
        <v>0</v>
      </c>
      <c r="CS67" s="109">
        <f t="shared" si="136"/>
        <v>0</v>
      </c>
      <c r="CT67" s="109">
        <f t="shared" si="137"/>
        <v>0</v>
      </c>
      <c r="CU67" s="109">
        <f t="shared" si="138"/>
        <v>0</v>
      </c>
      <c r="CV67" s="109">
        <f t="shared" si="139"/>
        <v>0</v>
      </c>
      <c r="CW67" s="109">
        <f t="shared" si="140"/>
        <v>0</v>
      </c>
      <c r="CX67" s="109">
        <f t="shared" si="141"/>
        <v>0</v>
      </c>
      <c r="CY67" s="109">
        <f t="shared" si="142"/>
        <v>0</v>
      </c>
      <c r="CZ67" s="109">
        <f t="shared" si="143"/>
        <v>0</v>
      </c>
      <c r="DA67" s="109">
        <f t="shared" si="144"/>
        <v>0</v>
      </c>
      <c r="DB67" s="109">
        <f t="shared" si="145"/>
        <v>0</v>
      </c>
      <c r="DC67" s="109">
        <f t="shared" si="146"/>
        <v>0</v>
      </c>
      <c r="DD67" s="109">
        <f t="shared" si="147"/>
        <v>0</v>
      </c>
      <c r="DE67" s="110">
        <f t="shared" si="63"/>
        <v>1.0000000000000004</v>
      </c>
      <c r="DG67" s="108" t="str">
        <f t="shared" si="64"/>
        <v>2009.10.24</v>
      </c>
      <c r="DH67" s="109">
        <f t="shared" si="65"/>
        <v>0</v>
      </c>
      <c r="DI67" s="109">
        <f t="shared" ref="DI67:FD67" si="162">IF($B67=1,DH67+BI67,"")</f>
        <v>6.8259385665529037E-3</v>
      </c>
      <c r="DJ67" s="109">
        <f t="shared" si="162"/>
        <v>0.26621160409556321</v>
      </c>
      <c r="DK67" s="109">
        <f t="shared" si="162"/>
        <v>0.89419795221843035</v>
      </c>
      <c r="DL67" s="109">
        <f t="shared" si="162"/>
        <v>0.94539249146757709</v>
      </c>
      <c r="DM67" s="109">
        <f t="shared" si="162"/>
        <v>0.96245733788395937</v>
      </c>
      <c r="DN67" s="109">
        <f t="shared" si="162"/>
        <v>0.97952218430034166</v>
      </c>
      <c r="DO67" s="109">
        <f t="shared" si="162"/>
        <v>0.99317406143344744</v>
      </c>
      <c r="DP67" s="109">
        <f t="shared" si="162"/>
        <v>0.99658703071672394</v>
      </c>
      <c r="DQ67" s="109">
        <f t="shared" si="162"/>
        <v>1.0000000000000004</v>
      </c>
      <c r="DR67" s="109">
        <f t="shared" si="162"/>
        <v>1.0000000000000004</v>
      </c>
      <c r="DS67" s="109">
        <f t="shared" si="162"/>
        <v>1.0000000000000004</v>
      </c>
      <c r="DT67" s="109">
        <f t="shared" si="162"/>
        <v>1.0000000000000004</v>
      </c>
      <c r="DU67" s="109">
        <f t="shared" si="162"/>
        <v>1.0000000000000004</v>
      </c>
      <c r="DV67" s="109">
        <f t="shared" si="162"/>
        <v>1.0000000000000004</v>
      </c>
      <c r="DW67" s="109">
        <f t="shared" si="162"/>
        <v>1.0000000000000004</v>
      </c>
      <c r="DX67" s="109">
        <f t="shared" si="162"/>
        <v>1.0000000000000004</v>
      </c>
      <c r="DY67" s="109">
        <f t="shared" si="162"/>
        <v>1.0000000000000004</v>
      </c>
      <c r="DZ67" s="109">
        <f t="shared" si="162"/>
        <v>1.0000000000000004</v>
      </c>
      <c r="EA67" s="109">
        <f t="shared" si="162"/>
        <v>1.0000000000000004</v>
      </c>
      <c r="EB67" s="109">
        <f t="shared" si="162"/>
        <v>1.0000000000000004</v>
      </c>
      <c r="EC67" s="109">
        <f t="shared" si="162"/>
        <v>1.0000000000000004</v>
      </c>
      <c r="ED67" s="109">
        <f t="shared" si="162"/>
        <v>1.0000000000000004</v>
      </c>
      <c r="EE67" s="109">
        <f t="shared" si="162"/>
        <v>1.0000000000000004</v>
      </c>
      <c r="EF67" s="109">
        <f t="shared" si="162"/>
        <v>1.0000000000000004</v>
      </c>
      <c r="EG67" s="109">
        <f t="shared" si="162"/>
        <v>1.0000000000000004</v>
      </c>
      <c r="EH67" s="109">
        <f t="shared" si="162"/>
        <v>1.0000000000000004</v>
      </c>
      <c r="EI67" s="109">
        <f t="shared" si="162"/>
        <v>1.0000000000000004</v>
      </c>
      <c r="EJ67" s="109">
        <f t="shared" si="162"/>
        <v>1.0000000000000004</v>
      </c>
      <c r="EK67" s="109">
        <f t="shared" si="162"/>
        <v>1.0000000000000004</v>
      </c>
      <c r="EL67" s="109">
        <f t="shared" si="162"/>
        <v>1.0000000000000004</v>
      </c>
      <c r="EM67" s="109">
        <f t="shared" si="162"/>
        <v>1.0000000000000004</v>
      </c>
      <c r="EN67" s="109">
        <f t="shared" si="162"/>
        <v>1.0000000000000004</v>
      </c>
      <c r="EO67" s="109">
        <f t="shared" si="162"/>
        <v>1.0000000000000004</v>
      </c>
      <c r="EP67" s="109">
        <f t="shared" si="162"/>
        <v>1.0000000000000004</v>
      </c>
      <c r="EQ67" s="109">
        <f t="shared" si="162"/>
        <v>1.0000000000000004</v>
      </c>
      <c r="ER67" s="109">
        <f t="shared" si="162"/>
        <v>1.0000000000000004</v>
      </c>
      <c r="ES67" s="109">
        <f t="shared" si="162"/>
        <v>1.0000000000000004</v>
      </c>
      <c r="ET67" s="109">
        <f t="shared" si="162"/>
        <v>1.0000000000000004</v>
      </c>
      <c r="EU67" s="109">
        <f t="shared" si="162"/>
        <v>1.0000000000000004</v>
      </c>
      <c r="EV67" s="109">
        <f t="shared" si="162"/>
        <v>1.0000000000000004</v>
      </c>
      <c r="EW67" s="109">
        <f t="shared" si="162"/>
        <v>1.0000000000000004</v>
      </c>
      <c r="EX67" s="109">
        <f t="shared" si="162"/>
        <v>1.0000000000000004</v>
      </c>
      <c r="EY67" s="109">
        <f t="shared" si="162"/>
        <v>1.0000000000000004</v>
      </c>
      <c r="EZ67" s="109">
        <f t="shared" si="162"/>
        <v>1.0000000000000004</v>
      </c>
      <c r="FA67" s="109">
        <f t="shared" si="162"/>
        <v>1.0000000000000004</v>
      </c>
      <c r="FB67" s="109">
        <f t="shared" si="162"/>
        <v>1.0000000000000004</v>
      </c>
      <c r="FC67" s="109">
        <f t="shared" si="162"/>
        <v>1.0000000000000004</v>
      </c>
      <c r="FD67" s="110">
        <f t="shared" si="162"/>
        <v>1.0000000000000004</v>
      </c>
    </row>
    <row r="68" spans="1:160" x14ac:dyDescent="0.25">
      <c r="A68" s="52">
        <v>48</v>
      </c>
      <c r="B68" s="105">
        <v>1</v>
      </c>
      <c r="C68" s="46">
        <v>2016</v>
      </c>
      <c r="D68" s="47">
        <v>9</v>
      </c>
      <c r="E68" s="47">
        <v>2</v>
      </c>
      <c r="F68" s="48">
        <f t="shared" si="61"/>
        <v>3.5</v>
      </c>
      <c r="G68" s="106" t="str">
        <f t="shared" si="9"/>
        <v>2016.9.2</v>
      </c>
      <c r="H68" s="23">
        <v>0</v>
      </c>
      <c r="I68" s="23">
        <v>0.25933399999999995</v>
      </c>
      <c r="J68" s="23">
        <v>0</v>
      </c>
      <c r="K68" s="23">
        <v>0.51866799999999991</v>
      </c>
      <c r="L68" s="23">
        <v>11.410696</v>
      </c>
      <c r="M68" s="23">
        <v>33.454085999999997</v>
      </c>
      <c r="N68" s="23">
        <v>4.1493439999999993</v>
      </c>
      <c r="O68" s="23">
        <v>0.51866799999999991</v>
      </c>
      <c r="P68" s="23">
        <v>0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19"/>
      <c r="BE68" s="107">
        <f t="shared" si="97"/>
        <v>50.310795999999989</v>
      </c>
      <c r="BG68" s="108" t="str">
        <f t="shared" si="98"/>
        <v>2016.9.2</v>
      </c>
      <c r="BH68" s="109">
        <f t="shared" si="99"/>
        <v>0</v>
      </c>
      <c r="BI68" s="109">
        <f t="shared" si="100"/>
        <v>5.1546391752577319E-3</v>
      </c>
      <c r="BJ68" s="109">
        <f t="shared" si="101"/>
        <v>0</v>
      </c>
      <c r="BK68" s="109">
        <f t="shared" si="102"/>
        <v>1.0309278350515464E-2</v>
      </c>
      <c r="BL68" s="109">
        <f t="shared" si="103"/>
        <v>0.22680412371134026</v>
      </c>
      <c r="BM68" s="109">
        <f t="shared" si="104"/>
        <v>0.6649484536082475</v>
      </c>
      <c r="BN68" s="109">
        <f t="shared" si="105"/>
        <v>8.247422680412371E-2</v>
      </c>
      <c r="BO68" s="109">
        <f t="shared" si="106"/>
        <v>1.0309278350515464E-2</v>
      </c>
      <c r="BP68" s="109">
        <f t="shared" si="107"/>
        <v>0</v>
      </c>
      <c r="BQ68" s="109">
        <f t="shared" si="108"/>
        <v>0</v>
      </c>
      <c r="BR68" s="109">
        <f t="shared" si="109"/>
        <v>0</v>
      </c>
      <c r="BS68" s="109">
        <f t="shared" si="110"/>
        <v>0</v>
      </c>
      <c r="BT68" s="109">
        <f t="shared" si="111"/>
        <v>0</v>
      </c>
      <c r="BU68" s="109">
        <f t="shared" si="112"/>
        <v>0</v>
      </c>
      <c r="BV68" s="109">
        <f t="shared" si="113"/>
        <v>0</v>
      </c>
      <c r="BW68" s="109">
        <f t="shared" si="114"/>
        <v>0</v>
      </c>
      <c r="BX68" s="109">
        <f t="shared" si="115"/>
        <v>0</v>
      </c>
      <c r="BY68" s="109">
        <f t="shared" si="116"/>
        <v>0</v>
      </c>
      <c r="BZ68" s="109">
        <f t="shared" si="117"/>
        <v>0</v>
      </c>
      <c r="CA68" s="109">
        <f t="shared" si="118"/>
        <v>0</v>
      </c>
      <c r="CB68" s="109">
        <f t="shared" si="119"/>
        <v>0</v>
      </c>
      <c r="CC68" s="109">
        <f t="shared" si="120"/>
        <v>0</v>
      </c>
      <c r="CD68" s="109">
        <f t="shared" si="121"/>
        <v>0</v>
      </c>
      <c r="CE68" s="109">
        <f t="shared" si="122"/>
        <v>0</v>
      </c>
      <c r="CF68" s="109">
        <f t="shared" si="123"/>
        <v>0</v>
      </c>
      <c r="CG68" s="109">
        <f t="shared" si="124"/>
        <v>0</v>
      </c>
      <c r="CH68" s="109">
        <f t="shared" si="125"/>
        <v>0</v>
      </c>
      <c r="CI68" s="109">
        <f t="shared" si="126"/>
        <v>0</v>
      </c>
      <c r="CJ68" s="109">
        <f t="shared" si="127"/>
        <v>0</v>
      </c>
      <c r="CK68" s="109">
        <f t="shared" si="128"/>
        <v>0</v>
      </c>
      <c r="CL68" s="109">
        <f t="shared" si="129"/>
        <v>0</v>
      </c>
      <c r="CM68" s="109">
        <f t="shared" si="130"/>
        <v>0</v>
      </c>
      <c r="CN68" s="109">
        <f t="shared" si="131"/>
        <v>0</v>
      </c>
      <c r="CO68" s="109">
        <f t="shared" si="132"/>
        <v>0</v>
      </c>
      <c r="CP68" s="109">
        <f t="shared" si="133"/>
        <v>0</v>
      </c>
      <c r="CQ68" s="109">
        <f t="shared" si="134"/>
        <v>0</v>
      </c>
      <c r="CR68" s="109">
        <f t="shared" si="135"/>
        <v>0</v>
      </c>
      <c r="CS68" s="109">
        <f t="shared" si="136"/>
        <v>0</v>
      </c>
      <c r="CT68" s="109">
        <f t="shared" si="137"/>
        <v>0</v>
      </c>
      <c r="CU68" s="109">
        <f t="shared" si="138"/>
        <v>0</v>
      </c>
      <c r="CV68" s="109">
        <f t="shared" si="139"/>
        <v>0</v>
      </c>
      <c r="CW68" s="109">
        <f t="shared" si="140"/>
        <v>0</v>
      </c>
      <c r="CX68" s="109">
        <f t="shared" si="141"/>
        <v>0</v>
      </c>
      <c r="CY68" s="109">
        <f t="shared" si="142"/>
        <v>0</v>
      </c>
      <c r="CZ68" s="109">
        <f t="shared" si="143"/>
        <v>0</v>
      </c>
      <c r="DA68" s="109">
        <f t="shared" si="144"/>
        <v>0</v>
      </c>
      <c r="DB68" s="109">
        <f t="shared" si="145"/>
        <v>0</v>
      </c>
      <c r="DC68" s="109">
        <f t="shared" si="146"/>
        <v>0</v>
      </c>
      <c r="DD68" s="109">
        <f t="shared" si="147"/>
        <v>0</v>
      </c>
      <c r="DE68" s="110">
        <f t="shared" si="63"/>
        <v>1.0000000000000002</v>
      </c>
      <c r="DG68" s="108" t="str">
        <f t="shared" si="64"/>
        <v>2016.9.2</v>
      </c>
      <c r="DH68" s="109">
        <f t="shared" si="65"/>
        <v>0</v>
      </c>
      <c r="DI68" s="109">
        <f t="shared" ref="DI68:FD68" si="163">IF($B68=1,DH68+BI68,"")</f>
        <v>5.1546391752577319E-3</v>
      </c>
      <c r="DJ68" s="109">
        <f t="shared" si="163"/>
        <v>5.1546391752577319E-3</v>
      </c>
      <c r="DK68" s="109">
        <f t="shared" si="163"/>
        <v>1.5463917525773196E-2</v>
      </c>
      <c r="DL68" s="109">
        <f t="shared" si="163"/>
        <v>0.24226804123711346</v>
      </c>
      <c r="DM68" s="109">
        <f t="shared" si="163"/>
        <v>0.90721649484536093</v>
      </c>
      <c r="DN68" s="109">
        <f t="shared" si="163"/>
        <v>0.98969072164948468</v>
      </c>
      <c r="DO68" s="109">
        <f t="shared" si="163"/>
        <v>1.0000000000000002</v>
      </c>
      <c r="DP68" s="109">
        <f t="shared" si="163"/>
        <v>1.0000000000000002</v>
      </c>
      <c r="DQ68" s="109">
        <f t="shared" si="163"/>
        <v>1.0000000000000002</v>
      </c>
      <c r="DR68" s="109">
        <f t="shared" si="163"/>
        <v>1.0000000000000002</v>
      </c>
      <c r="DS68" s="109">
        <f t="shared" si="163"/>
        <v>1.0000000000000002</v>
      </c>
      <c r="DT68" s="109">
        <f t="shared" si="163"/>
        <v>1.0000000000000002</v>
      </c>
      <c r="DU68" s="109">
        <f t="shared" si="163"/>
        <v>1.0000000000000002</v>
      </c>
      <c r="DV68" s="109">
        <f t="shared" si="163"/>
        <v>1.0000000000000002</v>
      </c>
      <c r="DW68" s="109">
        <f t="shared" si="163"/>
        <v>1.0000000000000002</v>
      </c>
      <c r="DX68" s="109">
        <f t="shared" si="163"/>
        <v>1.0000000000000002</v>
      </c>
      <c r="DY68" s="109">
        <f t="shared" si="163"/>
        <v>1.0000000000000002</v>
      </c>
      <c r="DZ68" s="109">
        <f t="shared" si="163"/>
        <v>1.0000000000000002</v>
      </c>
      <c r="EA68" s="109">
        <f t="shared" si="163"/>
        <v>1.0000000000000002</v>
      </c>
      <c r="EB68" s="109">
        <f t="shared" si="163"/>
        <v>1.0000000000000002</v>
      </c>
      <c r="EC68" s="109">
        <f t="shared" si="163"/>
        <v>1.0000000000000002</v>
      </c>
      <c r="ED68" s="109">
        <f t="shared" si="163"/>
        <v>1.0000000000000002</v>
      </c>
      <c r="EE68" s="109">
        <f t="shared" si="163"/>
        <v>1.0000000000000002</v>
      </c>
      <c r="EF68" s="109">
        <f t="shared" si="163"/>
        <v>1.0000000000000002</v>
      </c>
      <c r="EG68" s="109">
        <f t="shared" si="163"/>
        <v>1.0000000000000002</v>
      </c>
      <c r="EH68" s="109">
        <f t="shared" si="163"/>
        <v>1.0000000000000002</v>
      </c>
      <c r="EI68" s="109">
        <f t="shared" si="163"/>
        <v>1.0000000000000002</v>
      </c>
      <c r="EJ68" s="109">
        <f t="shared" si="163"/>
        <v>1.0000000000000002</v>
      </c>
      <c r="EK68" s="109">
        <f t="shared" si="163"/>
        <v>1.0000000000000002</v>
      </c>
      <c r="EL68" s="109">
        <f t="shared" si="163"/>
        <v>1.0000000000000002</v>
      </c>
      <c r="EM68" s="109">
        <f t="shared" si="163"/>
        <v>1.0000000000000002</v>
      </c>
      <c r="EN68" s="109">
        <f t="shared" si="163"/>
        <v>1.0000000000000002</v>
      </c>
      <c r="EO68" s="109">
        <f t="shared" si="163"/>
        <v>1.0000000000000002</v>
      </c>
      <c r="EP68" s="109">
        <f t="shared" si="163"/>
        <v>1.0000000000000002</v>
      </c>
      <c r="EQ68" s="109">
        <f t="shared" si="163"/>
        <v>1.0000000000000002</v>
      </c>
      <c r="ER68" s="109">
        <f t="shared" si="163"/>
        <v>1.0000000000000002</v>
      </c>
      <c r="ES68" s="109">
        <f t="shared" si="163"/>
        <v>1.0000000000000002</v>
      </c>
      <c r="ET68" s="109">
        <f t="shared" si="163"/>
        <v>1.0000000000000002</v>
      </c>
      <c r="EU68" s="109">
        <f t="shared" si="163"/>
        <v>1.0000000000000002</v>
      </c>
      <c r="EV68" s="109">
        <f t="shared" si="163"/>
        <v>1.0000000000000002</v>
      </c>
      <c r="EW68" s="109">
        <f t="shared" si="163"/>
        <v>1.0000000000000002</v>
      </c>
      <c r="EX68" s="109">
        <f t="shared" si="163"/>
        <v>1.0000000000000002</v>
      </c>
      <c r="EY68" s="109">
        <f t="shared" si="163"/>
        <v>1.0000000000000002</v>
      </c>
      <c r="EZ68" s="109">
        <f t="shared" si="163"/>
        <v>1.0000000000000002</v>
      </c>
      <c r="FA68" s="109">
        <f t="shared" si="163"/>
        <v>1.0000000000000002</v>
      </c>
      <c r="FB68" s="109">
        <f t="shared" si="163"/>
        <v>1.0000000000000002</v>
      </c>
      <c r="FC68" s="109">
        <f t="shared" si="163"/>
        <v>1.0000000000000002</v>
      </c>
      <c r="FD68" s="110">
        <f t="shared" si="163"/>
        <v>1.0000000000000002</v>
      </c>
    </row>
    <row r="69" spans="1:160" x14ac:dyDescent="0.25">
      <c r="A69" s="52">
        <v>49</v>
      </c>
      <c r="B69" s="105">
        <v>1</v>
      </c>
      <c r="C69" s="46">
        <v>1998</v>
      </c>
      <c r="D69" s="47">
        <v>9</v>
      </c>
      <c r="E69" s="47">
        <v>21</v>
      </c>
      <c r="F69" s="48">
        <f t="shared" si="61"/>
        <v>2</v>
      </c>
      <c r="G69" s="106" t="str">
        <f t="shared" si="9"/>
        <v>1998.9.21</v>
      </c>
      <c r="H69" s="23">
        <v>0</v>
      </c>
      <c r="I69" s="23">
        <v>0.26009599999999999</v>
      </c>
      <c r="J69" s="23">
        <v>23.668736000000003</v>
      </c>
      <c r="K69" s="23">
        <v>48.377856000000001</v>
      </c>
      <c r="L69" s="23">
        <v>6.7624960000000005</v>
      </c>
      <c r="M69" s="23">
        <v>0</v>
      </c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19"/>
      <c r="BE69" s="107">
        <f t="shared" si="97"/>
        <v>79.069184000000007</v>
      </c>
      <c r="BG69" s="108" t="str">
        <f t="shared" si="98"/>
        <v>1998.9.21</v>
      </c>
      <c r="BH69" s="109">
        <f t="shared" si="99"/>
        <v>0</v>
      </c>
      <c r="BI69" s="109">
        <f t="shared" si="100"/>
        <v>3.2894736842105261E-3</v>
      </c>
      <c r="BJ69" s="109">
        <f t="shared" si="101"/>
        <v>0.29934210526315791</v>
      </c>
      <c r="BK69" s="109">
        <f t="shared" si="102"/>
        <v>0.61184210526315785</v>
      </c>
      <c r="BL69" s="109">
        <f t="shared" si="103"/>
        <v>8.5526315789473686E-2</v>
      </c>
      <c r="BM69" s="109">
        <f t="shared" si="104"/>
        <v>0</v>
      </c>
      <c r="BN69" s="109">
        <f t="shared" si="105"/>
        <v>0</v>
      </c>
      <c r="BO69" s="109">
        <f t="shared" si="106"/>
        <v>0</v>
      </c>
      <c r="BP69" s="109">
        <f t="shared" si="107"/>
        <v>0</v>
      </c>
      <c r="BQ69" s="109">
        <f t="shared" si="108"/>
        <v>0</v>
      </c>
      <c r="BR69" s="109">
        <f t="shared" si="109"/>
        <v>0</v>
      </c>
      <c r="BS69" s="109">
        <f t="shared" si="110"/>
        <v>0</v>
      </c>
      <c r="BT69" s="109">
        <f t="shared" si="111"/>
        <v>0</v>
      </c>
      <c r="BU69" s="109">
        <f t="shared" si="112"/>
        <v>0</v>
      </c>
      <c r="BV69" s="109">
        <f t="shared" si="113"/>
        <v>0</v>
      </c>
      <c r="BW69" s="109">
        <f t="shared" si="114"/>
        <v>0</v>
      </c>
      <c r="BX69" s="109">
        <f t="shared" si="115"/>
        <v>0</v>
      </c>
      <c r="BY69" s="109">
        <f t="shared" si="116"/>
        <v>0</v>
      </c>
      <c r="BZ69" s="109">
        <f t="shared" si="117"/>
        <v>0</v>
      </c>
      <c r="CA69" s="109">
        <f t="shared" si="118"/>
        <v>0</v>
      </c>
      <c r="CB69" s="109">
        <f t="shared" si="119"/>
        <v>0</v>
      </c>
      <c r="CC69" s="109">
        <f t="shared" si="120"/>
        <v>0</v>
      </c>
      <c r="CD69" s="109">
        <f t="shared" si="121"/>
        <v>0</v>
      </c>
      <c r="CE69" s="109">
        <f t="shared" si="122"/>
        <v>0</v>
      </c>
      <c r="CF69" s="109">
        <f t="shared" si="123"/>
        <v>0</v>
      </c>
      <c r="CG69" s="109">
        <f t="shared" si="124"/>
        <v>0</v>
      </c>
      <c r="CH69" s="109">
        <f t="shared" si="125"/>
        <v>0</v>
      </c>
      <c r="CI69" s="109">
        <f t="shared" si="126"/>
        <v>0</v>
      </c>
      <c r="CJ69" s="109">
        <f t="shared" si="127"/>
        <v>0</v>
      </c>
      <c r="CK69" s="109">
        <f t="shared" si="128"/>
        <v>0</v>
      </c>
      <c r="CL69" s="109">
        <f t="shared" si="129"/>
        <v>0</v>
      </c>
      <c r="CM69" s="109">
        <f t="shared" si="130"/>
        <v>0</v>
      </c>
      <c r="CN69" s="109">
        <f t="shared" si="131"/>
        <v>0</v>
      </c>
      <c r="CO69" s="109">
        <f t="shared" si="132"/>
        <v>0</v>
      </c>
      <c r="CP69" s="109">
        <f t="shared" si="133"/>
        <v>0</v>
      </c>
      <c r="CQ69" s="109">
        <f t="shared" si="134"/>
        <v>0</v>
      </c>
      <c r="CR69" s="109">
        <f t="shared" si="135"/>
        <v>0</v>
      </c>
      <c r="CS69" s="109">
        <f t="shared" si="136"/>
        <v>0</v>
      </c>
      <c r="CT69" s="109">
        <f t="shared" si="137"/>
        <v>0</v>
      </c>
      <c r="CU69" s="109">
        <f t="shared" si="138"/>
        <v>0</v>
      </c>
      <c r="CV69" s="109">
        <f t="shared" si="139"/>
        <v>0</v>
      </c>
      <c r="CW69" s="109">
        <f t="shared" si="140"/>
        <v>0</v>
      </c>
      <c r="CX69" s="109">
        <f t="shared" si="141"/>
        <v>0</v>
      </c>
      <c r="CY69" s="109">
        <f t="shared" si="142"/>
        <v>0</v>
      </c>
      <c r="CZ69" s="109">
        <f t="shared" si="143"/>
        <v>0</v>
      </c>
      <c r="DA69" s="109">
        <f t="shared" si="144"/>
        <v>0</v>
      </c>
      <c r="DB69" s="109">
        <f t="shared" si="145"/>
        <v>0</v>
      </c>
      <c r="DC69" s="109">
        <f t="shared" si="146"/>
        <v>0</v>
      </c>
      <c r="DD69" s="109">
        <f t="shared" si="147"/>
        <v>0</v>
      </c>
      <c r="DE69" s="110">
        <f t="shared" si="63"/>
        <v>1</v>
      </c>
      <c r="DG69" s="108" t="str">
        <f t="shared" si="64"/>
        <v>1998.9.21</v>
      </c>
      <c r="DH69" s="109">
        <f t="shared" si="65"/>
        <v>0</v>
      </c>
      <c r="DI69" s="109">
        <f t="shared" ref="DI69:FD69" si="164">IF($B69=1,DH69+BI69,"")</f>
        <v>3.2894736842105261E-3</v>
      </c>
      <c r="DJ69" s="109">
        <f t="shared" si="164"/>
        <v>0.30263157894736842</v>
      </c>
      <c r="DK69" s="109">
        <f t="shared" si="164"/>
        <v>0.91447368421052633</v>
      </c>
      <c r="DL69" s="109">
        <f t="shared" si="164"/>
        <v>1</v>
      </c>
      <c r="DM69" s="109">
        <f t="shared" si="164"/>
        <v>1</v>
      </c>
      <c r="DN69" s="109">
        <f t="shared" si="164"/>
        <v>1</v>
      </c>
      <c r="DO69" s="109">
        <f t="shared" si="164"/>
        <v>1</v>
      </c>
      <c r="DP69" s="109">
        <f t="shared" si="164"/>
        <v>1</v>
      </c>
      <c r="DQ69" s="109">
        <f t="shared" si="164"/>
        <v>1</v>
      </c>
      <c r="DR69" s="109">
        <f t="shared" si="164"/>
        <v>1</v>
      </c>
      <c r="DS69" s="109">
        <f t="shared" si="164"/>
        <v>1</v>
      </c>
      <c r="DT69" s="109">
        <f t="shared" si="164"/>
        <v>1</v>
      </c>
      <c r="DU69" s="109">
        <f t="shared" si="164"/>
        <v>1</v>
      </c>
      <c r="DV69" s="109">
        <f t="shared" si="164"/>
        <v>1</v>
      </c>
      <c r="DW69" s="109">
        <f t="shared" si="164"/>
        <v>1</v>
      </c>
      <c r="DX69" s="109">
        <f t="shared" si="164"/>
        <v>1</v>
      </c>
      <c r="DY69" s="109">
        <f t="shared" si="164"/>
        <v>1</v>
      </c>
      <c r="DZ69" s="109">
        <f t="shared" si="164"/>
        <v>1</v>
      </c>
      <c r="EA69" s="109">
        <f t="shared" si="164"/>
        <v>1</v>
      </c>
      <c r="EB69" s="109">
        <f t="shared" si="164"/>
        <v>1</v>
      </c>
      <c r="EC69" s="109">
        <f t="shared" si="164"/>
        <v>1</v>
      </c>
      <c r="ED69" s="109">
        <f t="shared" si="164"/>
        <v>1</v>
      </c>
      <c r="EE69" s="109">
        <f t="shared" si="164"/>
        <v>1</v>
      </c>
      <c r="EF69" s="109">
        <f t="shared" si="164"/>
        <v>1</v>
      </c>
      <c r="EG69" s="109">
        <f t="shared" si="164"/>
        <v>1</v>
      </c>
      <c r="EH69" s="109">
        <f t="shared" si="164"/>
        <v>1</v>
      </c>
      <c r="EI69" s="109">
        <f t="shared" si="164"/>
        <v>1</v>
      </c>
      <c r="EJ69" s="109">
        <f t="shared" si="164"/>
        <v>1</v>
      </c>
      <c r="EK69" s="109">
        <f t="shared" si="164"/>
        <v>1</v>
      </c>
      <c r="EL69" s="109">
        <f t="shared" si="164"/>
        <v>1</v>
      </c>
      <c r="EM69" s="109">
        <f t="shared" si="164"/>
        <v>1</v>
      </c>
      <c r="EN69" s="109">
        <f t="shared" si="164"/>
        <v>1</v>
      </c>
      <c r="EO69" s="109">
        <f t="shared" si="164"/>
        <v>1</v>
      </c>
      <c r="EP69" s="109">
        <f t="shared" si="164"/>
        <v>1</v>
      </c>
      <c r="EQ69" s="109">
        <f t="shared" si="164"/>
        <v>1</v>
      </c>
      <c r="ER69" s="109">
        <f t="shared" si="164"/>
        <v>1</v>
      </c>
      <c r="ES69" s="109">
        <f t="shared" si="164"/>
        <v>1</v>
      </c>
      <c r="ET69" s="109">
        <f t="shared" si="164"/>
        <v>1</v>
      </c>
      <c r="EU69" s="109">
        <f t="shared" si="164"/>
        <v>1</v>
      </c>
      <c r="EV69" s="109">
        <f t="shared" si="164"/>
        <v>1</v>
      </c>
      <c r="EW69" s="109">
        <f t="shared" si="164"/>
        <v>1</v>
      </c>
      <c r="EX69" s="109">
        <f t="shared" si="164"/>
        <v>1</v>
      </c>
      <c r="EY69" s="109">
        <f t="shared" si="164"/>
        <v>1</v>
      </c>
      <c r="EZ69" s="109">
        <f t="shared" si="164"/>
        <v>1</v>
      </c>
      <c r="FA69" s="109">
        <f t="shared" si="164"/>
        <v>1</v>
      </c>
      <c r="FB69" s="109">
        <f t="shared" si="164"/>
        <v>1</v>
      </c>
      <c r="FC69" s="109">
        <f t="shared" si="164"/>
        <v>1</v>
      </c>
      <c r="FD69" s="110">
        <f t="shared" si="164"/>
        <v>1</v>
      </c>
    </row>
    <row r="70" spans="1:160" x14ac:dyDescent="0.25">
      <c r="A70" s="52">
        <v>50</v>
      </c>
      <c r="B70" s="105">
        <v>0</v>
      </c>
      <c r="C70" s="46">
        <v>2015</v>
      </c>
      <c r="D70" s="47">
        <v>5</v>
      </c>
      <c r="E70" s="47">
        <v>24</v>
      </c>
      <c r="F70" s="48">
        <f t="shared" si="61"/>
        <v>12</v>
      </c>
      <c r="G70" s="106" t="str">
        <f t="shared" si="9"/>
        <v>2015.5.24</v>
      </c>
      <c r="H70" s="23">
        <v>0</v>
      </c>
      <c r="I70" s="23">
        <v>11.578843999999998</v>
      </c>
      <c r="J70" s="23">
        <v>0.25171399999999999</v>
      </c>
      <c r="K70" s="23">
        <v>0</v>
      </c>
      <c r="L70" s="23">
        <v>0</v>
      </c>
      <c r="M70" s="23">
        <v>24.667971999999999</v>
      </c>
      <c r="N70" s="23">
        <v>24.416258000000003</v>
      </c>
      <c r="O70" s="23">
        <v>4.5308520000000003</v>
      </c>
      <c r="P70" s="23">
        <v>0.50342799999999999</v>
      </c>
      <c r="Q70" s="23">
        <v>1.761998</v>
      </c>
      <c r="R70" s="23">
        <v>0.75514199999999998</v>
      </c>
      <c r="S70" s="23">
        <v>1.25857</v>
      </c>
      <c r="T70" s="23">
        <v>1.761998</v>
      </c>
      <c r="U70" s="23">
        <v>2.2654260000000002</v>
      </c>
      <c r="V70" s="23">
        <v>1.25857</v>
      </c>
      <c r="W70" s="23">
        <v>1.25857</v>
      </c>
      <c r="X70" s="23">
        <v>1.510284</v>
      </c>
      <c r="Y70" s="23">
        <v>2.5171399999999999</v>
      </c>
      <c r="Z70" s="23">
        <v>2.7688540000000001</v>
      </c>
      <c r="AA70" s="23">
        <v>2.2654260000000002</v>
      </c>
      <c r="AB70" s="23">
        <v>1.510284</v>
      </c>
      <c r="AC70" s="23">
        <v>1.25857</v>
      </c>
      <c r="AD70" s="23">
        <v>0.25171399999999999</v>
      </c>
      <c r="AE70" s="23">
        <v>0.25171399999999999</v>
      </c>
      <c r="AF70" s="23">
        <v>0.25171399999999999</v>
      </c>
      <c r="AG70" s="23">
        <v>0</v>
      </c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19"/>
      <c r="BE70" s="107">
        <f t="shared" si="97"/>
        <v>88.855042000000068</v>
      </c>
      <c r="BG70" s="108" t="str">
        <f t="shared" si="98"/>
        <v/>
      </c>
      <c r="BH70" s="109" t="str">
        <f t="shared" si="99"/>
        <v/>
      </c>
      <c r="BI70" s="109" t="str">
        <f t="shared" si="100"/>
        <v/>
      </c>
      <c r="BJ70" s="109" t="str">
        <f t="shared" si="101"/>
        <v/>
      </c>
      <c r="BK70" s="109" t="str">
        <f t="shared" si="102"/>
        <v/>
      </c>
      <c r="BL70" s="109" t="str">
        <f t="shared" si="103"/>
        <v/>
      </c>
      <c r="BM70" s="109" t="str">
        <f t="shared" si="104"/>
        <v/>
      </c>
      <c r="BN70" s="109" t="str">
        <f t="shared" si="105"/>
        <v/>
      </c>
      <c r="BO70" s="109" t="str">
        <f t="shared" si="106"/>
        <v/>
      </c>
      <c r="BP70" s="109" t="str">
        <f t="shared" si="107"/>
        <v/>
      </c>
      <c r="BQ70" s="109" t="str">
        <f t="shared" si="108"/>
        <v/>
      </c>
      <c r="BR70" s="109" t="str">
        <f t="shared" si="109"/>
        <v/>
      </c>
      <c r="BS70" s="109" t="str">
        <f t="shared" si="110"/>
        <v/>
      </c>
      <c r="BT70" s="109" t="str">
        <f t="shared" si="111"/>
        <v/>
      </c>
      <c r="BU70" s="109" t="str">
        <f t="shared" si="112"/>
        <v/>
      </c>
      <c r="BV70" s="109" t="str">
        <f t="shared" si="113"/>
        <v/>
      </c>
      <c r="BW70" s="109" t="str">
        <f t="shared" si="114"/>
        <v/>
      </c>
      <c r="BX70" s="109" t="str">
        <f t="shared" si="115"/>
        <v/>
      </c>
      <c r="BY70" s="109" t="str">
        <f t="shared" si="116"/>
        <v/>
      </c>
      <c r="BZ70" s="109" t="str">
        <f t="shared" si="117"/>
        <v/>
      </c>
      <c r="CA70" s="109" t="str">
        <f t="shared" si="118"/>
        <v/>
      </c>
      <c r="CB70" s="109" t="str">
        <f t="shared" si="119"/>
        <v/>
      </c>
      <c r="CC70" s="109" t="str">
        <f t="shared" si="120"/>
        <v/>
      </c>
      <c r="CD70" s="109" t="str">
        <f t="shared" si="121"/>
        <v/>
      </c>
      <c r="CE70" s="109" t="str">
        <f t="shared" si="122"/>
        <v/>
      </c>
      <c r="CF70" s="109" t="str">
        <f t="shared" si="123"/>
        <v/>
      </c>
      <c r="CG70" s="109" t="str">
        <f t="shared" si="124"/>
        <v/>
      </c>
      <c r="CH70" s="109" t="str">
        <f t="shared" si="125"/>
        <v/>
      </c>
      <c r="CI70" s="109" t="str">
        <f t="shared" si="126"/>
        <v/>
      </c>
      <c r="CJ70" s="109" t="str">
        <f t="shared" si="127"/>
        <v/>
      </c>
      <c r="CK70" s="109" t="str">
        <f t="shared" si="128"/>
        <v/>
      </c>
      <c r="CL70" s="109" t="str">
        <f t="shared" si="129"/>
        <v/>
      </c>
      <c r="CM70" s="109" t="str">
        <f t="shared" si="130"/>
        <v/>
      </c>
      <c r="CN70" s="109" t="str">
        <f t="shared" si="131"/>
        <v/>
      </c>
      <c r="CO70" s="109" t="str">
        <f t="shared" si="132"/>
        <v/>
      </c>
      <c r="CP70" s="109" t="str">
        <f t="shared" si="133"/>
        <v/>
      </c>
      <c r="CQ70" s="109" t="str">
        <f t="shared" si="134"/>
        <v/>
      </c>
      <c r="CR70" s="109" t="str">
        <f t="shared" si="135"/>
        <v/>
      </c>
      <c r="CS70" s="109" t="str">
        <f t="shared" si="136"/>
        <v/>
      </c>
      <c r="CT70" s="109" t="str">
        <f t="shared" si="137"/>
        <v/>
      </c>
      <c r="CU70" s="109" t="str">
        <f t="shared" si="138"/>
        <v/>
      </c>
      <c r="CV70" s="109" t="str">
        <f t="shared" si="139"/>
        <v/>
      </c>
      <c r="CW70" s="109" t="str">
        <f t="shared" si="140"/>
        <v/>
      </c>
      <c r="CX70" s="109" t="str">
        <f t="shared" si="141"/>
        <v/>
      </c>
      <c r="CY70" s="109" t="str">
        <f t="shared" si="142"/>
        <v/>
      </c>
      <c r="CZ70" s="109" t="str">
        <f t="shared" si="143"/>
        <v/>
      </c>
      <c r="DA70" s="109" t="str">
        <f t="shared" si="144"/>
        <v/>
      </c>
      <c r="DB70" s="109" t="str">
        <f t="shared" si="145"/>
        <v/>
      </c>
      <c r="DC70" s="109" t="str">
        <f t="shared" si="146"/>
        <v/>
      </c>
      <c r="DD70" s="109" t="str">
        <f t="shared" si="147"/>
        <v/>
      </c>
      <c r="DE70" s="110">
        <f t="shared" si="63"/>
        <v>0</v>
      </c>
      <c r="DG70" s="108" t="str">
        <f t="shared" si="64"/>
        <v/>
      </c>
      <c r="DH70" s="109" t="str">
        <f t="shared" si="65"/>
        <v/>
      </c>
      <c r="DI70" s="109" t="str">
        <f t="shared" ref="DI70:FD70" si="165">IF($B70=1,DH70+BI70,"")</f>
        <v/>
      </c>
      <c r="DJ70" s="109" t="str">
        <f t="shared" si="165"/>
        <v/>
      </c>
      <c r="DK70" s="109" t="str">
        <f t="shared" si="165"/>
        <v/>
      </c>
      <c r="DL70" s="109" t="str">
        <f t="shared" si="165"/>
        <v/>
      </c>
      <c r="DM70" s="109" t="str">
        <f t="shared" si="165"/>
        <v/>
      </c>
      <c r="DN70" s="109" t="str">
        <f t="shared" si="165"/>
        <v/>
      </c>
      <c r="DO70" s="109" t="str">
        <f t="shared" si="165"/>
        <v/>
      </c>
      <c r="DP70" s="109" t="str">
        <f t="shared" si="165"/>
        <v/>
      </c>
      <c r="DQ70" s="109" t="str">
        <f t="shared" si="165"/>
        <v/>
      </c>
      <c r="DR70" s="109" t="str">
        <f t="shared" si="165"/>
        <v/>
      </c>
      <c r="DS70" s="109" t="str">
        <f t="shared" si="165"/>
        <v/>
      </c>
      <c r="DT70" s="109" t="str">
        <f t="shared" si="165"/>
        <v/>
      </c>
      <c r="DU70" s="109" t="str">
        <f t="shared" si="165"/>
        <v/>
      </c>
      <c r="DV70" s="109" t="str">
        <f t="shared" si="165"/>
        <v/>
      </c>
      <c r="DW70" s="109" t="str">
        <f t="shared" si="165"/>
        <v/>
      </c>
      <c r="DX70" s="109" t="str">
        <f t="shared" si="165"/>
        <v/>
      </c>
      <c r="DY70" s="109" t="str">
        <f t="shared" si="165"/>
        <v/>
      </c>
      <c r="DZ70" s="109" t="str">
        <f t="shared" si="165"/>
        <v/>
      </c>
      <c r="EA70" s="109" t="str">
        <f t="shared" si="165"/>
        <v/>
      </c>
      <c r="EB70" s="109" t="str">
        <f t="shared" si="165"/>
        <v/>
      </c>
      <c r="EC70" s="109" t="str">
        <f t="shared" si="165"/>
        <v/>
      </c>
      <c r="ED70" s="109" t="str">
        <f t="shared" si="165"/>
        <v/>
      </c>
      <c r="EE70" s="109" t="str">
        <f t="shared" si="165"/>
        <v/>
      </c>
      <c r="EF70" s="109" t="str">
        <f t="shared" si="165"/>
        <v/>
      </c>
      <c r="EG70" s="109" t="str">
        <f t="shared" si="165"/>
        <v/>
      </c>
      <c r="EH70" s="109" t="str">
        <f t="shared" si="165"/>
        <v/>
      </c>
      <c r="EI70" s="109" t="str">
        <f t="shared" si="165"/>
        <v/>
      </c>
      <c r="EJ70" s="109" t="str">
        <f t="shared" si="165"/>
        <v/>
      </c>
      <c r="EK70" s="109" t="str">
        <f t="shared" si="165"/>
        <v/>
      </c>
      <c r="EL70" s="109" t="str">
        <f t="shared" si="165"/>
        <v/>
      </c>
      <c r="EM70" s="109" t="str">
        <f t="shared" si="165"/>
        <v/>
      </c>
      <c r="EN70" s="109" t="str">
        <f t="shared" si="165"/>
        <v/>
      </c>
      <c r="EO70" s="109" t="str">
        <f t="shared" si="165"/>
        <v/>
      </c>
      <c r="EP70" s="109" t="str">
        <f t="shared" si="165"/>
        <v/>
      </c>
      <c r="EQ70" s="109" t="str">
        <f t="shared" si="165"/>
        <v/>
      </c>
      <c r="ER70" s="109" t="str">
        <f t="shared" si="165"/>
        <v/>
      </c>
      <c r="ES70" s="109" t="str">
        <f t="shared" si="165"/>
        <v/>
      </c>
      <c r="ET70" s="109" t="str">
        <f t="shared" si="165"/>
        <v/>
      </c>
      <c r="EU70" s="109" t="str">
        <f t="shared" si="165"/>
        <v/>
      </c>
      <c r="EV70" s="109" t="str">
        <f t="shared" si="165"/>
        <v/>
      </c>
      <c r="EW70" s="109" t="str">
        <f t="shared" si="165"/>
        <v/>
      </c>
      <c r="EX70" s="109" t="str">
        <f t="shared" si="165"/>
        <v/>
      </c>
      <c r="EY70" s="109" t="str">
        <f t="shared" si="165"/>
        <v/>
      </c>
      <c r="EZ70" s="109" t="str">
        <f t="shared" si="165"/>
        <v/>
      </c>
      <c r="FA70" s="109" t="str">
        <f t="shared" si="165"/>
        <v/>
      </c>
      <c r="FB70" s="109" t="str">
        <f t="shared" si="165"/>
        <v/>
      </c>
      <c r="FC70" s="109" t="str">
        <f t="shared" si="165"/>
        <v/>
      </c>
      <c r="FD70" s="110" t="str">
        <f t="shared" si="165"/>
        <v/>
      </c>
    </row>
    <row r="71" spans="1:160" x14ac:dyDescent="0.25">
      <c r="A71" s="52">
        <v>51</v>
      </c>
      <c r="B71" s="105">
        <v>1</v>
      </c>
      <c r="C71" s="46">
        <v>2011</v>
      </c>
      <c r="D71" s="47">
        <v>9</v>
      </c>
      <c r="E71" s="47">
        <v>11</v>
      </c>
      <c r="F71" s="48">
        <f t="shared" si="61"/>
        <v>1.5</v>
      </c>
      <c r="G71" s="106" t="str">
        <f t="shared" si="9"/>
        <v>2011.9.11</v>
      </c>
      <c r="H71" s="23">
        <v>0</v>
      </c>
      <c r="I71" s="23">
        <v>29.53435799999999</v>
      </c>
      <c r="J71" s="23">
        <v>43.909487999999996</v>
      </c>
      <c r="K71" s="23">
        <v>3.1363919999999994</v>
      </c>
      <c r="L71" s="23">
        <v>0</v>
      </c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19"/>
      <c r="BE71" s="107">
        <f t="shared" si="97"/>
        <v>76.58023799999998</v>
      </c>
      <c r="BG71" s="108" t="str">
        <f t="shared" si="98"/>
        <v>2011.9.11</v>
      </c>
      <c r="BH71" s="109">
        <f t="shared" si="99"/>
        <v>0</v>
      </c>
      <c r="BI71" s="109">
        <f t="shared" si="100"/>
        <v>0.38566552901023887</v>
      </c>
      <c r="BJ71" s="109">
        <f t="shared" si="101"/>
        <v>0.57337883959044378</v>
      </c>
      <c r="BK71" s="109">
        <f t="shared" si="102"/>
        <v>4.0955631399317412E-2</v>
      </c>
      <c r="BL71" s="109">
        <f t="shared" si="103"/>
        <v>0</v>
      </c>
      <c r="BM71" s="109">
        <f t="shared" si="104"/>
        <v>0</v>
      </c>
      <c r="BN71" s="109">
        <f t="shared" si="105"/>
        <v>0</v>
      </c>
      <c r="BO71" s="109">
        <f t="shared" si="106"/>
        <v>0</v>
      </c>
      <c r="BP71" s="109">
        <f t="shared" si="107"/>
        <v>0</v>
      </c>
      <c r="BQ71" s="109">
        <f t="shared" si="108"/>
        <v>0</v>
      </c>
      <c r="BR71" s="109">
        <f t="shared" si="109"/>
        <v>0</v>
      </c>
      <c r="BS71" s="109">
        <f t="shared" si="110"/>
        <v>0</v>
      </c>
      <c r="BT71" s="109">
        <f t="shared" si="111"/>
        <v>0</v>
      </c>
      <c r="BU71" s="109">
        <f t="shared" si="112"/>
        <v>0</v>
      </c>
      <c r="BV71" s="109">
        <f t="shared" si="113"/>
        <v>0</v>
      </c>
      <c r="BW71" s="109">
        <f t="shared" si="114"/>
        <v>0</v>
      </c>
      <c r="BX71" s="109">
        <f t="shared" si="115"/>
        <v>0</v>
      </c>
      <c r="BY71" s="109">
        <f t="shared" si="116"/>
        <v>0</v>
      </c>
      <c r="BZ71" s="109">
        <f t="shared" si="117"/>
        <v>0</v>
      </c>
      <c r="CA71" s="109">
        <f t="shared" si="118"/>
        <v>0</v>
      </c>
      <c r="CB71" s="109">
        <f t="shared" si="119"/>
        <v>0</v>
      </c>
      <c r="CC71" s="109">
        <f t="shared" si="120"/>
        <v>0</v>
      </c>
      <c r="CD71" s="109">
        <f t="shared" si="121"/>
        <v>0</v>
      </c>
      <c r="CE71" s="109">
        <f t="shared" si="122"/>
        <v>0</v>
      </c>
      <c r="CF71" s="109">
        <f t="shared" si="123"/>
        <v>0</v>
      </c>
      <c r="CG71" s="109">
        <f t="shared" si="124"/>
        <v>0</v>
      </c>
      <c r="CH71" s="109">
        <f t="shared" si="125"/>
        <v>0</v>
      </c>
      <c r="CI71" s="109">
        <f t="shared" si="126"/>
        <v>0</v>
      </c>
      <c r="CJ71" s="109">
        <f t="shared" si="127"/>
        <v>0</v>
      </c>
      <c r="CK71" s="109">
        <f t="shared" si="128"/>
        <v>0</v>
      </c>
      <c r="CL71" s="109">
        <f t="shared" si="129"/>
        <v>0</v>
      </c>
      <c r="CM71" s="109">
        <f t="shared" si="130"/>
        <v>0</v>
      </c>
      <c r="CN71" s="109">
        <f t="shared" si="131"/>
        <v>0</v>
      </c>
      <c r="CO71" s="109">
        <f t="shared" si="132"/>
        <v>0</v>
      </c>
      <c r="CP71" s="109">
        <f t="shared" si="133"/>
        <v>0</v>
      </c>
      <c r="CQ71" s="109">
        <f t="shared" si="134"/>
        <v>0</v>
      </c>
      <c r="CR71" s="109">
        <f t="shared" si="135"/>
        <v>0</v>
      </c>
      <c r="CS71" s="109">
        <f t="shared" si="136"/>
        <v>0</v>
      </c>
      <c r="CT71" s="109">
        <f t="shared" si="137"/>
        <v>0</v>
      </c>
      <c r="CU71" s="109">
        <f t="shared" si="138"/>
        <v>0</v>
      </c>
      <c r="CV71" s="109">
        <f t="shared" si="139"/>
        <v>0</v>
      </c>
      <c r="CW71" s="109">
        <f t="shared" si="140"/>
        <v>0</v>
      </c>
      <c r="CX71" s="109">
        <f t="shared" si="141"/>
        <v>0</v>
      </c>
      <c r="CY71" s="109">
        <f t="shared" si="142"/>
        <v>0</v>
      </c>
      <c r="CZ71" s="109">
        <f t="shared" si="143"/>
        <v>0</v>
      </c>
      <c r="DA71" s="109">
        <f t="shared" si="144"/>
        <v>0</v>
      </c>
      <c r="DB71" s="109">
        <f t="shared" si="145"/>
        <v>0</v>
      </c>
      <c r="DC71" s="109">
        <f t="shared" si="146"/>
        <v>0</v>
      </c>
      <c r="DD71" s="109">
        <f t="shared" si="147"/>
        <v>0</v>
      </c>
      <c r="DE71" s="110">
        <f t="shared" si="63"/>
        <v>1</v>
      </c>
      <c r="DG71" s="108" t="str">
        <f t="shared" si="64"/>
        <v>2011.9.11</v>
      </c>
      <c r="DH71" s="109">
        <f t="shared" si="65"/>
        <v>0</v>
      </c>
      <c r="DI71" s="109">
        <f t="shared" ref="DI71:FD71" si="166">IF($B71=1,DH71+BI71,"")</f>
        <v>0.38566552901023887</v>
      </c>
      <c r="DJ71" s="109">
        <f t="shared" si="166"/>
        <v>0.95904436860068265</v>
      </c>
      <c r="DK71" s="109">
        <f t="shared" si="166"/>
        <v>1</v>
      </c>
      <c r="DL71" s="109">
        <f t="shared" si="166"/>
        <v>1</v>
      </c>
      <c r="DM71" s="109">
        <f t="shared" si="166"/>
        <v>1</v>
      </c>
      <c r="DN71" s="109">
        <f t="shared" si="166"/>
        <v>1</v>
      </c>
      <c r="DO71" s="109">
        <f t="shared" si="166"/>
        <v>1</v>
      </c>
      <c r="DP71" s="109">
        <f t="shared" si="166"/>
        <v>1</v>
      </c>
      <c r="DQ71" s="109">
        <f t="shared" si="166"/>
        <v>1</v>
      </c>
      <c r="DR71" s="109">
        <f t="shared" si="166"/>
        <v>1</v>
      </c>
      <c r="DS71" s="109">
        <f t="shared" si="166"/>
        <v>1</v>
      </c>
      <c r="DT71" s="109">
        <f t="shared" si="166"/>
        <v>1</v>
      </c>
      <c r="DU71" s="109">
        <f t="shared" si="166"/>
        <v>1</v>
      </c>
      <c r="DV71" s="109">
        <f t="shared" si="166"/>
        <v>1</v>
      </c>
      <c r="DW71" s="109">
        <f t="shared" si="166"/>
        <v>1</v>
      </c>
      <c r="DX71" s="109">
        <f t="shared" si="166"/>
        <v>1</v>
      </c>
      <c r="DY71" s="109">
        <f t="shared" si="166"/>
        <v>1</v>
      </c>
      <c r="DZ71" s="109">
        <f t="shared" si="166"/>
        <v>1</v>
      </c>
      <c r="EA71" s="109">
        <f t="shared" si="166"/>
        <v>1</v>
      </c>
      <c r="EB71" s="109">
        <f t="shared" si="166"/>
        <v>1</v>
      </c>
      <c r="EC71" s="109">
        <f t="shared" si="166"/>
        <v>1</v>
      </c>
      <c r="ED71" s="109">
        <f t="shared" si="166"/>
        <v>1</v>
      </c>
      <c r="EE71" s="109">
        <f t="shared" si="166"/>
        <v>1</v>
      </c>
      <c r="EF71" s="109">
        <f t="shared" si="166"/>
        <v>1</v>
      </c>
      <c r="EG71" s="109">
        <f t="shared" si="166"/>
        <v>1</v>
      </c>
      <c r="EH71" s="109">
        <f t="shared" si="166"/>
        <v>1</v>
      </c>
      <c r="EI71" s="109">
        <f t="shared" si="166"/>
        <v>1</v>
      </c>
      <c r="EJ71" s="109">
        <f t="shared" si="166"/>
        <v>1</v>
      </c>
      <c r="EK71" s="109">
        <f t="shared" si="166"/>
        <v>1</v>
      </c>
      <c r="EL71" s="109">
        <f t="shared" si="166"/>
        <v>1</v>
      </c>
      <c r="EM71" s="109">
        <f t="shared" si="166"/>
        <v>1</v>
      </c>
      <c r="EN71" s="109">
        <f t="shared" si="166"/>
        <v>1</v>
      </c>
      <c r="EO71" s="109">
        <f t="shared" si="166"/>
        <v>1</v>
      </c>
      <c r="EP71" s="109">
        <f t="shared" si="166"/>
        <v>1</v>
      </c>
      <c r="EQ71" s="109">
        <f t="shared" si="166"/>
        <v>1</v>
      </c>
      <c r="ER71" s="109">
        <f t="shared" si="166"/>
        <v>1</v>
      </c>
      <c r="ES71" s="109">
        <f t="shared" si="166"/>
        <v>1</v>
      </c>
      <c r="ET71" s="109">
        <f t="shared" si="166"/>
        <v>1</v>
      </c>
      <c r="EU71" s="109">
        <f t="shared" si="166"/>
        <v>1</v>
      </c>
      <c r="EV71" s="109">
        <f t="shared" si="166"/>
        <v>1</v>
      </c>
      <c r="EW71" s="109">
        <f t="shared" si="166"/>
        <v>1</v>
      </c>
      <c r="EX71" s="109">
        <f t="shared" si="166"/>
        <v>1</v>
      </c>
      <c r="EY71" s="109">
        <f t="shared" si="166"/>
        <v>1</v>
      </c>
      <c r="EZ71" s="109">
        <f t="shared" si="166"/>
        <v>1</v>
      </c>
      <c r="FA71" s="109">
        <f t="shared" si="166"/>
        <v>1</v>
      </c>
      <c r="FB71" s="109">
        <f t="shared" si="166"/>
        <v>1</v>
      </c>
      <c r="FC71" s="109">
        <f t="shared" si="166"/>
        <v>1</v>
      </c>
      <c r="FD71" s="110">
        <f t="shared" si="166"/>
        <v>1</v>
      </c>
    </row>
    <row r="72" spans="1:160" x14ac:dyDescent="0.25">
      <c r="A72" s="52">
        <v>52</v>
      </c>
      <c r="B72" s="105">
        <v>1</v>
      </c>
      <c r="C72" s="46">
        <v>2009</v>
      </c>
      <c r="D72" s="47">
        <v>6</v>
      </c>
      <c r="E72" s="47">
        <v>9</v>
      </c>
      <c r="F72" s="48">
        <f t="shared" si="61"/>
        <v>5</v>
      </c>
      <c r="G72" s="106" t="str">
        <f t="shared" si="9"/>
        <v>2009.6.9</v>
      </c>
      <c r="H72" s="23">
        <v>0</v>
      </c>
      <c r="I72" s="23">
        <v>0.52730399999999999</v>
      </c>
      <c r="J72" s="23">
        <v>46.139099999999999</v>
      </c>
      <c r="K72" s="23">
        <v>29.001720000000002</v>
      </c>
      <c r="L72" s="23">
        <v>0.52730399999999999</v>
      </c>
      <c r="M72" s="23">
        <v>0</v>
      </c>
      <c r="N72" s="23">
        <v>1.054608</v>
      </c>
      <c r="O72" s="23">
        <v>0.52730399999999999</v>
      </c>
      <c r="P72" s="23">
        <v>0.52730399999999999</v>
      </c>
      <c r="Q72" s="23">
        <v>0.52730399999999999</v>
      </c>
      <c r="R72" s="23">
        <v>0.263652</v>
      </c>
      <c r="S72" s="23">
        <v>0</v>
      </c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19"/>
      <c r="BE72" s="107">
        <f t="shared" si="97"/>
        <v>79.095600000000005</v>
      </c>
      <c r="BG72" s="108" t="str">
        <f t="shared" si="98"/>
        <v>2009.6.9</v>
      </c>
      <c r="BH72" s="109">
        <f t="shared" si="99"/>
        <v>0</v>
      </c>
      <c r="BI72" s="109">
        <f t="shared" si="100"/>
        <v>6.6666666666666662E-3</v>
      </c>
      <c r="BJ72" s="109">
        <f t="shared" si="101"/>
        <v>0.58333333333333326</v>
      </c>
      <c r="BK72" s="109">
        <f t="shared" si="102"/>
        <v>0.3666666666666667</v>
      </c>
      <c r="BL72" s="109">
        <f t="shared" si="103"/>
        <v>6.6666666666666662E-3</v>
      </c>
      <c r="BM72" s="109">
        <f t="shared" si="104"/>
        <v>0</v>
      </c>
      <c r="BN72" s="109">
        <f t="shared" si="105"/>
        <v>1.3333333333333332E-2</v>
      </c>
      <c r="BO72" s="109">
        <f t="shared" si="106"/>
        <v>6.6666666666666662E-3</v>
      </c>
      <c r="BP72" s="109">
        <f t="shared" si="107"/>
        <v>6.6666666666666662E-3</v>
      </c>
      <c r="BQ72" s="109">
        <f t="shared" si="108"/>
        <v>6.6666666666666662E-3</v>
      </c>
      <c r="BR72" s="109">
        <f t="shared" si="109"/>
        <v>3.3333333333333331E-3</v>
      </c>
      <c r="BS72" s="109">
        <f t="shared" si="110"/>
        <v>0</v>
      </c>
      <c r="BT72" s="109">
        <f t="shared" si="111"/>
        <v>0</v>
      </c>
      <c r="BU72" s="109">
        <f t="shared" si="112"/>
        <v>0</v>
      </c>
      <c r="BV72" s="109">
        <f t="shared" si="113"/>
        <v>0</v>
      </c>
      <c r="BW72" s="109">
        <f t="shared" si="114"/>
        <v>0</v>
      </c>
      <c r="BX72" s="109">
        <f t="shared" si="115"/>
        <v>0</v>
      </c>
      <c r="BY72" s="109">
        <f t="shared" si="116"/>
        <v>0</v>
      </c>
      <c r="BZ72" s="109">
        <f t="shared" si="117"/>
        <v>0</v>
      </c>
      <c r="CA72" s="109">
        <f t="shared" si="118"/>
        <v>0</v>
      </c>
      <c r="CB72" s="109">
        <f t="shared" si="119"/>
        <v>0</v>
      </c>
      <c r="CC72" s="109">
        <f t="shared" si="120"/>
        <v>0</v>
      </c>
      <c r="CD72" s="109">
        <f t="shared" si="121"/>
        <v>0</v>
      </c>
      <c r="CE72" s="109">
        <f t="shared" si="122"/>
        <v>0</v>
      </c>
      <c r="CF72" s="109">
        <f t="shared" si="123"/>
        <v>0</v>
      </c>
      <c r="CG72" s="109">
        <f t="shared" si="124"/>
        <v>0</v>
      </c>
      <c r="CH72" s="109">
        <f t="shared" si="125"/>
        <v>0</v>
      </c>
      <c r="CI72" s="109">
        <f t="shared" si="126"/>
        <v>0</v>
      </c>
      <c r="CJ72" s="109">
        <f t="shared" si="127"/>
        <v>0</v>
      </c>
      <c r="CK72" s="109">
        <f t="shared" si="128"/>
        <v>0</v>
      </c>
      <c r="CL72" s="109">
        <f t="shared" si="129"/>
        <v>0</v>
      </c>
      <c r="CM72" s="109">
        <f t="shared" si="130"/>
        <v>0</v>
      </c>
      <c r="CN72" s="109">
        <f t="shared" si="131"/>
        <v>0</v>
      </c>
      <c r="CO72" s="109">
        <f t="shared" si="132"/>
        <v>0</v>
      </c>
      <c r="CP72" s="109">
        <f t="shared" si="133"/>
        <v>0</v>
      </c>
      <c r="CQ72" s="109">
        <f t="shared" si="134"/>
        <v>0</v>
      </c>
      <c r="CR72" s="109">
        <f t="shared" si="135"/>
        <v>0</v>
      </c>
      <c r="CS72" s="109">
        <f t="shared" si="136"/>
        <v>0</v>
      </c>
      <c r="CT72" s="109">
        <f t="shared" si="137"/>
        <v>0</v>
      </c>
      <c r="CU72" s="109">
        <f t="shared" si="138"/>
        <v>0</v>
      </c>
      <c r="CV72" s="109">
        <f t="shared" si="139"/>
        <v>0</v>
      </c>
      <c r="CW72" s="109">
        <f t="shared" si="140"/>
        <v>0</v>
      </c>
      <c r="CX72" s="109">
        <f t="shared" si="141"/>
        <v>0</v>
      </c>
      <c r="CY72" s="109">
        <f t="shared" si="142"/>
        <v>0</v>
      </c>
      <c r="CZ72" s="109">
        <f t="shared" si="143"/>
        <v>0</v>
      </c>
      <c r="DA72" s="109">
        <f t="shared" si="144"/>
        <v>0</v>
      </c>
      <c r="DB72" s="109">
        <f t="shared" si="145"/>
        <v>0</v>
      </c>
      <c r="DC72" s="109">
        <f t="shared" si="146"/>
        <v>0</v>
      </c>
      <c r="DD72" s="109">
        <f t="shared" si="147"/>
        <v>0</v>
      </c>
      <c r="DE72" s="110">
        <f t="shared" si="63"/>
        <v>1.0000000000000002</v>
      </c>
      <c r="DG72" s="108" t="str">
        <f t="shared" si="64"/>
        <v>2009.6.9</v>
      </c>
      <c r="DH72" s="109">
        <f t="shared" si="65"/>
        <v>0</v>
      </c>
      <c r="DI72" s="109">
        <f t="shared" ref="DI72:FD72" si="167">IF($B72=1,DH72+BI72,"")</f>
        <v>6.6666666666666662E-3</v>
      </c>
      <c r="DJ72" s="109">
        <f t="shared" si="167"/>
        <v>0.59</v>
      </c>
      <c r="DK72" s="109">
        <f t="shared" si="167"/>
        <v>0.95666666666666667</v>
      </c>
      <c r="DL72" s="109">
        <f t="shared" si="167"/>
        <v>0.96333333333333337</v>
      </c>
      <c r="DM72" s="109">
        <f t="shared" si="167"/>
        <v>0.96333333333333337</v>
      </c>
      <c r="DN72" s="109">
        <f t="shared" si="167"/>
        <v>0.97666666666666668</v>
      </c>
      <c r="DO72" s="109">
        <f t="shared" si="167"/>
        <v>0.98333333333333339</v>
      </c>
      <c r="DP72" s="109">
        <f t="shared" si="167"/>
        <v>0.9900000000000001</v>
      </c>
      <c r="DQ72" s="109">
        <f t="shared" si="167"/>
        <v>0.99666666666666681</v>
      </c>
      <c r="DR72" s="109">
        <f t="shared" si="167"/>
        <v>1.0000000000000002</v>
      </c>
      <c r="DS72" s="109">
        <f t="shared" si="167"/>
        <v>1.0000000000000002</v>
      </c>
      <c r="DT72" s="109">
        <f t="shared" si="167"/>
        <v>1.0000000000000002</v>
      </c>
      <c r="DU72" s="109">
        <f t="shared" si="167"/>
        <v>1.0000000000000002</v>
      </c>
      <c r="DV72" s="109">
        <f t="shared" si="167"/>
        <v>1.0000000000000002</v>
      </c>
      <c r="DW72" s="109">
        <f t="shared" si="167"/>
        <v>1.0000000000000002</v>
      </c>
      <c r="DX72" s="109">
        <f t="shared" si="167"/>
        <v>1.0000000000000002</v>
      </c>
      <c r="DY72" s="109">
        <f t="shared" si="167"/>
        <v>1.0000000000000002</v>
      </c>
      <c r="DZ72" s="109">
        <f t="shared" si="167"/>
        <v>1.0000000000000002</v>
      </c>
      <c r="EA72" s="109">
        <f t="shared" si="167"/>
        <v>1.0000000000000002</v>
      </c>
      <c r="EB72" s="109">
        <f t="shared" si="167"/>
        <v>1.0000000000000002</v>
      </c>
      <c r="EC72" s="109">
        <f t="shared" si="167"/>
        <v>1.0000000000000002</v>
      </c>
      <c r="ED72" s="109">
        <f t="shared" si="167"/>
        <v>1.0000000000000002</v>
      </c>
      <c r="EE72" s="109">
        <f t="shared" si="167"/>
        <v>1.0000000000000002</v>
      </c>
      <c r="EF72" s="109">
        <f t="shared" si="167"/>
        <v>1.0000000000000002</v>
      </c>
      <c r="EG72" s="109">
        <f t="shared" si="167"/>
        <v>1.0000000000000002</v>
      </c>
      <c r="EH72" s="109">
        <f t="shared" si="167"/>
        <v>1.0000000000000002</v>
      </c>
      <c r="EI72" s="109">
        <f t="shared" si="167"/>
        <v>1.0000000000000002</v>
      </c>
      <c r="EJ72" s="109">
        <f t="shared" si="167"/>
        <v>1.0000000000000002</v>
      </c>
      <c r="EK72" s="109">
        <f t="shared" si="167"/>
        <v>1.0000000000000002</v>
      </c>
      <c r="EL72" s="109">
        <f t="shared" si="167"/>
        <v>1.0000000000000002</v>
      </c>
      <c r="EM72" s="109">
        <f t="shared" si="167"/>
        <v>1.0000000000000002</v>
      </c>
      <c r="EN72" s="109">
        <f t="shared" si="167"/>
        <v>1.0000000000000002</v>
      </c>
      <c r="EO72" s="109">
        <f t="shared" si="167"/>
        <v>1.0000000000000002</v>
      </c>
      <c r="EP72" s="109">
        <f t="shared" si="167"/>
        <v>1.0000000000000002</v>
      </c>
      <c r="EQ72" s="109">
        <f t="shared" si="167"/>
        <v>1.0000000000000002</v>
      </c>
      <c r="ER72" s="109">
        <f t="shared" si="167"/>
        <v>1.0000000000000002</v>
      </c>
      <c r="ES72" s="109">
        <f t="shared" si="167"/>
        <v>1.0000000000000002</v>
      </c>
      <c r="ET72" s="109">
        <f t="shared" si="167"/>
        <v>1.0000000000000002</v>
      </c>
      <c r="EU72" s="109">
        <f t="shared" si="167"/>
        <v>1.0000000000000002</v>
      </c>
      <c r="EV72" s="109">
        <f t="shared" si="167"/>
        <v>1.0000000000000002</v>
      </c>
      <c r="EW72" s="109">
        <f t="shared" si="167"/>
        <v>1.0000000000000002</v>
      </c>
      <c r="EX72" s="109">
        <f t="shared" si="167"/>
        <v>1.0000000000000002</v>
      </c>
      <c r="EY72" s="109">
        <f t="shared" si="167"/>
        <v>1.0000000000000002</v>
      </c>
      <c r="EZ72" s="109">
        <f t="shared" si="167"/>
        <v>1.0000000000000002</v>
      </c>
      <c r="FA72" s="109">
        <f t="shared" si="167"/>
        <v>1.0000000000000002</v>
      </c>
      <c r="FB72" s="109">
        <f t="shared" si="167"/>
        <v>1.0000000000000002</v>
      </c>
      <c r="FC72" s="109">
        <f t="shared" si="167"/>
        <v>1.0000000000000002</v>
      </c>
      <c r="FD72" s="110">
        <f t="shared" si="167"/>
        <v>1.0000000000000002</v>
      </c>
    </row>
    <row r="73" spans="1:160" x14ac:dyDescent="0.25">
      <c r="A73" s="52">
        <v>53</v>
      </c>
      <c r="B73" s="105">
        <v>1</v>
      </c>
      <c r="C73" s="46">
        <v>2005</v>
      </c>
      <c r="D73" s="47">
        <v>5</v>
      </c>
      <c r="E73" s="47">
        <v>16</v>
      </c>
      <c r="F73" s="48">
        <f t="shared" si="61"/>
        <v>9</v>
      </c>
      <c r="G73" s="106" t="str">
        <f t="shared" si="9"/>
        <v>2005.5.16</v>
      </c>
      <c r="H73" s="23">
        <v>0</v>
      </c>
      <c r="I73" s="23">
        <v>2.41554</v>
      </c>
      <c r="J73" s="23">
        <v>49.277015999999996</v>
      </c>
      <c r="K73" s="23">
        <v>19.807427999999994</v>
      </c>
      <c r="L73" s="23">
        <v>3.8648639999999999</v>
      </c>
      <c r="M73" s="23">
        <v>0.96621599999999996</v>
      </c>
      <c r="N73" s="23">
        <v>1.4493239999999998</v>
      </c>
      <c r="O73" s="23">
        <v>1.4493239999999998</v>
      </c>
      <c r="P73" s="23">
        <v>0.96621599999999996</v>
      </c>
      <c r="Q73" s="23">
        <v>0.72466199999999992</v>
      </c>
      <c r="R73" s="23">
        <v>0.24155399999999999</v>
      </c>
      <c r="S73" s="23">
        <v>0.24155399999999999</v>
      </c>
      <c r="T73" s="23">
        <v>0.24155399999999999</v>
      </c>
      <c r="U73" s="23">
        <v>0</v>
      </c>
      <c r="V73" s="23">
        <v>0</v>
      </c>
      <c r="W73" s="23">
        <v>0.72466199999999992</v>
      </c>
      <c r="X73" s="23">
        <v>0.72466199999999992</v>
      </c>
      <c r="Y73" s="23">
        <v>0.24155399999999999</v>
      </c>
      <c r="Z73" s="23">
        <v>0.24155399999999999</v>
      </c>
      <c r="AA73" s="23">
        <v>0</v>
      </c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19"/>
      <c r="BE73" s="107">
        <f t="shared" si="97"/>
        <v>83.577683999999948</v>
      </c>
      <c r="BG73" s="108" t="str">
        <f t="shared" si="98"/>
        <v>2005.5.16</v>
      </c>
      <c r="BH73" s="109">
        <f t="shared" si="99"/>
        <v>0</v>
      </c>
      <c r="BI73" s="109">
        <f t="shared" si="100"/>
        <v>2.890173410404626E-2</v>
      </c>
      <c r="BJ73" s="109">
        <f t="shared" si="101"/>
        <v>0.58959537572254372</v>
      </c>
      <c r="BK73" s="109">
        <f t="shared" si="102"/>
        <v>0.23699421965317927</v>
      </c>
      <c r="BL73" s="109">
        <f t="shared" si="103"/>
        <v>4.6242774566474014E-2</v>
      </c>
      <c r="BM73" s="109">
        <f t="shared" si="104"/>
        <v>1.1560693641618503E-2</v>
      </c>
      <c r="BN73" s="109">
        <f t="shared" si="105"/>
        <v>1.7341040462427754E-2</v>
      </c>
      <c r="BO73" s="109">
        <f t="shared" si="106"/>
        <v>1.7341040462427754E-2</v>
      </c>
      <c r="BP73" s="109">
        <f t="shared" si="107"/>
        <v>1.1560693641618503E-2</v>
      </c>
      <c r="BQ73" s="109">
        <f t="shared" si="108"/>
        <v>8.6705202312138772E-3</v>
      </c>
      <c r="BR73" s="109">
        <f t="shared" si="109"/>
        <v>2.8901734104046259E-3</v>
      </c>
      <c r="BS73" s="109">
        <f t="shared" si="110"/>
        <v>2.8901734104046259E-3</v>
      </c>
      <c r="BT73" s="109">
        <f t="shared" si="111"/>
        <v>2.8901734104046259E-3</v>
      </c>
      <c r="BU73" s="109">
        <f t="shared" si="112"/>
        <v>0</v>
      </c>
      <c r="BV73" s="109">
        <f t="shared" si="113"/>
        <v>0</v>
      </c>
      <c r="BW73" s="109">
        <f t="shared" si="114"/>
        <v>8.6705202312138772E-3</v>
      </c>
      <c r="BX73" s="109">
        <f t="shared" si="115"/>
        <v>8.6705202312138772E-3</v>
      </c>
      <c r="BY73" s="109">
        <f t="shared" si="116"/>
        <v>2.8901734104046259E-3</v>
      </c>
      <c r="BZ73" s="109">
        <f t="shared" si="117"/>
        <v>2.8901734104046259E-3</v>
      </c>
      <c r="CA73" s="109">
        <f t="shared" si="118"/>
        <v>0</v>
      </c>
      <c r="CB73" s="109">
        <f t="shared" si="119"/>
        <v>0</v>
      </c>
      <c r="CC73" s="109">
        <f t="shared" si="120"/>
        <v>0</v>
      </c>
      <c r="CD73" s="109">
        <f t="shared" si="121"/>
        <v>0</v>
      </c>
      <c r="CE73" s="109">
        <f t="shared" si="122"/>
        <v>0</v>
      </c>
      <c r="CF73" s="109">
        <f t="shared" si="123"/>
        <v>0</v>
      </c>
      <c r="CG73" s="109">
        <f t="shared" si="124"/>
        <v>0</v>
      </c>
      <c r="CH73" s="109">
        <f t="shared" si="125"/>
        <v>0</v>
      </c>
      <c r="CI73" s="109">
        <f t="shared" si="126"/>
        <v>0</v>
      </c>
      <c r="CJ73" s="109">
        <f t="shared" si="127"/>
        <v>0</v>
      </c>
      <c r="CK73" s="109">
        <f t="shared" si="128"/>
        <v>0</v>
      </c>
      <c r="CL73" s="109">
        <f t="shared" si="129"/>
        <v>0</v>
      </c>
      <c r="CM73" s="109">
        <f t="shared" si="130"/>
        <v>0</v>
      </c>
      <c r="CN73" s="109">
        <f t="shared" si="131"/>
        <v>0</v>
      </c>
      <c r="CO73" s="109">
        <f t="shared" si="132"/>
        <v>0</v>
      </c>
      <c r="CP73" s="109">
        <f t="shared" si="133"/>
        <v>0</v>
      </c>
      <c r="CQ73" s="109">
        <f t="shared" si="134"/>
        <v>0</v>
      </c>
      <c r="CR73" s="109">
        <f t="shared" si="135"/>
        <v>0</v>
      </c>
      <c r="CS73" s="109">
        <f t="shared" si="136"/>
        <v>0</v>
      </c>
      <c r="CT73" s="109">
        <f t="shared" si="137"/>
        <v>0</v>
      </c>
      <c r="CU73" s="109">
        <f t="shared" si="138"/>
        <v>0</v>
      </c>
      <c r="CV73" s="109">
        <f t="shared" si="139"/>
        <v>0</v>
      </c>
      <c r="CW73" s="109">
        <f t="shared" si="140"/>
        <v>0</v>
      </c>
      <c r="CX73" s="109">
        <f t="shared" si="141"/>
        <v>0</v>
      </c>
      <c r="CY73" s="109">
        <f t="shared" si="142"/>
        <v>0</v>
      </c>
      <c r="CZ73" s="109">
        <f t="shared" si="143"/>
        <v>0</v>
      </c>
      <c r="DA73" s="109">
        <f t="shared" si="144"/>
        <v>0</v>
      </c>
      <c r="DB73" s="109">
        <f t="shared" si="145"/>
        <v>0</v>
      </c>
      <c r="DC73" s="109">
        <f t="shared" si="146"/>
        <v>0</v>
      </c>
      <c r="DD73" s="109">
        <f t="shared" si="147"/>
        <v>0</v>
      </c>
      <c r="DE73" s="110">
        <f t="shared" si="63"/>
        <v>1.0000000000000004</v>
      </c>
      <c r="DG73" s="108" t="str">
        <f t="shared" si="64"/>
        <v>2005.5.16</v>
      </c>
      <c r="DH73" s="109">
        <f t="shared" si="65"/>
        <v>0</v>
      </c>
      <c r="DI73" s="109">
        <f t="shared" ref="DI73:FD73" si="168">IF($B73=1,DH73+BI73,"")</f>
        <v>2.890173410404626E-2</v>
      </c>
      <c r="DJ73" s="109">
        <f t="shared" si="168"/>
        <v>0.61849710982659001</v>
      </c>
      <c r="DK73" s="109">
        <f t="shared" si="168"/>
        <v>0.85549132947976925</v>
      </c>
      <c r="DL73" s="109">
        <f t="shared" si="168"/>
        <v>0.90173410404624321</v>
      </c>
      <c r="DM73" s="109">
        <f t="shared" si="168"/>
        <v>0.9132947976878617</v>
      </c>
      <c r="DN73" s="109">
        <f t="shared" si="168"/>
        <v>0.9306358381502895</v>
      </c>
      <c r="DO73" s="109">
        <f t="shared" si="168"/>
        <v>0.94797687861271729</v>
      </c>
      <c r="DP73" s="109">
        <f t="shared" si="168"/>
        <v>0.95953757225433578</v>
      </c>
      <c r="DQ73" s="109">
        <f t="shared" si="168"/>
        <v>0.96820809248554962</v>
      </c>
      <c r="DR73" s="109">
        <f t="shared" si="168"/>
        <v>0.97109826589595427</v>
      </c>
      <c r="DS73" s="109">
        <f t="shared" si="168"/>
        <v>0.97398843930635892</v>
      </c>
      <c r="DT73" s="109">
        <f t="shared" si="168"/>
        <v>0.97687861271676357</v>
      </c>
      <c r="DU73" s="109">
        <f t="shared" si="168"/>
        <v>0.97687861271676357</v>
      </c>
      <c r="DV73" s="109">
        <f t="shared" si="168"/>
        <v>0.97687861271676357</v>
      </c>
      <c r="DW73" s="109">
        <f t="shared" si="168"/>
        <v>0.98554913294797741</v>
      </c>
      <c r="DX73" s="109">
        <f t="shared" si="168"/>
        <v>0.99421965317919125</v>
      </c>
      <c r="DY73" s="109">
        <f t="shared" si="168"/>
        <v>0.9971098265895959</v>
      </c>
      <c r="DZ73" s="109">
        <f t="shared" si="168"/>
        <v>1.0000000000000004</v>
      </c>
      <c r="EA73" s="109">
        <f t="shared" si="168"/>
        <v>1.0000000000000004</v>
      </c>
      <c r="EB73" s="109">
        <f t="shared" si="168"/>
        <v>1.0000000000000004</v>
      </c>
      <c r="EC73" s="109">
        <f t="shared" si="168"/>
        <v>1.0000000000000004</v>
      </c>
      <c r="ED73" s="109">
        <f t="shared" si="168"/>
        <v>1.0000000000000004</v>
      </c>
      <c r="EE73" s="109">
        <f t="shared" si="168"/>
        <v>1.0000000000000004</v>
      </c>
      <c r="EF73" s="109">
        <f t="shared" si="168"/>
        <v>1.0000000000000004</v>
      </c>
      <c r="EG73" s="109">
        <f t="shared" si="168"/>
        <v>1.0000000000000004</v>
      </c>
      <c r="EH73" s="109">
        <f t="shared" si="168"/>
        <v>1.0000000000000004</v>
      </c>
      <c r="EI73" s="109">
        <f t="shared" si="168"/>
        <v>1.0000000000000004</v>
      </c>
      <c r="EJ73" s="109">
        <f t="shared" si="168"/>
        <v>1.0000000000000004</v>
      </c>
      <c r="EK73" s="109">
        <f t="shared" si="168"/>
        <v>1.0000000000000004</v>
      </c>
      <c r="EL73" s="109">
        <f t="shared" si="168"/>
        <v>1.0000000000000004</v>
      </c>
      <c r="EM73" s="109">
        <f t="shared" si="168"/>
        <v>1.0000000000000004</v>
      </c>
      <c r="EN73" s="109">
        <f t="shared" si="168"/>
        <v>1.0000000000000004</v>
      </c>
      <c r="EO73" s="109">
        <f t="shared" si="168"/>
        <v>1.0000000000000004</v>
      </c>
      <c r="EP73" s="109">
        <f t="shared" si="168"/>
        <v>1.0000000000000004</v>
      </c>
      <c r="EQ73" s="109">
        <f t="shared" si="168"/>
        <v>1.0000000000000004</v>
      </c>
      <c r="ER73" s="109">
        <f t="shared" si="168"/>
        <v>1.0000000000000004</v>
      </c>
      <c r="ES73" s="109">
        <f t="shared" si="168"/>
        <v>1.0000000000000004</v>
      </c>
      <c r="ET73" s="109">
        <f t="shared" si="168"/>
        <v>1.0000000000000004</v>
      </c>
      <c r="EU73" s="109">
        <f t="shared" si="168"/>
        <v>1.0000000000000004</v>
      </c>
      <c r="EV73" s="109">
        <f t="shared" si="168"/>
        <v>1.0000000000000004</v>
      </c>
      <c r="EW73" s="109">
        <f t="shared" si="168"/>
        <v>1.0000000000000004</v>
      </c>
      <c r="EX73" s="109">
        <f t="shared" si="168"/>
        <v>1.0000000000000004</v>
      </c>
      <c r="EY73" s="109">
        <f t="shared" si="168"/>
        <v>1.0000000000000004</v>
      </c>
      <c r="EZ73" s="109">
        <f t="shared" si="168"/>
        <v>1.0000000000000004</v>
      </c>
      <c r="FA73" s="109">
        <f t="shared" si="168"/>
        <v>1.0000000000000004</v>
      </c>
      <c r="FB73" s="109">
        <f t="shared" si="168"/>
        <v>1.0000000000000004</v>
      </c>
      <c r="FC73" s="109">
        <f t="shared" si="168"/>
        <v>1.0000000000000004</v>
      </c>
      <c r="FD73" s="110">
        <f t="shared" si="168"/>
        <v>1.0000000000000004</v>
      </c>
    </row>
    <row r="74" spans="1:160" x14ac:dyDescent="0.25">
      <c r="A74" s="52">
        <v>54</v>
      </c>
      <c r="B74" s="105">
        <v>1</v>
      </c>
      <c r="C74" s="46">
        <v>2010</v>
      </c>
      <c r="D74" s="47">
        <v>3</v>
      </c>
      <c r="E74" s="47">
        <v>12</v>
      </c>
      <c r="F74" s="48">
        <f t="shared" si="61"/>
        <v>3.5</v>
      </c>
      <c r="G74" s="106" t="str">
        <f t="shared" si="9"/>
        <v>2010.3.12</v>
      </c>
      <c r="H74" s="23">
        <v>0</v>
      </c>
      <c r="I74" s="23">
        <v>3.8900099999999993</v>
      </c>
      <c r="J74" s="23">
        <v>22.562057999999997</v>
      </c>
      <c r="K74" s="23">
        <v>10.632693999999997</v>
      </c>
      <c r="L74" s="23">
        <v>16.856709999999996</v>
      </c>
      <c r="M74" s="23">
        <v>12.188697999999997</v>
      </c>
      <c r="N74" s="23">
        <v>7.0020179999999987</v>
      </c>
      <c r="O74" s="23">
        <v>3.6306759999999998</v>
      </c>
      <c r="P74" s="23">
        <v>0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19"/>
      <c r="BE74" s="107">
        <f t="shared" si="97"/>
        <v>76.762863999999979</v>
      </c>
      <c r="BG74" s="108" t="str">
        <f t="shared" si="98"/>
        <v>2010.3.12</v>
      </c>
      <c r="BH74" s="109">
        <f t="shared" si="99"/>
        <v>0</v>
      </c>
      <c r="BI74" s="109">
        <f t="shared" si="100"/>
        <v>5.0675675675675678E-2</v>
      </c>
      <c r="BJ74" s="109">
        <f t="shared" si="101"/>
        <v>0.29391891891891897</v>
      </c>
      <c r="BK74" s="109">
        <f t="shared" si="102"/>
        <v>0.13851351351351351</v>
      </c>
      <c r="BL74" s="109">
        <f t="shared" si="103"/>
        <v>0.2195945945945946</v>
      </c>
      <c r="BM74" s="109">
        <f t="shared" si="104"/>
        <v>0.1587837837837838</v>
      </c>
      <c r="BN74" s="109">
        <f t="shared" si="105"/>
        <v>9.1216216216216228E-2</v>
      </c>
      <c r="BO74" s="109">
        <f t="shared" si="106"/>
        <v>4.7297297297297307E-2</v>
      </c>
      <c r="BP74" s="109">
        <f t="shared" si="107"/>
        <v>0</v>
      </c>
      <c r="BQ74" s="109">
        <f t="shared" si="108"/>
        <v>0</v>
      </c>
      <c r="BR74" s="109">
        <f t="shared" si="109"/>
        <v>0</v>
      </c>
      <c r="BS74" s="109">
        <f t="shared" si="110"/>
        <v>0</v>
      </c>
      <c r="BT74" s="109">
        <f t="shared" si="111"/>
        <v>0</v>
      </c>
      <c r="BU74" s="109">
        <f t="shared" si="112"/>
        <v>0</v>
      </c>
      <c r="BV74" s="109">
        <f t="shared" si="113"/>
        <v>0</v>
      </c>
      <c r="BW74" s="109">
        <f t="shared" si="114"/>
        <v>0</v>
      </c>
      <c r="BX74" s="109">
        <f t="shared" si="115"/>
        <v>0</v>
      </c>
      <c r="BY74" s="109">
        <f t="shared" si="116"/>
        <v>0</v>
      </c>
      <c r="BZ74" s="109">
        <f t="shared" si="117"/>
        <v>0</v>
      </c>
      <c r="CA74" s="109">
        <f t="shared" si="118"/>
        <v>0</v>
      </c>
      <c r="CB74" s="109">
        <f t="shared" si="119"/>
        <v>0</v>
      </c>
      <c r="CC74" s="109">
        <f t="shared" si="120"/>
        <v>0</v>
      </c>
      <c r="CD74" s="109">
        <f t="shared" si="121"/>
        <v>0</v>
      </c>
      <c r="CE74" s="109">
        <f t="shared" si="122"/>
        <v>0</v>
      </c>
      <c r="CF74" s="109">
        <f t="shared" si="123"/>
        <v>0</v>
      </c>
      <c r="CG74" s="109">
        <f t="shared" si="124"/>
        <v>0</v>
      </c>
      <c r="CH74" s="109">
        <f t="shared" si="125"/>
        <v>0</v>
      </c>
      <c r="CI74" s="109">
        <f t="shared" si="126"/>
        <v>0</v>
      </c>
      <c r="CJ74" s="109">
        <f t="shared" si="127"/>
        <v>0</v>
      </c>
      <c r="CK74" s="109">
        <f t="shared" si="128"/>
        <v>0</v>
      </c>
      <c r="CL74" s="109">
        <f t="shared" si="129"/>
        <v>0</v>
      </c>
      <c r="CM74" s="109">
        <f t="shared" si="130"/>
        <v>0</v>
      </c>
      <c r="CN74" s="109">
        <f t="shared" si="131"/>
        <v>0</v>
      </c>
      <c r="CO74" s="109">
        <f t="shared" si="132"/>
        <v>0</v>
      </c>
      <c r="CP74" s="109">
        <f t="shared" si="133"/>
        <v>0</v>
      </c>
      <c r="CQ74" s="109">
        <f t="shared" si="134"/>
        <v>0</v>
      </c>
      <c r="CR74" s="109">
        <f t="shared" si="135"/>
        <v>0</v>
      </c>
      <c r="CS74" s="109">
        <f t="shared" si="136"/>
        <v>0</v>
      </c>
      <c r="CT74" s="109">
        <f t="shared" si="137"/>
        <v>0</v>
      </c>
      <c r="CU74" s="109">
        <f t="shared" si="138"/>
        <v>0</v>
      </c>
      <c r="CV74" s="109">
        <f t="shared" si="139"/>
        <v>0</v>
      </c>
      <c r="CW74" s="109">
        <f t="shared" si="140"/>
        <v>0</v>
      </c>
      <c r="CX74" s="109">
        <f t="shared" si="141"/>
        <v>0</v>
      </c>
      <c r="CY74" s="109">
        <f t="shared" si="142"/>
        <v>0</v>
      </c>
      <c r="CZ74" s="109">
        <f t="shared" si="143"/>
        <v>0</v>
      </c>
      <c r="DA74" s="109">
        <f t="shared" si="144"/>
        <v>0</v>
      </c>
      <c r="DB74" s="109">
        <f t="shared" si="145"/>
        <v>0</v>
      </c>
      <c r="DC74" s="109">
        <f t="shared" si="146"/>
        <v>0</v>
      </c>
      <c r="DD74" s="109">
        <f t="shared" si="147"/>
        <v>0</v>
      </c>
      <c r="DE74" s="110">
        <f t="shared" si="63"/>
        <v>1</v>
      </c>
      <c r="DG74" s="108" t="str">
        <f t="shared" si="64"/>
        <v>2010.3.12</v>
      </c>
      <c r="DH74" s="109">
        <f t="shared" si="65"/>
        <v>0</v>
      </c>
      <c r="DI74" s="109">
        <f t="shared" ref="DI74:FD74" si="169">IF($B74=1,DH74+BI74,"")</f>
        <v>5.0675675675675678E-2</v>
      </c>
      <c r="DJ74" s="109">
        <f t="shared" si="169"/>
        <v>0.34459459459459463</v>
      </c>
      <c r="DK74" s="109">
        <f t="shared" si="169"/>
        <v>0.48310810810810811</v>
      </c>
      <c r="DL74" s="109">
        <f t="shared" si="169"/>
        <v>0.70270270270270274</v>
      </c>
      <c r="DM74" s="109">
        <f t="shared" si="169"/>
        <v>0.86148648648648651</v>
      </c>
      <c r="DN74" s="109">
        <f t="shared" si="169"/>
        <v>0.95270270270270274</v>
      </c>
      <c r="DO74" s="109">
        <f t="shared" si="169"/>
        <v>1</v>
      </c>
      <c r="DP74" s="109">
        <f t="shared" si="169"/>
        <v>1</v>
      </c>
      <c r="DQ74" s="109">
        <f t="shared" si="169"/>
        <v>1</v>
      </c>
      <c r="DR74" s="109">
        <f t="shared" si="169"/>
        <v>1</v>
      </c>
      <c r="DS74" s="109">
        <f t="shared" si="169"/>
        <v>1</v>
      </c>
      <c r="DT74" s="109">
        <f t="shared" si="169"/>
        <v>1</v>
      </c>
      <c r="DU74" s="109">
        <f t="shared" si="169"/>
        <v>1</v>
      </c>
      <c r="DV74" s="109">
        <f t="shared" si="169"/>
        <v>1</v>
      </c>
      <c r="DW74" s="109">
        <f t="shared" si="169"/>
        <v>1</v>
      </c>
      <c r="DX74" s="109">
        <f t="shared" si="169"/>
        <v>1</v>
      </c>
      <c r="DY74" s="109">
        <f t="shared" si="169"/>
        <v>1</v>
      </c>
      <c r="DZ74" s="109">
        <f t="shared" si="169"/>
        <v>1</v>
      </c>
      <c r="EA74" s="109">
        <f t="shared" si="169"/>
        <v>1</v>
      </c>
      <c r="EB74" s="109">
        <f t="shared" si="169"/>
        <v>1</v>
      </c>
      <c r="EC74" s="109">
        <f t="shared" si="169"/>
        <v>1</v>
      </c>
      <c r="ED74" s="109">
        <f t="shared" si="169"/>
        <v>1</v>
      </c>
      <c r="EE74" s="109">
        <f t="shared" si="169"/>
        <v>1</v>
      </c>
      <c r="EF74" s="109">
        <f t="shared" si="169"/>
        <v>1</v>
      </c>
      <c r="EG74" s="109">
        <f t="shared" si="169"/>
        <v>1</v>
      </c>
      <c r="EH74" s="109">
        <f t="shared" si="169"/>
        <v>1</v>
      </c>
      <c r="EI74" s="109">
        <f t="shared" si="169"/>
        <v>1</v>
      </c>
      <c r="EJ74" s="109">
        <f t="shared" si="169"/>
        <v>1</v>
      </c>
      <c r="EK74" s="109">
        <f t="shared" si="169"/>
        <v>1</v>
      </c>
      <c r="EL74" s="109">
        <f t="shared" si="169"/>
        <v>1</v>
      </c>
      <c r="EM74" s="109">
        <f t="shared" si="169"/>
        <v>1</v>
      </c>
      <c r="EN74" s="109">
        <f t="shared" si="169"/>
        <v>1</v>
      </c>
      <c r="EO74" s="109">
        <f t="shared" si="169"/>
        <v>1</v>
      </c>
      <c r="EP74" s="109">
        <f t="shared" si="169"/>
        <v>1</v>
      </c>
      <c r="EQ74" s="109">
        <f t="shared" si="169"/>
        <v>1</v>
      </c>
      <c r="ER74" s="109">
        <f t="shared" si="169"/>
        <v>1</v>
      </c>
      <c r="ES74" s="109">
        <f t="shared" si="169"/>
        <v>1</v>
      </c>
      <c r="ET74" s="109">
        <f t="shared" si="169"/>
        <v>1</v>
      </c>
      <c r="EU74" s="109">
        <f t="shared" si="169"/>
        <v>1</v>
      </c>
      <c r="EV74" s="109">
        <f t="shared" si="169"/>
        <v>1</v>
      </c>
      <c r="EW74" s="109">
        <f t="shared" si="169"/>
        <v>1</v>
      </c>
      <c r="EX74" s="109">
        <f t="shared" si="169"/>
        <v>1</v>
      </c>
      <c r="EY74" s="109">
        <f t="shared" si="169"/>
        <v>1</v>
      </c>
      <c r="EZ74" s="109">
        <f t="shared" si="169"/>
        <v>1</v>
      </c>
      <c r="FA74" s="109">
        <f t="shared" si="169"/>
        <v>1</v>
      </c>
      <c r="FB74" s="109">
        <f t="shared" si="169"/>
        <v>1</v>
      </c>
      <c r="FC74" s="109">
        <f t="shared" si="169"/>
        <v>1</v>
      </c>
      <c r="FD74" s="110">
        <f t="shared" si="169"/>
        <v>1</v>
      </c>
    </row>
    <row r="75" spans="1:160" x14ac:dyDescent="0.25">
      <c r="A75" s="52">
        <v>55</v>
      </c>
      <c r="B75" s="105">
        <v>1</v>
      </c>
      <c r="C75" s="46">
        <v>2005</v>
      </c>
      <c r="D75" s="47">
        <v>5</v>
      </c>
      <c r="E75" s="47">
        <v>7</v>
      </c>
      <c r="F75" s="48">
        <f t="shared" si="61"/>
        <v>2.5</v>
      </c>
      <c r="G75" s="106" t="str">
        <f t="shared" si="9"/>
        <v>2005.5.7</v>
      </c>
      <c r="H75" s="23">
        <v>0</v>
      </c>
      <c r="I75" s="23">
        <v>25.623519999999999</v>
      </c>
      <c r="J75" s="23">
        <v>24.637999999999998</v>
      </c>
      <c r="K75" s="23">
        <v>8.3769200000000001</v>
      </c>
      <c r="L75" s="23">
        <v>10.840719999999999</v>
      </c>
      <c r="M75" s="23">
        <v>2.9565599999999996</v>
      </c>
      <c r="N75" s="23">
        <v>0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19"/>
      <c r="BE75" s="107">
        <f t="shared" si="97"/>
        <v>72.435719999999989</v>
      </c>
      <c r="BG75" s="108" t="str">
        <f t="shared" si="98"/>
        <v>2005.5.7</v>
      </c>
      <c r="BH75" s="109">
        <f t="shared" si="99"/>
        <v>0</v>
      </c>
      <c r="BI75" s="109">
        <f t="shared" si="100"/>
        <v>0.35374149659863952</v>
      </c>
      <c r="BJ75" s="109">
        <f t="shared" si="101"/>
        <v>0.34013605442176875</v>
      </c>
      <c r="BK75" s="109">
        <f t="shared" si="102"/>
        <v>0.11564625850340138</v>
      </c>
      <c r="BL75" s="109">
        <f t="shared" si="103"/>
        <v>0.14965986394557823</v>
      </c>
      <c r="BM75" s="109">
        <f t="shared" si="104"/>
        <v>4.0816326530612249E-2</v>
      </c>
      <c r="BN75" s="109">
        <f t="shared" si="105"/>
        <v>0</v>
      </c>
      <c r="BO75" s="109">
        <f t="shared" si="106"/>
        <v>0</v>
      </c>
      <c r="BP75" s="109">
        <f t="shared" si="107"/>
        <v>0</v>
      </c>
      <c r="BQ75" s="109">
        <f t="shared" si="108"/>
        <v>0</v>
      </c>
      <c r="BR75" s="109">
        <f t="shared" si="109"/>
        <v>0</v>
      </c>
      <c r="BS75" s="109">
        <f t="shared" si="110"/>
        <v>0</v>
      </c>
      <c r="BT75" s="109">
        <f t="shared" si="111"/>
        <v>0</v>
      </c>
      <c r="BU75" s="109">
        <f t="shared" si="112"/>
        <v>0</v>
      </c>
      <c r="BV75" s="109">
        <f t="shared" si="113"/>
        <v>0</v>
      </c>
      <c r="BW75" s="109">
        <f t="shared" si="114"/>
        <v>0</v>
      </c>
      <c r="BX75" s="109">
        <f t="shared" si="115"/>
        <v>0</v>
      </c>
      <c r="BY75" s="109">
        <f t="shared" si="116"/>
        <v>0</v>
      </c>
      <c r="BZ75" s="109">
        <f t="shared" si="117"/>
        <v>0</v>
      </c>
      <c r="CA75" s="109">
        <f t="shared" si="118"/>
        <v>0</v>
      </c>
      <c r="CB75" s="109">
        <f t="shared" si="119"/>
        <v>0</v>
      </c>
      <c r="CC75" s="109">
        <f t="shared" si="120"/>
        <v>0</v>
      </c>
      <c r="CD75" s="109">
        <f t="shared" si="121"/>
        <v>0</v>
      </c>
      <c r="CE75" s="109">
        <f t="shared" si="122"/>
        <v>0</v>
      </c>
      <c r="CF75" s="109">
        <f t="shared" si="123"/>
        <v>0</v>
      </c>
      <c r="CG75" s="109">
        <f t="shared" si="124"/>
        <v>0</v>
      </c>
      <c r="CH75" s="109">
        <f t="shared" si="125"/>
        <v>0</v>
      </c>
      <c r="CI75" s="109">
        <f t="shared" si="126"/>
        <v>0</v>
      </c>
      <c r="CJ75" s="109">
        <f t="shared" si="127"/>
        <v>0</v>
      </c>
      <c r="CK75" s="109">
        <f t="shared" si="128"/>
        <v>0</v>
      </c>
      <c r="CL75" s="109">
        <f t="shared" si="129"/>
        <v>0</v>
      </c>
      <c r="CM75" s="109">
        <f t="shared" si="130"/>
        <v>0</v>
      </c>
      <c r="CN75" s="109">
        <f t="shared" si="131"/>
        <v>0</v>
      </c>
      <c r="CO75" s="109">
        <f t="shared" si="132"/>
        <v>0</v>
      </c>
      <c r="CP75" s="109">
        <f t="shared" si="133"/>
        <v>0</v>
      </c>
      <c r="CQ75" s="109">
        <f t="shared" si="134"/>
        <v>0</v>
      </c>
      <c r="CR75" s="109">
        <f t="shared" si="135"/>
        <v>0</v>
      </c>
      <c r="CS75" s="109">
        <f t="shared" si="136"/>
        <v>0</v>
      </c>
      <c r="CT75" s="109">
        <f t="shared" si="137"/>
        <v>0</v>
      </c>
      <c r="CU75" s="109">
        <f t="shared" si="138"/>
        <v>0</v>
      </c>
      <c r="CV75" s="109">
        <f t="shared" si="139"/>
        <v>0</v>
      </c>
      <c r="CW75" s="109">
        <f t="shared" si="140"/>
        <v>0</v>
      </c>
      <c r="CX75" s="109">
        <f t="shared" si="141"/>
        <v>0</v>
      </c>
      <c r="CY75" s="109">
        <f t="shared" si="142"/>
        <v>0</v>
      </c>
      <c r="CZ75" s="109">
        <f t="shared" si="143"/>
        <v>0</v>
      </c>
      <c r="DA75" s="109">
        <f t="shared" si="144"/>
        <v>0</v>
      </c>
      <c r="DB75" s="109">
        <f t="shared" si="145"/>
        <v>0</v>
      </c>
      <c r="DC75" s="109">
        <f t="shared" si="146"/>
        <v>0</v>
      </c>
      <c r="DD75" s="109">
        <f t="shared" si="147"/>
        <v>0</v>
      </c>
      <c r="DE75" s="110">
        <f t="shared" si="63"/>
        <v>1.0000000000000002</v>
      </c>
      <c r="DG75" s="108" t="str">
        <f t="shared" si="64"/>
        <v>2005.5.7</v>
      </c>
      <c r="DH75" s="109">
        <f t="shared" si="65"/>
        <v>0</v>
      </c>
      <c r="DI75" s="109">
        <f t="shared" ref="DI75:FD75" si="170">IF($B75=1,DH75+BI75,"")</f>
        <v>0.35374149659863952</v>
      </c>
      <c r="DJ75" s="109">
        <f t="shared" si="170"/>
        <v>0.69387755102040827</v>
      </c>
      <c r="DK75" s="109">
        <f t="shared" si="170"/>
        <v>0.80952380952380965</v>
      </c>
      <c r="DL75" s="109">
        <f t="shared" si="170"/>
        <v>0.95918367346938793</v>
      </c>
      <c r="DM75" s="109">
        <f t="shared" si="170"/>
        <v>1.0000000000000002</v>
      </c>
      <c r="DN75" s="109">
        <f t="shared" si="170"/>
        <v>1.0000000000000002</v>
      </c>
      <c r="DO75" s="109">
        <f t="shared" si="170"/>
        <v>1.0000000000000002</v>
      </c>
      <c r="DP75" s="109">
        <f t="shared" si="170"/>
        <v>1.0000000000000002</v>
      </c>
      <c r="DQ75" s="109">
        <f t="shared" si="170"/>
        <v>1.0000000000000002</v>
      </c>
      <c r="DR75" s="109">
        <f t="shared" si="170"/>
        <v>1.0000000000000002</v>
      </c>
      <c r="DS75" s="109">
        <f t="shared" si="170"/>
        <v>1.0000000000000002</v>
      </c>
      <c r="DT75" s="109">
        <f t="shared" si="170"/>
        <v>1.0000000000000002</v>
      </c>
      <c r="DU75" s="109">
        <f t="shared" si="170"/>
        <v>1.0000000000000002</v>
      </c>
      <c r="DV75" s="109">
        <f t="shared" si="170"/>
        <v>1.0000000000000002</v>
      </c>
      <c r="DW75" s="109">
        <f t="shared" si="170"/>
        <v>1.0000000000000002</v>
      </c>
      <c r="DX75" s="109">
        <f t="shared" si="170"/>
        <v>1.0000000000000002</v>
      </c>
      <c r="DY75" s="109">
        <f t="shared" si="170"/>
        <v>1.0000000000000002</v>
      </c>
      <c r="DZ75" s="109">
        <f t="shared" si="170"/>
        <v>1.0000000000000002</v>
      </c>
      <c r="EA75" s="109">
        <f t="shared" si="170"/>
        <v>1.0000000000000002</v>
      </c>
      <c r="EB75" s="109">
        <f t="shared" si="170"/>
        <v>1.0000000000000002</v>
      </c>
      <c r="EC75" s="109">
        <f t="shared" si="170"/>
        <v>1.0000000000000002</v>
      </c>
      <c r="ED75" s="109">
        <f t="shared" si="170"/>
        <v>1.0000000000000002</v>
      </c>
      <c r="EE75" s="109">
        <f t="shared" si="170"/>
        <v>1.0000000000000002</v>
      </c>
      <c r="EF75" s="109">
        <f t="shared" si="170"/>
        <v>1.0000000000000002</v>
      </c>
      <c r="EG75" s="109">
        <f t="shared" si="170"/>
        <v>1.0000000000000002</v>
      </c>
      <c r="EH75" s="109">
        <f t="shared" si="170"/>
        <v>1.0000000000000002</v>
      </c>
      <c r="EI75" s="109">
        <f t="shared" si="170"/>
        <v>1.0000000000000002</v>
      </c>
      <c r="EJ75" s="109">
        <f t="shared" si="170"/>
        <v>1.0000000000000002</v>
      </c>
      <c r="EK75" s="109">
        <f t="shared" si="170"/>
        <v>1.0000000000000002</v>
      </c>
      <c r="EL75" s="109">
        <f t="shared" si="170"/>
        <v>1.0000000000000002</v>
      </c>
      <c r="EM75" s="109">
        <f t="shared" si="170"/>
        <v>1.0000000000000002</v>
      </c>
      <c r="EN75" s="109">
        <f t="shared" si="170"/>
        <v>1.0000000000000002</v>
      </c>
      <c r="EO75" s="109">
        <f t="shared" si="170"/>
        <v>1.0000000000000002</v>
      </c>
      <c r="EP75" s="109">
        <f t="shared" si="170"/>
        <v>1.0000000000000002</v>
      </c>
      <c r="EQ75" s="109">
        <f t="shared" si="170"/>
        <v>1.0000000000000002</v>
      </c>
      <c r="ER75" s="109">
        <f t="shared" si="170"/>
        <v>1.0000000000000002</v>
      </c>
      <c r="ES75" s="109">
        <f t="shared" si="170"/>
        <v>1.0000000000000002</v>
      </c>
      <c r="ET75" s="109">
        <f t="shared" si="170"/>
        <v>1.0000000000000002</v>
      </c>
      <c r="EU75" s="109">
        <f t="shared" si="170"/>
        <v>1.0000000000000002</v>
      </c>
      <c r="EV75" s="109">
        <f t="shared" si="170"/>
        <v>1.0000000000000002</v>
      </c>
      <c r="EW75" s="109">
        <f t="shared" si="170"/>
        <v>1.0000000000000002</v>
      </c>
      <c r="EX75" s="109">
        <f t="shared" si="170"/>
        <v>1.0000000000000002</v>
      </c>
      <c r="EY75" s="109">
        <f t="shared" si="170"/>
        <v>1.0000000000000002</v>
      </c>
      <c r="EZ75" s="109">
        <f t="shared" si="170"/>
        <v>1.0000000000000002</v>
      </c>
      <c r="FA75" s="109">
        <f t="shared" si="170"/>
        <v>1.0000000000000002</v>
      </c>
      <c r="FB75" s="109">
        <f t="shared" si="170"/>
        <v>1.0000000000000002</v>
      </c>
      <c r="FC75" s="109">
        <f t="shared" si="170"/>
        <v>1.0000000000000002</v>
      </c>
      <c r="FD75" s="110">
        <f t="shared" si="170"/>
        <v>1.0000000000000002</v>
      </c>
    </row>
    <row r="76" spans="1:160" x14ac:dyDescent="0.25">
      <c r="A76" s="52">
        <v>56</v>
      </c>
      <c r="B76" s="105">
        <v>1</v>
      </c>
      <c r="C76" s="46">
        <v>2000</v>
      </c>
      <c r="D76" s="47">
        <v>5</v>
      </c>
      <c r="E76" s="47">
        <v>13</v>
      </c>
      <c r="F76" s="48">
        <f t="shared" si="61"/>
        <v>7.5</v>
      </c>
      <c r="G76" s="106" t="str">
        <f t="shared" si="9"/>
        <v>2000.5.13</v>
      </c>
      <c r="H76" s="23">
        <v>0</v>
      </c>
      <c r="I76" s="23">
        <v>20.70608</v>
      </c>
      <c r="J76" s="23">
        <v>17.341341999999997</v>
      </c>
      <c r="K76" s="23">
        <v>3.6235639999999996</v>
      </c>
      <c r="L76" s="23">
        <v>3.8823899999999991</v>
      </c>
      <c r="M76" s="23">
        <v>0.258826</v>
      </c>
      <c r="N76" s="23">
        <v>0.517652</v>
      </c>
      <c r="O76" s="23">
        <v>2.3294339999999996</v>
      </c>
      <c r="P76" s="23">
        <v>16.564864</v>
      </c>
      <c r="Q76" s="23">
        <v>1.8117819999999998</v>
      </c>
      <c r="R76" s="23">
        <v>2.070608</v>
      </c>
      <c r="S76" s="23">
        <v>1.8117819999999998</v>
      </c>
      <c r="T76" s="23">
        <v>1.5529559999999996</v>
      </c>
      <c r="U76" s="23">
        <v>1.035304</v>
      </c>
      <c r="V76" s="23">
        <v>0.517652</v>
      </c>
      <c r="W76" s="23">
        <v>0.258826</v>
      </c>
      <c r="X76" s="23">
        <v>0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19"/>
      <c r="BE76" s="107">
        <f t="shared" si="97"/>
        <v>74.283061999999973</v>
      </c>
      <c r="BG76" s="108" t="str">
        <f t="shared" si="98"/>
        <v>2000.5.13</v>
      </c>
      <c r="BH76" s="109">
        <f t="shared" si="99"/>
        <v>0</v>
      </c>
      <c r="BI76" s="109">
        <f t="shared" si="100"/>
        <v>0.27874564459930323</v>
      </c>
      <c r="BJ76" s="109">
        <f t="shared" si="101"/>
        <v>0.23344947735191643</v>
      </c>
      <c r="BK76" s="109">
        <f t="shared" si="102"/>
        <v>4.8780487804878064E-2</v>
      </c>
      <c r="BL76" s="109">
        <f t="shared" si="103"/>
        <v>5.2264808362369346E-2</v>
      </c>
      <c r="BM76" s="109">
        <f t="shared" si="104"/>
        <v>3.4843205574912905E-3</v>
      </c>
      <c r="BN76" s="109">
        <f t="shared" si="105"/>
        <v>6.968641114982581E-3</v>
      </c>
      <c r="BO76" s="109">
        <f t="shared" si="106"/>
        <v>3.1358885017421609E-2</v>
      </c>
      <c r="BP76" s="109">
        <f t="shared" si="107"/>
        <v>0.22299651567944259</v>
      </c>
      <c r="BQ76" s="109">
        <f t="shared" si="108"/>
        <v>2.4390243902439032E-2</v>
      </c>
      <c r="BR76" s="109">
        <f t="shared" si="109"/>
        <v>2.7874564459930324E-2</v>
      </c>
      <c r="BS76" s="109">
        <f t="shared" si="110"/>
        <v>2.4390243902439032E-2</v>
      </c>
      <c r="BT76" s="109">
        <f t="shared" si="111"/>
        <v>2.0905923344947737E-2</v>
      </c>
      <c r="BU76" s="109">
        <f t="shared" si="112"/>
        <v>1.3937282229965162E-2</v>
      </c>
      <c r="BV76" s="109">
        <f t="shared" si="113"/>
        <v>6.968641114982581E-3</v>
      </c>
      <c r="BW76" s="109">
        <f t="shared" si="114"/>
        <v>3.4843205574912905E-3</v>
      </c>
      <c r="BX76" s="109">
        <f t="shared" si="115"/>
        <v>0</v>
      </c>
      <c r="BY76" s="109">
        <f t="shared" si="116"/>
        <v>0</v>
      </c>
      <c r="BZ76" s="109">
        <f t="shared" si="117"/>
        <v>0</v>
      </c>
      <c r="CA76" s="109">
        <f t="shared" si="118"/>
        <v>0</v>
      </c>
      <c r="CB76" s="109">
        <f t="shared" si="119"/>
        <v>0</v>
      </c>
      <c r="CC76" s="109">
        <f t="shared" si="120"/>
        <v>0</v>
      </c>
      <c r="CD76" s="109">
        <f t="shared" si="121"/>
        <v>0</v>
      </c>
      <c r="CE76" s="109">
        <f t="shared" si="122"/>
        <v>0</v>
      </c>
      <c r="CF76" s="109">
        <f t="shared" si="123"/>
        <v>0</v>
      </c>
      <c r="CG76" s="109">
        <f t="shared" si="124"/>
        <v>0</v>
      </c>
      <c r="CH76" s="109">
        <f t="shared" si="125"/>
        <v>0</v>
      </c>
      <c r="CI76" s="109">
        <f t="shared" si="126"/>
        <v>0</v>
      </c>
      <c r="CJ76" s="109">
        <f t="shared" si="127"/>
        <v>0</v>
      </c>
      <c r="CK76" s="109">
        <f t="shared" si="128"/>
        <v>0</v>
      </c>
      <c r="CL76" s="109">
        <f t="shared" si="129"/>
        <v>0</v>
      </c>
      <c r="CM76" s="109">
        <f t="shared" si="130"/>
        <v>0</v>
      </c>
      <c r="CN76" s="109">
        <f t="shared" si="131"/>
        <v>0</v>
      </c>
      <c r="CO76" s="109">
        <f t="shared" si="132"/>
        <v>0</v>
      </c>
      <c r="CP76" s="109">
        <f t="shared" si="133"/>
        <v>0</v>
      </c>
      <c r="CQ76" s="109">
        <f t="shared" si="134"/>
        <v>0</v>
      </c>
      <c r="CR76" s="109">
        <f t="shared" si="135"/>
        <v>0</v>
      </c>
      <c r="CS76" s="109">
        <f t="shared" si="136"/>
        <v>0</v>
      </c>
      <c r="CT76" s="109">
        <f t="shared" si="137"/>
        <v>0</v>
      </c>
      <c r="CU76" s="109">
        <f t="shared" si="138"/>
        <v>0</v>
      </c>
      <c r="CV76" s="109">
        <f t="shared" si="139"/>
        <v>0</v>
      </c>
      <c r="CW76" s="109">
        <f t="shared" si="140"/>
        <v>0</v>
      </c>
      <c r="CX76" s="109">
        <f t="shared" si="141"/>
        <v>0</v>
      </c>
      <c r="CY76" s="109">
        <f t="shared" si="142"/>
        <v>0</v>
      </c>
      <c r="CZ76" s="109">
        <f t="shared" si="143"/>
        <v>0</v>
      </c>
      <c r="DA76" s="109">
        <f t="shared" si="144"/>
        <v>0</v>
      </c>
      <c r="DB76" s="109">
        <f t="shared" si="145"/>
        <v>0</v>
      </c>
      <c r="DC76" s="109">
        <f t="shared" si="146"/>
        <v>0</v>
      </c>
      <c r="DD76" s="109">
        <f t="shared" si="147"/>
        <v>0</v>
      </c>
      <c r="DE76" s="110">
        <f t="shared" si="63"/>
        <v>1.0000000000000004</v>
      </c>
      <c r="DG76" s="108" t="str">
        <f t="shared" si="64"/>
        <v>2000.5.13</v>
      </c>
      <c r="DH76" s="109">
        <f t="shared" si="65"/>
        <v>0</v>
      </c>
      <c r="DI76" s="109">
        <f t="shared" ref="DI76:FD76" si="171">IF($B76=1,DH76+BI76,"")</f>
        <v>0.27874564459930323</v>
      </c>
      <c r="DJ76" s="109">
        <f t="shared" si="171"/>
        <v>0.51219512195121963</v>
      </c>
      <c r="DK76" s="109">
        <f t="shared" si="171"/>
        <v>0.56097560975609773</v>
      </c>
      <c r="DL76" s="109">
        <f t="shared" si="171"/>
        <v>0.61324041811846708</v>
      </c>
      <c r="DM76" s="109">
        <f t="shared" si="171"/>
        <v>0.61672473867595834</v>
      </c>
      <c r="DN76" s="109">
        <f t="shared" si="171"/>
        <v>0.62369337979094097</v>
      </c>
      <c r="DO76" s="109">
        <f t="shared" si="171"/>
        <v>0.65505226480836254</v>
      </c>
      <c r="DP76" s="109">
        <f t="shared" si="171"/>
        <v>0.8780487804878051</v>
      </c>
      <c r="DQ76" s="109">
        <f t="shared" si="171"/>
        <v>0.90243902439024415</v>
      </c>
      <c r="DR76" s="109">
        <f t="shared" si="171"/>
        <v>0.93031358885017446</v>
      </c>
      <c r="DS76" s="109">
        <f t="shared" si="171"/>
        <v>0.9547038327526135</v>
      </c>
      <c r="DT76" s="109">
        <f t="shared" si="171"/>
        <v>0.97560975609756129</v>
      </c>
      <c r="DU76" s="109">
        <f t="shared" si="171"/>
        <v>0.98954703832752644</v>
      </c>
      <c r="DV76" s="109">
        <f t="shared" si="171"/>
        <v>0.99651567944250907</v>
      </c>
      <c r="DW76" s="109">
        <f t="shared" si="171"/>
        <v>1.0000000000000004</v>
      </c>
      <c r="DX76" s="109">
        <f t="shared" si="171"/>
        <v>1.0000000000000004</v>
      </c>
      <c r="DY76" s="109">
        <f t="shared" si="171"/>
        <v>1.0000000000000004</v>
      </c>
      <c r="DZ76" s="109">
        <f t="shared" si="171"/>
        <v>1.0000000000000004</v>
      </c>
      <c r="EA76" s="109">
        <f t="shared" si="171"/>
        <v>1.0000000000000004</v>
      </c>
      <c r="EB76" s="109">
        <f t="shared" si="171"/>
        <v>1.0000000000000004</v>
      </c>
      <c r="EC76" s="109">
        <f t="shared" si="171"/>
        <v>1.0000000000000004</v>
      </c>
      <c r="ED76" s="109">
        <f t="shared" si="171"/>
        <v>1.0000000000000004</v>
      </c>
      <c r="EE76" s="109">
        <f t="shared" si="171"/>
        <v>1.0000000000000004</v>
      </c>
      <c r="EF76" s="109">
        <f t="shared" si="171"/>
        <v>1.0000000000000004</v>
      </c>
      <c r="EG76" s="109">
        <f t="shared" si="171"/>
        <v>1.0000000000000004</v>
      </c>
      <c r="EH76" s="109">
        <f t="shared" si="171"/>
        <v>1.0000000000000004</v>
      </c>
      <c r="EI76" s="109">
        <f t="shared" si="171"/>
        <v>1.0000000000000004</v>
      </c>
      <c r="EJ76" s="109">
        <f t="shared" si="171"/>
        <v>1.0000000000000004</v>
      </c>
      <c r="EK76" s="109">
        <f t="shared" si="171"/>
        <v>1.0000000000000004</v>
      </c>
      <c r="EL76" s="109">
        <f t="shared" si="171"/>
        <v>1.0000000000000004</v>
      </c>
      <c r="EM76" s="109">
        <f t="shared" si="171"/>
        <v>1.0000000000000004</v>
      </c>
      <c r="EN76" s="109">
        <f t="shared" si="171"/>
        <v>1.0000000000000004</v>
      </c>
      <c r="EO76" s="109">
        <f t="shared" si="171"/>
        <v>1.0000000000000004</v>
      </c>
      <c r="EP76" s="109">
        <f t="shared" si="171"/>
        <v>1.0000000000000004</v>
      </c>
      <c r="EQ76" s="109">
        <f t="shared" si="171"/>
        <v>1.0000000000000004</v>
      </c>
      <c r="ER76" s="109">
        <f t="shared" si="171"/>
        <v>1.0000000000000004</v>
      </c>
      <c r="ES76" s="109">
        <f t="shared" si="171"/>
        <v>1.0000000000000004</v>
      </c>
      <c r="ET76" s="109">
        <f t="shared" si="171"/>
        <v>1.0000000000000004</v>
      </c>
      <c r="EU76" s="109">
        <f t="shared" si="171"/>
        <v>1.0000000000000004</v>
      </c>
      <c r="EV76" s="109">
        <f t="shared" si="171"/>
        <v>1.0000000000000004</v>
      </c>
      <c r="EW76" s="109">
        <f t="shared" si="171"/>
        <v>1.0000000000000004</v>
      </c>
      <c r="EX76" s="109">
        <f t="shared" si="171"/>
        <v>1.0000000000000004</v>
      </c>
      <c r="EY76" s="109">
        <f t="shared" si="171"/>
        <v>1.0000000000000004</v>
      </c>
      <c r="EZ76" s="109">
        <f t="shared" si="171"/>
        <v>1.0000000000000004</v>
      </c>
      <c r="FA76" s="109">
        <f t="shared" si="171"/>
        <v>1.0000000000000004</v>
      </c>
      <c r="FB76" s="109">
        <f t="shared" si="171"/>
        <v>1.0000000000000004</v>
      </c>
      <c r="FC76" s="109">
        <f t="shared" si="171"/>
        <v>1.0000000000000004</v>
      </c>
      <c r="FD76" s="110">
        <f t="shared" si="171"/>
        <v>1.0000000000000004</v>
      </c>
    </row>
    <row r="77" spans="1:160" x14ac:dyDescent="0.25">
      <c r="A77" s="52">
        <v>57</v>
      </c>
      <c r="B77" s="105">
        <v>1</v>
      </c>
      <c r="C77" s="46">
        <v>2008</v>
      </c>
      <c r="D77" s="47">
        <v>5</v>
      </c>
      <c r="E77" s="47">
        <v>28</v>
      </c>
      <c r="F77" s="48">
        <f t="shared" si="61"/>
        <v>9</v>
      </c>
      <c r="G77" s="106" t="str">
        <f t="shared" si="9"/>
        <v>2008.5.28</v>
      </c>
      <c r="H77" s="23">
        <v>0</v>
      </c>
      <c r="I77" s="23">
        <v>1.22174</v>
      </c>
      <c r="J77" s="23">
        <v>1.9547839999999999</v>
      </c>
      <c r="K77" s="23">
        <v>1.4660879999999998</v>
      </c>
      <c r="L77" s="23">
        <v>0.24434799999999998</v>
      </c>
      <c r="M77" s="23">
        <v>0.24434799999999998</v>
      </c>
      <c r="N77" s="23">
        <v>4.3982639999999993</v>
      </c>
      <c r="O77" s="23">
        <v>2.9321759999999997</v>
      </c>
      <c r="P77" s="23">
        <v>1.4660879999999998</v>
      </c>
      <c r="Q77" s="23">
        <v>2.1991319999999996</v>
      </c>
      <c r="R77" s="23">
        <v>13.43914</v>
      </c>
      <c r="S77" s="23">
        <v>12.706096000000001</v>
      </c>
      <c r="T77" s="23">
        <v>10.995659999999999</v>
      </c>
      <c r="U77" s="23">
        <v>9.7739200000000004</v>
      </c>
      <c r="V77" s="23">
        <v>7.0860919999999989</v>
      </c>
      <c r="W77" s="23">
        <v>3.1765240000000001</v>
      </c>
      <c r="X77" s="23">
        <v>0.97739199999999993</v>
      </c>
      <c r="Y77" s="23">
        <v>0.73304399999999992</v>
      </c>
      <c r="Z77" s="23">
        <v>0.24434799999999998</v>
      </c>
      <c r="AA77" s="23">
        <v>0</v>
      </c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19"/>
      <c r="BE77" s="107">
        <f t="shared" si="97"/>
        <v>75.259184000000005</v>
      </c>
      <c r="BG77" s="108" t="str">
        <f t="shared" si="98"/>
        <v>2008.5.28</v>
      </c>
      <c r="BH77" s="109">
        <f t="shared" si="99"/>
        <v>0</v>
      </c>
      <c r="BI77" s="109">
        <f t="shared" si="100"/>
        <v>1.6233766233766232E-2</v>
      </c>
      <c r="BJ77" s="109">
        <f t="shared" si="101"/>
        <v>2.5974025974025969E-2</v>
      </c>
      <c r="BK77" s="109">
        <f t="shared" si="102"/>
        <v>1.9480519480519477E-2</v>
      </c>
      <c r="BL77" s="109">
        <f t="shared" si="103"/>
        <v>3.2467532467532461E-3</v>
      </c>
      <c r="BM77" s="109">
        <f t="shared" si="104"/>
        <v>3.2467532467532461E-3</v>
      </c>
      <c r="BN77" s="109">
        <f t="shared" si="105"/>
        <v>5.8441558441558426E-2</v>
      </c>
      <c r="BO77" s="109">
        <f t="shared" si="106"/>
        <v>3.8961038961038953E-2</v>
      </c>
      <c r="BP77" s="109">
        <f t="shared" si="107"/>
        <v>1.9480519480519477E-2</v>
      </c>
      <c r="BQ77" s="109">
        <f t="shared" si="108"/>
        <v>2.9220779220779213E-2</v>
      </c>
      <c r="BR77" s="109">
        <f t="shared" si="109"/>
        <v>0.17857142857142855</v>
      </c>
      <c r="BS77" s="109">
        <f t="shared" si="110"/>
        <v>0.16883116883116883</v>
      </c>
      <c r="BT77" s="109">
        <f t="shared" si="111"/>
        <v>0.14610389610389607</v>
      </c>
      <c r="BU77" s="109">
        <f t="shared" si="112"/>
        <v>0.12987012987012986</v>
      </c>
      <c r="BV77" s="109">
        <f t="shared" si="113"/>
        <v>9.4155844155844132E-2</v>
      </c>
      <c r="BW77" s="109">
        <f t="shared" si="114"/>
        <v>4.2207792207792208E-2</v>
      </c>
      <c r="BX77" s="109">
        <f t="shared" si="115"/>
        <v>1.2987012987012984E-2</v>
      </c>
      <c r="BY77" s="109">
        <f t="shared" si="116"/>
        <v>9.7402597402597383E-3</v>
      </c>
      <c r="BZ77" s="109">
        <f t="shared" si="117"/>
        <v>3.2467532467532461E-3</v>
      </c>
      <c r="CA77" s="109">
        <f t="shared" si="118"/>
        <v>0</v>
      </c>
      <c r="CB77" s="109">
        <f t="shared" si="119"/>
        <v>0</v>
      </c>
      <c r="CC77" s="109">
        <f t="shared" si="120"/>
        <v>0</v>
      </c>
      <c r="CD77" s="109">
        <f t="shared" si="121"/>
        <v>0</v>
      </c>
      <c r="CE77" s="109">
        <f t="shared" si="122"/>
        <v>0</v>
      </c>
      <c r="CF77" s="109">
        <f t="shared" si="123"/>
        <v>0</v>
      </c>
      <c r="CG77" s="109">
        <f t="shared" si="124"/>
        <v>0</v>
      </c>
      <c r="CH77" s="109">
        <f t="shared" si="125"/>
        <v>0</v>
      </c>
      <c r="CI77" s="109">
        <f t="shared" si="126"/>
        <v>0</v>
      </c>
      <c r="CJ77" s="109">
        <f t="shared" si="127"/>
        <v>0</v>
      </c>
      <c r="CK77" s="109">
        <f t="shared" si="128"/>
        <v>0</v>
      </c>
      <c r="CL77" s="109">
        <f t="shared" si="129"/>
        <v>0</v>
      </c>
      <c r="CM77" s="109">
        <f t="shared" si="130"/>
        <v>0</v>
      </c>
      <c r="CN77" s="109">
        <f t="shared" si="131"/>
        <v>0</v>
      </c>
      <c r="CO77" s="109">
        <f t="shared" si="132"/>
        <v>0</v>
      </c>
      <c r="CP77" s="109">
        <f t="shared" si="133"/>
        <v>0</v>
      </c>
      <c r="CQ77" s="109">
        <f t="shared" si="134"/>
        <v>0</v>
      </c>
      <c r="CR77" s="109">
        <f t="shared" si="135"/>
        <v>0</v>
      </c>
      <c r="CS77" s="109">
        <f t="shared" si="136"/>
        <v>0</v>
      </c>
      <c r="CT77" s="109">
        <f t="shared" si="137"/>
        <v>0</v>
      </c>
      <c r="CU77" s="109">
        <f t="shared" si="138"/>
        <v>0</v>
      </c>
      <c r="CV77" s="109">
        <f t="shared" si="139"/>
        <v>0</v>
      </c>
      <c r="CW77" s="109">
        <f t="shared" si="140"/>
        <v>0</v>
      </c>
      <c r="CX77" s="109">
        <f t="shared" si="141"/>
        <v>0</v>
      </c>
      <c r="CY77" s="109">
        <f t="shared" si="142"/>
        <v>0</v>
      </c>
      <c r="CZ77" s="109">
        <f t="shared" si="143"/>
        <v>0</v>
      </c>
      <c r="DA77" s="109">
        <f t="shared" si="144"/>
        <v>0</v>
      </c>
      <c r="DB77" s="109">
        <f t="shared" si="145"/>
        <v>0</v>
      </c>
      <c r="DC77" s="109">
        <f t="shared" si="146"/>
        <v>0</v>
      </c>
      <c r="DD77" s="109">
        <f t="shared" si="147"/>
        <v>0</v>
      </c>
      <c r="DE77" s="110">
        <f t="shared" si="63"/>
        <v>0.99999999999999989</v>
      </c>
      <c r="DG77" s="108" t="str">
        <f t="shared" si="64"/>
        <v>2008.5.28</v>
      </c>
      <c r="DH77" s="109">
        <f t="shared" si="65"/>
        <v>0</v>
      </c>
      <c r="DI77" s="109">
        <f t="shared" ref="DI77:FD77" si="172">IF($B77=1,DH77+BI77,"")</f>
        <v>1.6233766233766232E-2</v>
      </c>
      <c r="DJ77" s="109">
        <f t="shared" si="172"/>
        <v>4.2207792207792201E-2</v>
      </c>
      <c r="DK77" s="109">
        <f t="shared" si="172"/>
        <v>6.1688311688311681E-2</v>
      </c>
      <c r="DL77" s="109">
        <f t="shared" si="172"/>
        <v>6.4935064935064929E-2</v>
      </c>
      <c r="DM77" s="109">
        <f t="shared" si="172"/>
        <v>6.8181818181818177E-2</v>
      </c>
      <c r="DN77" s="109">
        <f t="shared" si="172"/>
        <v>0.12662337662337661</v>
      </c>
      <c r="DO77" s="109">
        <f t="shared" si="172"/>
        <v>0.16558441558441556</v>
      </c>
      <c r="DP77" s="109">
        <f t="shared" si="172"/>
        <v>0.18506493506493504</v>
      </c>
      <c r="DQ77" s="109">
        <f t="shared" si="172"/>
        <v>0.21428571428571425</v>
      </c>
      <c r="DR77" s="109">
        <f t="shared" si="172"/>
        <v>0.39285714285714279</v>
      </c>
      <c r="DS77" s="109">
        <f t="shared" si="172"/>
        <v>0.56168831168831157</v>
      </c>
      <c r="DT77" s="109">
        <f t="shared" si="172"/>
        <v>0.70779220779220764</v>
      </c>
      <c r="DU77" s="109">
        <f t="shared" si="172"/>
        <v>0.83766233766233755</v>
      </c>
      <c r="DV77" s="109">
        <f t="shared" si="172"/>
        <v>0.93181818181818166</v>
      </c>
      <c r="DW77" s="109">
        <f t="shared" si="172"/>
        <v>0.97402597402597391</v>
      </c>
      <c r="DX77" s="109">
        <f t="shared" si="172"/>
        <v>0.9870129870129869</v>
      </c>
      <c r="DY77" s="109">
        <f t="shared" si="172"/>
        <v>0.99675324675324661</v>
      </c>
      <c r="DZ77" s="109">
        <f t="shared" si="172"/>
        <v>0.99999999999999989</v>
      </c>
      <c r="EA77" s="109">
        <f t="shared" si="172"/>
        <v>0.99999999999999989</v>
      </c>
      <c r="EB77" s="109">
        <f t="shared" si="172"/>
        <v>0.99999999999999989</v>
      </c>
      <c r="EC77" s="109">
        <f t="shared" si="172"/>
        <v>0.99999999999999989</v>
      </c>
      <c r="ED77" s="109">
        <f t="shared" si="172"/>
        <v>0.99999999999999989</v>
      </c>
      <c r="EE77" s="109">
        <f t="shared" si="172"/>
        <v>0.99999999999999989</v>
      </c>
      <c r="EF77" s="109">
        <f t="shared" si="172"/>
        <v>0.99999999999999989</v>
      </c>
      <c r="EG77" s="109">
        <f t="shared" si="172"/>
        <v>0.99999999999999989</v>
      </c>
      <c r="EH77" s="109">
        <f t="shared" si="172"/>
        <v>0.99999999999999989</v>
      </c>
      <c r="EI77" s="109">
        <f t="shared" si="172"/>
        <v>0.99999999999999989</v>
      </c>
      <c r="EJ77" s="109">
        <f t="shared" si="172"/>
        <v>0.99999999999999989</v>
      </c>
      <c r="EK77" s="109">
        <f t="shared" si="172"/>
        <v>0.99999999999999989</v>
      </c>
      <c r="EL77" s="109">
        <f t="shared" si="172"/>
        <v>0.99999999999999989</v>
      </c>
      <c r="EM77" s="109">
        <f t="shared" si="172"/>
        <v>0.99999999999999989</v>
      </c>
      <c r="EN77" s="109">
        <f t="shared" si="172"/>
        <v>0.99999999999999989</v>
      </c>
      <c r="EO77" s="109">
        <f t="shared" si="172"/>
        <v>0.99999999999999989</v>
      </c>
      <c r="EP77" s="109">
        <f t="shared" si="172"/>
        <v>0.99999999999999989</v>
      </c>
      <c r="EQ77" s="109">
        <f t="shared" si="172"/>
        <v>0.99999999999999989</v>
      </c>
      <c r="ER77" s="109">
        <f t="shared" si="172"/>
        <v>0.99999999999999989</v>
      </c>
      <c r="ES77" s="109">
        <f t="shared" si="172"/>
        <v>0.99999999999999989</v>
      </c>
      <c r="ET77" s="109">
        <f t="shared" si="172"/>
        <v>0.99999999999999989</v>
      </c>
      <c r="EU77" s="109">
        <f t="shared" si="172"/>
        <v>0.99999999999999989</v>
      </c>
      <c r="EV77" s="109">
        <f t="shared" si="172"/>
        <v>0.99999999999999989</v>
      </c>
      <c r="EW77" s="109">
        <f t="shared" si="172"/>
        <v>0.99999999999999989</v>
      </c>
      <c r="EX77" s="109">
        <f t="shared" si="172"/>
        <v>0.99999999999999989</v>
      </c>
      <c r="EY77" s="109">
        <f t="shared" si="172"/>
        <v>0.99999999999999989</v>
      </c>
      <c r="EZ77" s="109">
        <f t="shared" si="172"/>
        <v>0.99999999999999989</v>
      </c>
      <c r="FA77" s="109">
        <f t="shared" si="172"/>
        <v>0.99999999999999989</v>
      </c>
      <c r="FB77" s="109">
        <f t="shared" si="172"/>
        <v>0.99999999999999989</v>
      </c>
      <c r="FC77" s="109">
        <f t="shared" si="172"/>
        <v>0.99999999999999989</v>
      </c>
      <c r="FD77" s="110">
        <f t="shared" si="172"/>
        <v>0.99999999999999989</v>
      </c>
    </row>
    <row r="78" spans="1:160" x14ac:dyDescent="0.25">
      <c r="A78" s="52">
        <v>58</v>
      </c>
      <c r="B78" s="105">
        <v>1</v>
      </c>
      <c r="C78" s="46">
        <v>2008</v>
      </c>
      <c r="D78" s="47">
        <v>8</v>
      </c>
      <c r="E78" s="47">
        <v>11</v>
      </c>
      <c r="F78" s="48">
        <f t="shared" si="61"/>
        <v>6</v>
      </c>
      <c r="G78" s="106" t="str">
        <f t="shared" si="9"/>
        <v>2008.8.11</v>
      </c>
      <c r="H78" s="23">
        <v>0</v>
      </c>
      <c r="I78" s="23">
        <v>0.26009599999999999</v>
      </c>
      <c r="J78" s="23">
        <v>3.1211519999999995</v>
      </c>
      <c r="K78" s="23">
        <v>41.615360000000003</v>
      </c>
      <c r="L78" s="23">
        <v>10.663935999999998</v>
      </c>
      <c r="M78" s="23">
        <v>7.2826880000000003</v>
      </c>
      <c r="N78" s="23">
        <v>1.3004800000000001</v>
      </c>
      <c r="O78" s="23">
        <v>4.4216320000000007</v>
      </c>
      <c r="P78" s="23">
        <v>2.6009600000000002</v>
      </c>
      <c r="Q78" s="23">
        <v>2.080768</v>
      </c>
      <c r="R78" s="23">
        <v>0.52019199999999999</v>
      </c>
      <c r="S78" s="23">
        <v>0</v>
      </c>
      <c r="T78" s="23">
        <v>0.52019199999999999</v>
      </c>
      <c r="U78" s="23">
        <v>0</v>
      </c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19"/>
      <c r="BE78" s="107">
        <f t="shared" si="97"/>
        <v>74.387456</v>
      </c>
      <c r="BG78" s="108" t="str">
        <f t="shared" si="98"/>
        <v>2008.8.11</v>
      </c>
      <c r="BH78" s="109">
        <f t="shared" si="99"/>
        <v>0</v>
      </c>
      <c r="BI78" s="109">
        <f t="shared" si="100"/>
        <v>3.4965034965034965E-3</v>
      </c>
      <c r="BJ78" s="109">
        <f t="shared" si="101"/>
        <v>4.1958041958041953E-2</v>
      </c>
      <c r="BK78" s="109">
        <f t="shared" si="102"/>
        <v>0.55944055944055948</v>
      </c>
      <c r="BL78" s="109">
        <f t="shared" si="103"/>
        <v>0.14335664335664333</v>
      </c>
      <c r="BM78" s="109">
        <f t="shared" si="104"/>
        <v>9.7902097902097904E-2</v>
      </c>
      <c r="BN78" s="109">
        <f t="shared" si="105"/>
        <v>1.7482517482517484E-2</v>
      </c>
      <c r="BO78" s="109">
        <f t="shared" si="106"/>
        <v>5.9440559440559447E-2</v>
      </c>
      <c r="BP78" s="109">
        <f t="shared" si="107"/>
        <v>3.4965034965034968E-2</v>
      </c>
      <c r="BQ78" s="109">
        <f t="shared" si="108"/>
        <v>2.7972027972027972E-2</v>
      </c>
      <c r="BR78" s="109">
        <f t="shared" si="109"/>
        <v>6.993006993006993E-3</v>
      </c>
      <c r="BS78" s="109">
        <f t="shared" si="110"/>
        <v>0</v>
      </c>
      <c r="BT78" s="109">
        <f t="shared" si="111"/>
        <v>6.993006993006993E-3</v>
      </c>
      <c r="BU78" s="109">
        <f t="shared" si="112"/>
        <v>0</v>
      </c>
      <c r="BV78" s="109">
        <f t="shared" si="113"/>
        <v>0</v>
      </c>
      <c r="BW78" s="109">
        <f t="shared" si="114"/>
        <v>0</v>
      </c>
      <c r="BX78" s="109">
        <f t="shared" si="115"/>
        <v>0</v>
      </c>
      <c r="BY78" s="109">
        <f t="shared" si="116"/>
        <v>0</v>
      </c>
      <c r="BZ78" s="109">
        <f t="shared" si="117"/>
        <v>0</v>
      </c>
      <c r="CA78" s="109">
        <f t="shared" si="118"/>
        <v>0</v>
      </c>
      <c r="CB78" s="109">
        <f t="shared" si="119"/>
        <v>0</v>
      </c>
      <c r="CC78" s="109">
        <f t="shared" si="120"/>
        <v>0</v>
      </c>
      <c r="CD78" s="109">
        <f t="shared" si="121"/>
        <v>0</v>
      </c>
      <c r="CE78" s="109">
        <f t="shared" si="122"/>
        <v>0</v>
      </c>
      <c r="CF78" s="109">
        <f t="shared" si="123"/>
        <v>0</v>
      </c>
      <c r="CG78" s="109">
        <f t="shared" si="124"/>
        <v>0</v>
      </c>
      <c r="CH78" s="109">
        <f t="shared" si="125"/>
        <v>0</v>
      </c>
      <c r="CI78" s="109">
        <f t="shared" si="126"/>
        <v>0</v>
      </c>
      <c r="CJ78" s="109">
        <f t="shared" si="127"/>
        <v>0</v>
      </c>
      <c r="CK78" s="109">
        <f t="shared" si="128"/>
        <v>0</v>
      </c>
      <c r="CL78" s="109">
        <f t="shared" si="129"/>
        <v>0</v>
      </c>
      <c r="CM78" s="109">
        <f t="shared" si="130"/>
        <v>0</v>
      </c>
      <c r="CN78" s="109">
        <f t="shared" si="131"/>
        <v>0</v>
      </c>
      <c r="CO78" s="109">
        <f t="shared" si="132"/>
        <v>0</v>
      </c>
      <c r="CP78" s="109">
        <f t="shared" si="133"/>
        <v>0</v>
      </c>
      <c r="CQ78" s="109">
        <f t="shared" si="134"/>
        <v>0</v>
      </c>
      <c r="CR78" s="109">
        <f t="shared" si="135"/>
        <v>0</v>
      </c>
      <c r="CS78" s="109">
        <f t="shared" si="136"/>
        <v>0</v>
      </c>
      <c r="CT78" s="109">
        <f t="shared" si="137"/>
        <v>0</v>
      </c>
      <c r="CU78" s="109">
        <f t="shared" si="138"/>
        <v>0</v>
      </c>
      <c r="CV78" s="109">
        <f t="shared" si="139"/>
        <v>0</v>
      </c>
      <c r="CW78" s="109">
        <f t="shared" si="140"/>
        <v>0</v>
      </c>
      <c r="CX78" s="109">
        <f t="shared" si="141"/>
        <v>0</v>
      </c>
      <c r="CY78" s="109">
        <f t="shared" si="142"/>
        <v>0</v>
      </c>
      <c r="CZ78" s="109">
        <f t="shared" si="143"/>
        <v>0</v>
      </c>
      <c r="DA78" s="109">
        <f t="shared" si="144"/>
        <v>0</v>
      </c>
      <c r="DB78" s="109">
        <f t="shared" si="145"/>
        <v>0</v>
      </c>
      <c r="DC78" s="109">
        <f t="shared" si="146"/>
        <v>0</v>
      </c>
      <c r="DD78" s="109">
        <f t="shared" si="147"/>
        <v>0</v>
      </c>
      <c r="DE78" s="110">
        <f t="shared" si="63"/>
        <v>1.0000000000000002</v>
      </c>
      <c r="DG78" s="108" t="str">
        <f t="shared" si="64"/>
        <v>2008.8.11</v>
      </c>
      <c r="DH78" s="109">
        <f t="shared" si="65"/>
        <v>0</v>
      </c>
      <c r="DI78" s="109">
        <f t="shared" ref="DI78:FD78" si="173">IF($B78=1,DH78+BI78,"")</f>
        <v>3.4965034965034965E-3</v>
      </c>
      <c r="DJ78" s="109">
        <f t="shared" si="173"/>
        <v>4.5454545454545449E-2</v>
      </c>
      <c r="DK78" s="109">
        <f t="shared" si="173"/>
        <v>0.6048951048951049</v>
      </c>
      <c r="DL78" s="109">
        <f t="shared" si="173"/>
        <v>0.74825174825174823</v>
      </c>
      <c r="DM78" s="109">
        <f t="shared" si="173"/>
        <v>0.84615384615384615</v>
      </c>
      <c r="DN78" s="109">
        <f t="shared" si="173"/>
        <v>0.86363636363636365</v>
      </c>
      <c r="DO78" s="109">
        <f t="shared" si="173"/>
        <v>0.92307692307692313</v>
      </c>
      <c r="DP78" s="109">
        <f t="shared" si="173"/>
        <v>0.95804195804195813</v>
      </c>
      <c r="DQ78" s="109">
        <f t="shared" si="173"/>
        <v>0.98601398601398615</v>
      </c>
      <c r="DR78" s="109">
        <f t="shared" si="173"/>
        <v>0.99300699300699313</v>
      </c>
      <c r="DS78" s="109">
        <f t="shared" si="173"/>
        <v>0.99300699300699313</v>
      </c>
      <c r="DT78" s="109">
        <f t="shared" si="173"/>
        <v>1.0000000000000002</v>
      </c>
      <c r="DU78" s="109">
        <f t="shared" si="173"/>
        <v>1.0000000000000002</v>
      </c>
      <c r="DV78" s="109">
        <f t="shared" si="173"/>
        <v>1.0000000000000002</v>
      </c>
      <c r="DW78" s="109">
        <f t="shared" si="173"/>
        <v>1.0000000000000002</v>
      </c>
      <c r="DX78" s="109">
        <f t="shared" si="173"/>
        <v>1.0000000000000002</v>
      </c>
      <c r="DY78" s="109">
        <f t="shared" si="173"/>
        <v>1.0000000000000002</v>
      </c>
      <c r="DZ78" s="109">
        <f t="shared" si="173"/>
        <v>1.0000000000000002</v>
      </c>
      <c r="EA78" s="109">
        <f t="shared" si="173"/>
        <v>1.0000000000000002</v>
      </c>
      <c r="EB78" s="109">
        <f t="shared" si="173"/>
        <v>1.0000000000000002</v>
      </c>
      <c r="EC78" s="109">
        <f t="shared" si="173"/>
        <v>1.0000000000000002</v>
      </c>
      <c r="ED78" s="109">
        <f t="shared" si="173"/>
        <v>1.0000000000000002</v>
      </c>
      <c r="EE78" s="109">
        <f t="shared" si="173"/>
        <v>1.0000000000000002</v>
      </c>
      <c r="EF78" s="109">
        <f t="shared" si="173"/>
        <v>1.0000000000000002</v>
      </c>
      <c r="EG78" s="109">
        <f t="shared" si="173"/>
        <v>1.0000000000000002</v>
      </c>
      <c r="EH78" s="109">
        <f t="shared" si="173"/>
        <v>1.0000000000000002</v>
      </c>
      <c r="EI78" s="109">
        <f t="shared" si="173"/>
        <v>1.0000000000000002</v>
      </c>
      <c r="EJ78" s="109">
        <f t="shared" si="173"/>
        <v>1.0000000000000002</v>
      </c>
      <c r="EK78" s="109">
        <f t="shared" si="173"/>
        <v>1.0000000000000002</v>
      </c>
      <c r="EL78" s="109">
        <f t="shared" si="173"/>
        <v>1.0000000000000002</v>
      </c>
      <c r="EM78" s="109">
        <f t="shared" si="173"/>
        <v>1.0000000000000002</v>
      </c>
      <c r="EN78" s="109">
        <f t="shared" si="173"/>
        <v>1.0000000000000002</v>
      </c>
      <c r="EO78" s="109">
        <f t="shared" si="173"/>
        <v>1.0000000000000002</v>
      </c>
      <c r="EP78" s="109">
        <f t="shared" si="173"/>
        <v>1.0000000000000002</v>
      </c>
      <c r="EQ78" s="109">
        <f t="shared" si="173"/>
        <v>1.0000000000000002</v>
      </c>
      <c r="ER78" s="109">
        <f t="shared" si="173"/>
        <v>1.0000000000000002</v>
      </c>
      <c r="ES78" s="109">
        <f t="shared" si="173"/>
        <v>1.0000000000000002</v>
      </c>
      <c r="ET78" s="109">
        <f t="shared" si="173"/>
        <v>1.0000000000000002</v>
      </c>
      <c r="EU78" s="109">
        <f t="shared" si="173"/>
        <v>1.0000000000000002</v>
      </c>
      <c r="EV78" s="109">
        <f t="shared" si="173"/>
        <v>1.0000000000000002</v>
      </c>
      <c r="EW78" s="109">
        <f t="shared" si="173"/>
        <v>1.0000000000000002</v>
      </c>
      <c r="EX78" s="109">
        <f t="shared" si="173"/>
        <v>1.0000000000000002</v>
      </c>
      <c r="EY78" s="109">
        <f t="shared" si="173"/>
        <v>1.0000000000000002</v>
      </c>
      <c r="EZ78" s="109">
        <f t="shared" si="173"/>
        <v>1.0000000000000002</v>
      </c>
      <c r="FA78" s="109">
        <f t="shared" si="173"/>
        <v>1.0000000000000002</v>
      </c>
      <c r="FB78" s="109">
        <f t="shared" si="173"/>
        <v>1.0000000000000002</v>
      </c>
      <c r="FC78" s="109">
        <f t="shared" si="173"/>
        <v>1.0000000000000002</v>
      </c>
      <c r="FD78" s="110">
        <f t="shared" si="173"/>
        <v>1.0000000000000002</v>
      </c>
    </row>
    <row r="79" spans="1:160" x14ac:dyDescent="0.25">
      <c r="A79" s="52">
        <v>59</v>
      </c>
      <c r="B79" s="105">
        <v>1</v>
      </c>
      <c r="C79" s="46">
        <v>2008</v>
      </c>
      <c r="D79" s="47">
        <v>9</v>
      </c>
      <c r="E79" s="47">
        <v>19</v>
      </c>
      <c r="F79" s="48">
        <f t="shared" si="61"/>
        <v>2.5</v>
      </c>
      <c r="G79" s="106" t="str">
        <f t="shared" si="9"/>
        <v>2008.9.19</v>
      </c>
      <c r="H79" s="23">
        <v>0</v>
      </c>
      <c r="I79" s="23">
        <v>22.219919999999998</v>
      </c>
      <c r="J79" s="23">
        <v>34.564319999999995</v>
      </c>
      <c r="K79" s="23">
        <v>10.369295999999999</v>
      </c>
      <c r="L79" s="23">
        <v>1.4813279999999998</v>
      </c>
      <c r="M79" s="23">
        <v>0.246888</v>
      </c>
      <c r="N79" s="23">
        <v>0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19"/>
      <c r="BE79" s="107">
        <f t="shared" si="97"/>
        <v>68.881752000000006</v>
      </c>
      <c r="BG79" s="108" t="str">
        <f t="shared" si="98"/>
        <v>2008.9.19</v>
      </c>
      <c r="BH79" s="109">
        <f t="shared" si="99"/>
        <v>0</v>
      </c>
      <c r="BI79" s="109">
        <f t="shared" si="100"/>
        <v>0.32258064516129026</v>
      </c>
      <c r="BJ79" s="109">
        <f t="shared" si="101"/>
        <v>0.50179211469534035</v>
      </c>
      <c r="BK79" s="109">
        <f t="shared" si="102"/>
        <v>0.15053763440860213</v>
      </c>
      <c r="BL79" s="109">
        <f t="shared" si="103"/>
        <v>2.1505376344086016E-2</v>
      </c>
      <c r="BM79" s="109">
        <f t="shared" si="104"/>
        <v>3.5842293906810031E-3</v>
      </c>
      <c r="BN79" s="109">
        <f t="shared" si="105"/>
        <v>0</v>
      </c>
      <c r="BO79" s="109">
        <f t="shared" si="106"/>
        <v>0</v>
      </c>
      <c r="BP79" s="109">
        <f t="shared" si="107"/>
        <v>0</v>
      </c>
      <c r="BQ79" s="109">
        <f t="shared" si="108"/>
        <v>0</v>
      </c>
      <c r="BR79" s="109">
        <f t="shared" si="109"/>
        <v>0</v>
      </c>
      <c r="BS79" s="109">
        <f t="shared" si="110"/>
        <v>0</v>
      </c>
      <c r="BT79" s="109">
        <f t="shared" si="111"/>
        <v>0</v>
      </c>
      <c r="BU79" s="109">
        <f t="shared" si="112"/>
        <v>0</v>
      </c>
      <c r="BV79" s="109">
        <f t="shared" si="113"/>
        <v>0</v>
      </c>
      <c r="BW79" s="109">
        <f t="shared" si="114"/>
        <v>0</v>
      </c>
      <c r="BX79" s="109">
        <f t="shared" si="115"/>
        <v>0</v>
      </c>
      <c r="BY79" s="109">
        <f t="shared" si="116"/>
        <v>0</v>
      </c>
      <c r="BZ79" s="109">
        <f t="shared" si="117"/>
        <v>0</v>
      </c>
      <c r="CA79" s="109">
        <f t="shared" si="118"/>
        <v>0</v>
      </c>
      <c r="CB79" s="109">
        <f t="shared" si="119"/>
        <v>0</v>
      </c>
      <c r="CC79" s="109">
        <f t="shared" si="120"/>
        <v>0</v>
      </c>
      <c r="CD79" s="109">
        <f t="shared" si="121"/>
        <v>0</v>
      </c>
      <c r="CE79" s="109">
        <f t="shared" si="122"/>
        <v>0</v>
      </c>
      <c r="CF79" s="109">
        <f t="shared" si="123"/>
        <v>0</v>
      </c>
      <c r="CG79" s="109">
        <f t="shared" si="124"/>
        <v>0</v>
      </c>
      <c r="CH79" s="109">
        <f t="shared" si="125"/>
        <v>0</v>
      </c>
      <c r="CI79" s="109">
        <f t="shared" si="126"/>
        <v>0</v>
      </c>
      <c r="CJ79" s="109">
        <f t="shared" si="127"/>
        <v>0</v>
      </c>
      <c r="CK79" s="109">
        <f t="shared" si="128"/>
        <v>0</v>
      </c>
      <c r="CL79" s="109">
        <f t="shared" si="129"/>
        <v>0</v>
      </c>
      <c r="CM79" s="109">
        <f t="shared" si="130"/>
        <v>0</v>
      </c>
      <c r="CN79" s="109">
        <f t="shared" si="131"/>
        <v>0</v>
      </c>
      <c r="CO79" s="109">
        <f t="shared" si="132"/>
        <v>0</v>
      </c>
      <c r="CP79" s="109">
        <f t="shared" si="133"/>
        <v>0</v>
      </c>
      <c r="CQ79" s="109">
        <f t="shared" si="134"/>
        <v>0</v>
      </c>
      <c r="CR79" s="109">
        <f t="shared" si="135"/>
        <v>0</v>
      </c>
      <c r="CS79" s="109">
        <f t="shared" si="136"/>
        <v>0</v>
      </c>
      <c r="CT79" s="109">
        <f t="shared" si="137"/>
        <v>0</v>
      </c>
      <c r="CU79" s="109">
        <f t="shared" si="138"/>
        <v>0</v>
      </c>
      <c r="CV79" s="109">
        <f t="shared" si="139"/>
        <v>0</v>
      </c>
      <c r="CW79" s="109">
        <f t="shared" si="140"/>
        <v>0</v>
      </c>
      <c r="CX79" s="109">
        <f t="shared" si="141"/>
        <v>0</v>
      </c>
      <c r="CY79" s="109">
        <f t="shared" si="142"/>
        <v>0</v>
      </c>
      <c r="CZ79" s="109">
        <f t="shared" si="143"/>
        <v>0</v>
      </c>
      <c r="DA79" s="109">
        <f t="shared" si="144"/>
        <v>0</v>
      </c>
      <c r="DB79" s="109">
        <f t="shared" si="145"/>
        <v>0</v>
      </c>
      <c r="DC79" s="109">
        <f t="shared" si="146"/>
        <v>0</v>
      </c>
      <c r="DD79" s="109">
        <f t="shared" si="147"/>
        <v>0</v>
      </c>
      <c r="DE79" s="110">
        <f t="shared" si="63"/>
        <v>0.99999999999999978</v>
      </c>
      <c r="DG79" s="108" t="str">
        <f t="shared" si="64"/>
        <v>2008.9.19</v>
      </c>
      <c r="DH79" s="109">
        <f t="shared" si="65"/>
        <v>0</v>
      </c>
      <c r="DI79" s="109">
        <f t="shared" ref="DI79:FD79" si="174">IF($B79=1,DH79+BI79,"")</f>
        <v>0.32258064516129026</v>
      </c>
      <c r="DJ79" s="109">
        <f t="shared" si="174"/>
        <v>0.82437275985663061</v>
      </c>
      <c r="DK79" s="109">
        <f t="shared" si="174"/>
        <v>0.97491039426523274</v>
      </c>
      <c r="DL79" s="109">
        <f t="shared" si="174"/>
        <v>0.99641577060931874</v>
      </c>
      <c r="DM79" s="109">
        <f t="shared" si="174"/>
        <v>0.99999999999999978</v>
      </c>
      <c r="DN79" s="109">
        <f t="shared" si="174"/>
        <v>0.99999999999999978</v>
      </c>
      <c r="DO79" s="109">
        <f t="shared" si="174"/>
        <v>0.99999999999999978</v>
      </c>
      <c r="DP79" s="109">
        <f t="shared" si="174"/>
        <v>0.99999999999999978</v>
      </c>
      <c r="DQ79" s="109">
        <f t="shared" si="174"/>
        <v>0.99999999999999978</v>
      </c>
      <c r="DR79" s="109">
        <f t="shared" si="174"/>
        <v>0.99999999999999978</v>
      </c>
      <c r="DS79" s="109">
        <f t="shared" si="174"/>
        <v>0.99999999999999978</v>
      </c>
      <c r="DT79" s="109">
        <f t="shared" si="174"/>
        <v>0.99999999999999978</v>
      </c>
      <c r="DU79" s="109">
        <f t="shared" si="174"/>
        <v>0.99999999999999978</v>
      </c>
      <c r="DV79" s="109">
        <f t="shared" si="174"/>
        <v>0.99999999999999978</v>
      </c>
      <c r="DW79" s="109">
        <f t="shared" si="174"/>
        <v>0.99999999999999978</v>
      </c>
      <c r="DX79" s="109">
        <f t="shared" si="174"/>
        <v>0.99999999999999978</v>
      </c>
      <c r="DY79" s="109">
        <f t="shared" si="174"/>
        <v>0.99999999999999978</v>
      </c>
      <c r="DZ79" s="109">
        <f t="shared" si="174"/>
        <v>0.99999999999999978</v>
      </c>
      <c r="EA79" s="109">
        <f t="shared" si="174"/>
        <v>0.99999999999999978</v>
      </c>
      <c r="EB79" s="109">
        <f t="shared" si="174"/>
        <v>0.99999999999999978</v>
      </c>
      <c r="EC79" s="109">
        <f t="shared" si="174"/>
        <v>0.99999999999999978</v>
      </c>
      <c r="ED79" s="109">
        <f t="shared" si="174"/>
        <v>0.99999999999999978</v>
      </c>
      <c r="EE79" s="109">
        <f t="shared" si="174"/>
        <v>0.99999999999999978</v>
      </c>
      <c r="EF79" s="109">
        <f t="shared" si="174"/>
        <v>0.99999999999999978</v>
      </c>
      <c r="EG79" s="109">
        <f t="shared" si="174"/>
        <v>0.99999999999999978</v>
      </c>
      <c r="EH79" s="109">
        <f t="shared" si="174"/>
        <v>0.99999999999999978</v>
      </c>
      <c r="EI79" s="109">
        <f t="shared" si="174"/>
        <v>0.99999999999999978</v>
      </c>
      <c r="EJ79" s="109">
        <f t="shared" si="174"/>
        <v>0.99999999999999978</v>
      </c>
      <c r="EK79" s="109">
        <f t="shared" si="174"/>
        <v>0.99999999999999978</v>
      </c>
      <c r="EL79" s="109">
        <f t="shared" si="174"/>
        <v>0.99999999999999978</v>
      </c>
      <c r="EM79" s="109">
        <f t="shared" si="174"/>
        <v>0.99999999999999978</v>
      </c>
      <c r="EN79" s="109">
        <f t="shared" si="174"/>
        <v>0.99999999999999978</v>
      </c>
      <c r="EO79" s="109">
        <f t="shared" si="174"/>
        <v>0.99999999999999978</v>
      </c>
      <c r="EP79" s="109">
        <f t="shared" si="174"/>
        <v>0.99999999999999978</v>
      </c>
      <c r="EQ79" s="109">
        <f t="shared" si="174"/>
        <v>0.99999999999999978</v>
      </c>
      <c r="ER79" s="109">
        <f t="shared" si="174"/>
        <v>0.99999999999999978</v>
      </c>
      <c r="ES79" s="109">
        <f t="shared" si="174"/>
        <v>0.99999999999999978</v>
      </c>
      <c r="ET79" s="109">
        <f t="shared" si="174"/>
        <v>0.99999999999999978</v>
      </c>
      <c r="EU79" s="109">
        <f t="shared" si="174"/>
        <v>0.99999999999999978</v>
      </c>
      <c r="EV79" s="109">
        <f t="shared" si="174"/>
        <v>0.99999999999999978</v>
      </c>
      <c r="EW79" s="109">
        <f t="shared" si="174"/>
        <v>0.99999999999999978</v>
      </c>
      <c r="EX79" s="109">
        <f t="shared" si="174"/>
        <v>0.99999999999999978</v>
      </c>
      <c r="EY79" s="109">
        <f t="shared" si="174"/>
        <v>0.99999999999999978</v>
      </c>
      <c r="EZ79" s="109">
        <f t="shared" si="174"/>
        <v>0.99999999999999978</v>
      </c>
      <c r="FA79" s="109">
        <f t="shared" si="174"/>
        <v>0.99999999999999978</v>
      </c>
      <c r="FB79" s="109">
        <f t="shared" si="174"/>
        <v>0.99999999999999978</v>
      </c>
      <c r="FC79" s="109">
        <f t="shared" si="174"/>
        <v>0.99999999999999978</v>
      </c>
      <c r="FD79" s="110">
        <f t="shared" si="174"/>
        <v>0.99999999999999978</v>
      </c>
    </row>
    <row r="80" spans="1:160" x14ac:dyDescent="0.25">
      <c r="A80" s="52">
        <v>60</v>
      </c>
      <c r="B80" s="105">
        <v>0</v>
      </c>
      <c r="C80" s="46">
        <v>2013</v>
      </c>
      <c r="D80" s="47">
        <v>5</v>
      </c>
      <c r="E80" s="47">
        <v>22</v>
      </c>
      <c r="F80" s="48">
        <f t="shared" si="61"/>
        <v>10</v>
      </c>
      <c r="G80" s="106" t="str">
        <f t="shared" si="9"/>
        <v>2013.5.22</v>
      </c>
      <c r="H80" s="23">
        <v>0</v>
      </c>
      <c r="I80" s="23">
        <v>0.24256999999999998</v>
      </c>
      <c r="J80" s="23">
        <v>0.48513999999999996</v>
      </c>
      <c r="K80" s="23">
        <v>0.48513999999999996</v>
      </c>
      <c r="L80" s="23">
        <v>0.97027999999999992</v>
      </c>
      <c r="M80" s="23">
        <v>0.24256999999999998</v>
      </c>
      <c r="N80" s="23">
        <v>2.4257</v>
      </c>
      <c r="O80" s="23">
        <v>1.21285</v>
      </c>
      <c r="P80" s="23">
        <v>29.836109999999998</v>
      </c>
      <c r="Q80" s="23">
        <v>22.559010000000001</v>
      </c>
      <c r="R80" s="23">
        <v>4.6088299999999993</v>
      </c>
      <c r="S80" s="23">
        <v>0.48513999999999996</v>
      </c>
      <c r="T80" s="23">
        <v>0.72770999999999986</v>
      </c>
      <c r="U80" s="23">
        <v>0.72770999999999986</v>
      </c>
      <c r="V80" s="23">
        <v>0.72770999999999986</v>
      </c>
      <c r="W80" s="23">
        <v>0.97027999999999992</v>
      </c>
      <c r="X80" s="23">
        <v>0.72770999999999986</v>
      </c>
      <c r="Y80" s="23">
        <v>0.72770999999999986</v>
      </c>
      <c r="Z80" s="23">
        <v>0.48513999999999996</v>
      </c>
      <c r="AA80" s="23">
        <v>0.48513999999999996</v>
      </c>
      <c r="AB80" s="23">
        <v>0.24256999999999998</v>
      </c>
      <c r="AC80" s="23">
        <v>0</v>
      </c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19"/>
      <c r="BE80" s="107">
        <f t="shared" si="97"/>
        <v>69.375020000000006</v>
      </c>
      <c r="BG80" s="108" t="str">
        <f t="shared" si="98"/>
        <v/>
      </c>
      <c r="BH80" s="109" t="str">
        <f t="shared" si="99"/>
        <v/>
      </c>
      <c r="BI80" s="109" t="str">
        <f t="shared" si="100"/>
        <v/>
      </c>
      <c r="BJ80" s="109" t="str">
        <f t="shared" si="101"/>
        <v/>
      </c>
      <c r="BK80" s="109" t="str">
        <f t="shared" si="102"/>
        <v/>
      </c>
      <c r="BL80" s="109" t="str">
        <f t="shared" si="103"/>
        <v/>
      </c>
      <c r="BM80" s="109" t="str">
        <f t="shared" si="104"/>
        <v/>
      </c>
      <c r="BN80" s="109" t="str">
        <f t="shared" si="105"/>
        <v/>
      </c>
      <c r="BO80" s="109" t="str">
        <f t="shared" si="106"/>
        <v/>
      </c>
      <c r="BP80" s="109" t="str">
        <f t="shared" si="107"/>
        <v/>
      </c>
      <c r="BQ80" s="109" t="str">
        <f t="shared" si="108"/>
        <v/>
      </c>
      <c r="BR80" s="109" t="str">
        <f t="shared" si="109"/>
        <v/>
      </c>
      <c r="BS80" s="109" t="str">
        <f t="shared" si="110"/>
        <v/>
      </c>
      <c r="BT80" s="109" t="str">
        <f t="shared" si="111"/>
        <v/>
      </c>
      <c r="BU80" s="109" t="str">
        <f t="shared" si="112"/>
        <v/>
      </c>
      <c r="BV80" s="109" t="str">
        <f t="shared" si="113"/>
        <v/>
      </c>
      <c r="BW80" s="109" t="str">
        <f t="shared" si="114"/>
        <v/>
      </c>
      <c r="BX80" s="109" t="str">
        <f t="shared" si="115"/>
        <v/>
      </c>
      <c r="BY80" s="109" t="str">
        <f t="shared" si="116"/>
        <v/>
      </c>
      <c r="BZ80" s="109" t="str">
        <f t="shared" si="117"/>
        <v/>
      </c>
      <c r="CA80" s="109" t="str">
        <f t="shared" si="118"/>
        <v/>
      </c>
      <c r="CB80" s="109" t="str">
        <f t="shared" si="119"/>
        <v/>
      </c>
      <c r="CC80" s="109" t="str">
        <f t="shared" si="120"/>
        <v/>
      </c>
      <c r="CD80" s="109" t="str">
        <f t="shared" si="121"/>
        <v/>
      </c>
      <c r="CE80" s="109" t="str">
        <f t="shared" si="122"/>
        <v/>
      </c>
      <c r="CF80" s="109" t="str">
        <f t="shared" si="123"/>
        <v/>
      </c>
      <c r="CG80" s="109" t="str">
        <f t="shared" si="124"/>
        <v/>
      </c>
      <c r="CH80" s="109" t="str">
        <f t="shared" si="125"/>
        <v/>
      </c>
      <c r="CI80" s="109" t="str">
        <f t="shared" si="126"/>
        <v/>
      </c>
      <c r="CJ80" s="109" t="str">
        <f t="shared" si="127"/>
        <v/>
      </c>
      <c r="CK80" s="109" t="str">
        <f t="shared" si="128"/>
        <v/>
      </c>
      <c r="CL80" s="109" t="str">
        <f t="shared" si="129"/>
        <v/>
      </c>
      <c r="CM80" s="109" t="str">
        <f t="shared" si="130"/>
        <v/>
      </c>
      <c r="CN80" s="109" t="str">
        <f t="shared" si="131"/>
        <v/>
      </c>
      <c r="CO80" s="109" t="str">
        <f t="shared" si="132"/>
        <v/>
      </c>
      <c r="CP80" s="109" t="str">
        <f t="shared" si="133"/>
        <v/>
      </c>
      <c r="CQ80" s="109" t="str">
        <f t="shared" si="134"/>
        <v/>
      </c>
      <c r="CR80" s="109" t="str">
        <f t="shared" si="135"/>
        <v/>
      </c>
      <c r="CS80" s="109" t="str">
        <f t="shared" si="136"/>
        <v/>
      </c>
      <c r="CT80" s="109" t="str">
        <f t="shared" si="137"/>
        <v/>
      </c>
      <c r="CU80" s="109" t="str">
        <f t="shared" si="138"/>
        <v/>
      </c>
      <c r="CV80" s="109" t="str">
        <f t="shared" si="139"/>
        <v/>
      </c>
      <c r="CW80" s="109" t="str">
        <f t="shared" si="140"/>
        <v/>
      </c>
      <c r="CX80" s="109" t="str">
        <f t="shared" si="141"/>
        <v/>
      </c>
      <c r="CY80" s="109" t="str">
        <f t="shared" si="142"/>
        <v/>
      </c>
      <c r="CZ80" s="109" t="str">
        <f t="shared" si="143"/>
        <v/>
      </c>
      <c r="DA80" s="109" t="str">
        <f t="shared" si="144"/>
        <v/>
      </c>
      <c r="DB80" s="109" t="str">
        <f t="shared" si="145"/>
        <v/>
      </c>
      <c r="DC80" s="109" t="str">
        <f t="shared" si="146"/>
        <v/>
      </c>
      <c r="DD80" s="109" t="str">
        <f t="shared" si="147"/>
        <v/>
      </c>
      <c r="DE80" s="110">
        <f t="shared" si="63"/>
        <v>0</v>
      </c>
      <c r="DG80" s="108" t="str">
        <f t="shared" si="64"/>
        <v/>
      </c>
      <c r="DH80" s="109" t="str">
        <f t="shared" si="65"/>
        <v/>
      </c>
      <c r="DI80" s="109" t="str">
        <f t="shared" ref="DI80:FD80" si="175">IF($B80=1,DH80+BI80,"")</f>
        <v/>
      </c>
      <c r="DJ80" s="109" t="str">
        <f t="shared" si="175"/>
        <v/>
      </c>
      <c r="DK80" s="109" t="str">
        <f t="shared" si="175"/>
        <v/>
      </c>
      <c r="DL80" s="109" t="str">
        <f t="shared" si="175"/>
        <v/>
      </c>
      <c r="DM80" s="109" t="str">
        <f t="shared" si="175"/>
        <v/>
      </c>
      <c r="DN80" s="109" t="str">
        <f t="shared" si="175"/>
        <v/>
      </c>
      <c r="DO80" s="109" t="str">
        <f t="shared" si="175"/>
        <v/>
      </c>
      <c r="DP80" s="109" t="str">
        <f t="shared" si="175"/>
        <v/>
      </c>
      <c r="DQ80" s="109" t="str">
        <f t="shared" si="175"/>
        <v/>
      </c>
      <c r="DR80" s="109" t="str">
        <f t="shared" si="175"/>
        <v/>
      </c>
      <c r="DS80" s="109" t="str">
        <f t="shared" si="175"/>
        <v/>
      </c>
      <c r="DT80" s="109" t="str">
        <f t="shared" si="175"/>
        <v/>
      </c>
      <c r="DU80" s="109" t="str">
        <f t="shared" si="175"/>
        <v/>
      </c>
      <c r="DV80" s="109" t="str">
        <f t="shared" si="175"/>
        <v/>
      </c>
      <c r="DW80" s="109" t="str">
        <f t="shared" si="175"/>
        <v/>
      </c>
      <c r="DX80" s="109" t="str">
        <f t="shared" si="175"/>
        <v/>
      </c>
      <c r="DY80" s="109" t="str">
        <f t="shared" si="175"/>
        <v/>
      </c>
      <c r="DZ80" s="109" t="str">
        <f t="shared" si="175"/>
        <v/>
      </c>
      <c r="EA80" s="109" t="str">
        <f t="shared" si="175"/>
        <v/>
      </c>
      <c r="EB80" s="109" t="str">
        <f t="shared" si="175"/>
        <v/>
      </c>
      <c r="EC80" s="109" t="str">
        <f t="shared" si="175"/>
        <v/>
      </c>
      <c r="ED80" s="109" t="str">
        <f t="shared" si="175"/>
        <v/>
      </c>
      <c r="EE80" s="109" t="str">
        <f t="shared" si="175"/>
        <v/>
      </c>
      <c r="EF80" s="109" t="str">
        <f t="shared" si="175"/>
        <v/>
      </c>
      <c r="EG80" s="109" t="str">
        <f t="shared" si="175"/>
        <v/>
      </c>
      <c r="EH80" s="109" t="str">
        <f t="shared" si="175"/>
        <v/>
      </c>
      <c r="EI80" s="109" t="str">
        <f t="shared" si="175"/>
        <v/>
      </c>
      <c r="EJ80" s="109" t="str">
        <f t="shared" si="175"/>
        <v/>
      </c>
      <c r="EK80" s="109" t="str">
        <f t="shared" si="175"/>
        <v/>
      </c>
      <c r="EL80" s="109" t="str">
        <f t="shared" si="175"/>
        <v/>
      </c>
      <c r="EM80" s="109" t="str">
        <f t="shared" si="175"/>
        <v/>
      </c>
      <c r="EN80" s="109" t="str">
        <f t="shared" si="175"/>
        <v/>
      </c>
      <c r="EO80" s="109" t="str">
        <f t="shared" si="175"/>
        <v/>
      </c>
      <c r="EP80" s="109" t="str">
        <f t="shared" si="175"/>
        <v/>
      </c>
      <c r="EQ80" s="109" t="str">
        <f t="shared" si="175"/>
        <v/>
      </c>
      <c r="ER80" s="109" t="str">
        <f t="shared" si="175"/>
        <v/>
      </c>
      <c r="ES80" s="109" t="str">
        <f t="shared" si="175"/>
        <v/>
      </c>
      <c r="ET80" s="109" t="str">
        <f t="shared" si="175"/>
        <v/>
      </c>
      <c r="EU80" s="109" t="str">
        <f t="shared" si="175"/>
        <v/>
      </c>
      <c r="EV80" s="109" t="str">
        <f t="shared" si="175"/>
        <v/>
      </c>
      <c r="EW80" s="109" t="str">
        <f t="shared" si="175"/>
        <v/>
      </c>
      <c r="EX80" s="109" t="str">
        <f t="shared" si="175"/>
        <v/>
      </c>
      <c r="EY80" s="109" t="str">
        <f t="shared" si="175"/>
        <v/>
      </c>
      <c r="EZ80" s="109" t="str">
        <f t="shared" si="175"/>
        <v/>
      </c>
      <c r="FA80" s="109" t="str">
        <f t="shared" si="175"/>
        <v/>
      </c>
      <c r="FB80" s="109" t="str">
        <f t="shared" si="175"/>
        <v/>
      </c>
      <c r="FC80" s="109" t="str">
        <f t="shared" si="175"/>
        <v/>
      </c>
      <c r="FD80" s="110" t="str">
        <f t="shared" si="175"/>
        <v/>
      </c>
    </row>
    <row r="81" spans="1:160" x14ac:dyDescent="0.25">
      <c r="A81" s="52">
        <v>61</v>
      </c>
      <c r="B81" s="105">
        <v>0</v>
      </c>
      <c r="C81" s="46"/>
      <c r="D81" s="47"/>
      <c r="E81" s="47"/>
      <c r="F81" s="48">
        <f t="shared" si="61"/>
        <v>0</v>
      </c>
      <c r="G81" s="106" t="str">
        <f t="shared" si="9"/>
        <v>..</v>
      </c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19"/>
      <c r="BE81" s="107">
        <f t="shared" si="97"/>
        <v>0</v>
      </c>
      <c r="BG81" s="108" t="str">
        <f t="shared" si="98"/>
        <v/>
      </c>
      <c r="BH81" s="109" t="str">
        <f t="shared" si="99"/>
        <v/>
      </c>
      <c r="BI81" s="109" t="str">
        <f t="shared" si="100"/>
        <v/>
      </c>
      <c r="BJ81" s="109" t="str">
        <f t="shared" si="101"/>
        <v/>
      </c>
      <c r="BK81" s="109" t="str">
        <f t="shared" si="102"/>
        <v/>
      </c>
      <c r="BL81" s="109" t="str">
        <f t="shared" si="103"/>
        <v/>
      </c>
      <c r="BM81" s="109" t="str">
        <f t="shared" si="104"/>
        <v/>
      </c>
      <c r="BN81" s="109" t="str">
        <f t="shared" si="105"/>
        <v/>
      </c>
      <c r="BO81" s="109" t="str">
        <f t="shared" si="106"/>
        <v/>
      </c>
      <c r="BP81" s="109" t="str">
        <f t="shared" si="107"/>
        <v/>
      </c>
      <c r="BQ81" s="109" t="str">
        <f t="shared" si="108"/>
        <v/>
      </c>
      <c r="BR81" s="109" t="str">
        <f t="shared" si="109"/>
        <v/>
      </c>
      <c r="BS81" s="109" t="str">
        <f t="shared" si="110"/>
        <v/>
      </c>
      <c r="BT81" s="109" t="str">
        <f t="shared" si="111"/>
        <v/>
      </c>
      <c r="BU81" s="109" t="str">
        <f t="shared" si="112"/>
        <v/>
      </c>
      <c r="BV81" s="109" t="str">
        <f t="shared" si="113"/>
        <v/>
      </c>
      <c r="BW81" s="109" t="str">
        <f t="shared" si="114"/>
        <v/>
      </c>
      <c r="BX81" s="109" t="str">
        <f t="shared" si="115"/>
        <v/>
      </c>
      <c r="BY81" s="109" t="str">
        <f t="shared" si="116"/>
        <v/>
      </c>
      <c r="BZ81" s="109" t="str">
        <f t="shared" si="117"/>
        <v/>
      </c>
      <c r="CA81" s="109" t="str">
        <f t="shared" si="118"/>
        <v/>
      </c>
      <c r="CB81" s="109" t="str">
        <f t="shared" si="119"/>
        <v/>
      </c>
      <c r="CC81" s="109" t="str">
        <f t="shared" si="120"/>
        <v/>
      </c>
      <c r="CD81" s="109" t="str">
        <f t="shared" si="121"/>
        <v/>
      </c>
      <c r="CE81" s="109" t="str">
        <f t="shared" si="122"/>
        <v/>
      </c>
      <c r="CF81" s="109" t="str">
        <f t="shared" si="123"/>
        <v/>
      </c>
      <c r="CG81" s="109" t="str">
        <f t="shared" si="124"/>
        <v/>
      </c>
      <c r="CH81" s="109" t="str">
        <f t="shared" si="125"/>
        <v/>
      </c>
      <c r="CI81" s="109" t="str">
        <f t="shared" si="126"/>
        <v/>
      </c>
      <c r="CJ81" s="109" t="str">
        <f t="shared" si="127"/>
        <v/>
      </c>
      <c r="CK81" s="109" t="str">
        <f t="shared" si="128"/>
        <v/>
      </c>
      <c r="CL81" s="109" t="str">
        <f t="shared" si="129"/>
        <v/>
      </c>
      <c r="CM81" s="109" t="str">
        <f t="shared" si="130"/>
        <v/>
      </c>
      <c r="CN81" s="109" t="str">
        <f t="shared" si="131"/>
        <v/>
      </c>
      <c r="CO81" s="109" t="str">
        <f t="shared" si="132"/>
        <v/>
      </c>
      <c r="CP81" s="109" t="str">
        <f t="shared" si="133"/>
        <v/>
      </c>
      <c r="CQ81" s="109" t="str">
        <f t="shared" si="134"/>
        <v/>
      </c>
      <c r="CR81" s="109" t="str">
        <f t="shared" si="135"/>
        <v/>
      </c>
      <c r="CS81" s="109" t="str">
        <f t="shared" si="136"/>
        <v/>
      </c>
      <c r="CT81" s="109" t="str">
        <f t="shared" si="137"/>
        <v/>
      </c>
      <c r="CU81" s="109" t="str">
        <f t="shared" si="138"/>
        <v/>
      </c>
      <c r="CV81" s="109" t="str">
        <f t="shared" si="139"/>
        <v/>
      </c>
      <c r="CW81" s="109" t="str">
        <f t="shared" si="140"/>
        <v/>
      </c>
      <c r="CX81" s="109" t="str">
        <f t="shared" si="141"/>
        <v/>
      </c>
      <c r="CY81" s="109" t="str">
        <f t="shared" si="142"/>
        <v/>
      </c>
      <c r="CZ81" s="109" t="str">
        <f t="shared" si="143"/>
        <v/>
      </c>
      <c r="DA81" s="109" t="str">
        <f t="shared" si="144"/>
        <v/>
      </c>
      <c r="DB81" s="109" t="str">
        <f t="shared" si="145"/>
        <v/>
      </c>
      <c r="DC81" s="109" t="str">
        <f t="shared" si="146"/>
        <v/>
      </c>
      <c r="DD81" s="109" t="str">
        <f t="shared" si="147"/>
        <v/>
      </c>
      <c r="DE81" s="110">
        <f t="shared" si="63"/>
        <v>0</v>
      </c>
      <c r="DG81" s="108" t="str">
        <f t="shared" si="64"/>
        <v/>
      </c>
      <c r="DH81" s="109" t="str">
        <f t="shared" si="65"/>
        <v/>
      </c>
      <c r="DI81" s="109" t="str">
        <f t="shared" ref="DI81:FD81" si="176">IF($B81=1,DH81+BI81,"")</f>
        <v/>
      </c>
      <c r="DJ81" s="109" t="str">
        <f t="shared" si="176"/>
        <v/>
      </c>
      <c r="DK81" s="109" t="str">
        <f t="shared" si="176"/>
        <v/>
      </c>
      <c r="DL81" s="109" t="str">
        <f t="shared" si="176"/>
        <v/>
      </c>
      <c r="DM81" s="109" t="str">
        <f t="shared" si="176"/>
        <v/>
      </c>
      <c r="DN81" s="109" t="str">
        <f t="shared" si="176"/>
        <v/>
      </c>
      <c r="DO81" s="109" t="str">
        <f t="shared" si="176"/>
        <v/>
      </c>
      <c r="DP81" s="109" t="str">
        <f t="shared" si="176"/>
        <v/>
      </c>
      <c r="DQ81" s="109" t="str">
        <f t="shared" si="176"/>
        <v/>
      </c>
      <c r="DR81" s="109" t="str">
        <f t="shared" si="176"/>
        <v/>
      </c>
      <c r="DS81" s="109" t="str">
        <f t="shared" si="176"/>
        <v/>
      </c>
      <c r="DT81" s="109" t="str">
        <f t="shared" si="176"/>
        <v/>
      </c>
      <c r="DU81" s="109" t="str">
        <f t="shared" si="176"/>
        <v/>
      </c>
      <c r="DV81" s="109" t="str">
        <f t="shared" si="176"/>
        <v/>
      </c>
      <c r="DW81" s="109" t="str">
        <f t="shared" si="176"/>
        <v/>
      </c>
      <c r="DX81" s="109" t="str">
        <f t="shared" si="176"/>
        <v/>
      </c>
      <c r="DY81" s="109" t="str">
        <f t="shared" si="176"/>
        <v/>
      </c>
      <c r="DZ81" s="109" t="str">
        <f t="shared" si="176"/>
        <v/>
      </c>
      <c r="EA81" s="109" t="str">
        <f t="shared" si="176"/>
        <v/>
      </c>
      <c r="EB81" s="109" t="str">
        <f t="shared" si="176"/>
        <v/>
      </c>
      <c r="EC81" s="109" t="str">
        <f t="shared" si="176"/>
        <v/>
      </c>
      <c r="ED81" s="109" t="str">
        <f t="shared" si="176"/>
        <v/>
      </c>
      <c r="EE81" s="109" t="str">
        <f t="shared" si="176"/>
        <v/>
      </c>
      <c r="EF81" s="109" t="str">
        <f t="shared" si="176"/>
        <v/>
      </c>
      <c r="EG81" s="109" t="str">
        <f t="shared" si="176"/>
        <v/>
      </c>
      <c r="EH81" s="109" t="str">
        <f t="shared" si="176"/>
        <v/>
      </c>
      <c r="EI81" s="109" t="str">
        <f t="shared" si="176"/>
        <v/>
      </c>
      <c r="EJ81" s="109" t="str">
        <f t="shared" si="176"/>
        <v/>
      </c>
      <c r="EK81" s="109" t="str">
        <f t="shared" si="176"/>
        <v/>
      </c>
      <c r="EL81" s="109" t="str">
        <f t="shared" si="176"/>
        <v/>
      </c>
      <c r="EM81" s="109" t="str">
        <f t="shared" si="176"/>
        <v/>
      </c>
      <c r="EN81" s="109" t="str">
        <f t="shared" si="176"/>
        <v/>
      </c>
      <c r="EO81" s="109" t="str">
        <f t="shared" si="176"/>
        <v/>
      </c>
      <c r="EP81" s="109" t="str">
        <f t="shared" si="176"/>
        <v/>
      </c>
      <c r="EQ81" s="109" t="str">
        <f t="shared" si="176"/>
        <v/>
      </c>
      <c r="ER81" s="109" t="str">
        <f t="shared" si="176"/>
        <v/>
      </c>
      <c r="ES81" s="109" t="str">
        <f t="shared" si="176"/>
        <v/>
      </c>
      <c r="ET81" s="109" t="str">
        <f t="shared" si="176"/>
        <v/>
      </c>
      <c r="EU81" s="109" t="str">
        <f t="shared" si="176"/>
        <v/>
      </c>
      <c r="EV81" s="109" t="str">
        <f t="shared" si="176"/>
        <v/>
      </c>
      <c r="EW81" s="109" t="str">
        <f t="shared" si="176"/>
        <v/>
      </c>
      <c r="EX81" s="109" t="str">
        <f t="shared" si="176"/>
        <v/>
      </c>
      <c r="EY81" s="109" t="str">
        <f t="shared" si="176"/>
        <v/>
      </c>
      <c r="EZ81" s="109" t="str">
        <f t="shared" si="176"/>
        <v/>
      </c>
      <c r="FA81" s="109" t="str">
        <f t="shared" si="176"/>
        <v/>
      </c>
      <c r="FB81" s="109" t="str">
        <f t="shared" si="176"/>
        <v/>
      </c>
      <c r="FC81" s="109" t="str">
        <f t="shared" si="176"/>
        <v/>
      </c>
      <c r="FD81" s="110" t="str">
        <f t="shared" si="176"/>
        <v/>
      </c>
    </row>
    <row r="82" spans="1:160" x14ac:dyDescent="0.25">
      <c r="A82" s="52">
        <v>62</v>
      </c>
      <c r="B82" s="105">
        <v>0</v>
      </c>
      <c r="C82" s="46"/>
      <c r="D82" s="47"/>
      <c r="E82" s="47"/>
      <c r="F82" s="48">
        <f t="shared" si="61"/>
        <v>0</v>
      </c>
      <c r="G82" s="106" t="str">
        <f t="shared" si="9"/>
        <v>..</v>
      </c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19"/>
      <c r="BE82" s="107">
        <f t="shared" si="97"/>
        <v>0</v>
      </c>
      <c r="BG82" s="108" t="str">
        <f t="shared" si="98"/>
        <v/>
      </c>
      <c r="BH82" s="109" t="str">
        <f t="shared" si="99"/>
        <v/>
      </c>
      <c r="BI82" s="109" t="str">
        <f t="shared" si="100"/>
        <v/>
      </c>
      <c r="BJ82" s="109" t="str">
        <f t="shared" si="101"/>
        <v/>
      </c>
      <c r="BK82" s="109" t="str">
        <f t="shared" si="102"/>
        <v/>
      </c>
      <c r="BL82" s="109" t="str">
        <f t="shared" si="103"/>
        <v/>
      </c>
      <c r="BM82" s="109" t="str">
        <f t="shared" si="104"/>
        <v/>
      </c>
      <c r="BN82" s="109" t="str">
        <f t="shared" si="105"/>
        <v/>
      </c>
      <c r="BO82" s="109" t="str">
        <f t="shared" si="106"/>
        <v/>
      </c>
      <c r="BP82" s="109" t="str">
        <f t="shared" si="107"/>
        <v/>
      </c>
      <c r="BQ82" s="109" t="str">
        <f t="shared" si="108"/>
        <v/>
      </c>
      <c r="BR82" s="109" t="str">
        <f t="shared" si="109"/>
        <v/>
      </c>
      <c r="BS82" s="109" t="str">
        <f t="shared" si="110"/>
        <v/>
      </c>
      <c r="BT82" s="109" t="str">
        <f t="shared" si="111"/>
        <v/>
      </c>
      <c r="BU82" s="109" t="str">
        <f t="shared" si="112"/>
        <v/>
      </c>
      <c r="BV82" s="109" t="str">
        <f t="shared" si="113"/>
        <v/>
      </c>
      <c r="BW82" s="109" t="str">
        <f t="shared" si="114"/>
        <v/>
      </c>
      <c r="BX82" s="109" t="str">
        <f t="shared" si="115"/>
        <v/>
      </c>
      <c r="BY82" s="109" t="str">
        <f t="shared" si="116"/>
        <v/>
      </c>
      <c r="BZ82" s="109" t="str">
        <f t="shared" si="117"/>
        <v/>
      </c>
      <c r="CA82" s="109" t="str">
        <f t="shared" si="118"/>
        <v/>
      </c>
      <c r="CB82" s="109" t="str">
        <f t="shared" si="119"/>
        <v/>
      </c>
      <c r="CC82" s="109" t="str">
        <f t="shared" si="120"/>
        <v/>
      </c>
      <c r="CD82" s="109" t="str">
        <f t="shared" si="121"/>
        <v/>
      </c>
      <c r="CE82" s="109" t="str">
        <f t="shared" si="122"/>
        <v/>
      </c>
      <c r="CF82" s="109" t="str">
        <f t="shared" si="123"/>
        <v/>
      </c>
      <c r="CG82" s="109" t="str">
        <f t="shared" si="124"/>
        <v/>
      </c>
      <c r="CH82" s="109" t="str">
        <f t="shared" si="125"/>
        <v/>
      </c>
      <c r="CI82" s="109" t="str">
        <f t="shared" si="126"/>
        <v/>
      </c>
      <c r="CJ82" s="109" t="str">
        <f t="shared" si="127"/>
        <v/>
      </c>
      <c r="CK82" s="109" t="str">
        <f t="shared" si="128"/>
        <v/>
      </c>
      <c r="CL82" s="109" t="str">
        <f t="shared" si="129"/>
        <v/>
      </c>
      <c r="CM82" s="109" t="str">
        <f t="shared" si="130"/>
        <v/>
      </c>
      <c r="CN82" s="109" t="str">
        <f t="shared" si="131"/>
        <v/>
      </c>
      <c r="CO82" s="109" t="str">
        <f t="shared" si="132"/>
        <v/>
      </c>
      <c r="CP82" s="109" t="str">
        <f t="shared" si="133"/>
        <v/>
      </c>
      <c r="CQ82" s="109" t="str">
        <f t="shared" si="134"/>
        <v/>
      </c>
      <c r="CR82" s="109" t="str">
        <f t="shared" si="135"/>
        <v/>
      </c>
      <c r="CS82" s="109" t="str">
        <f t="shared" si="136"/>
        <v/>
      </c>
      <c r="CT82" s="109" t="str">
        <f t="shared" si="137"/>
        <v/>
      </c>
      <c r="CU82" s="109" t="str">
        <f t="shared" si="138"/>
        <v/>
      </c>
      <c r="CV82" s="109" t="str">
        <f t="shared" si="139"/>
        <v/>
      </c>
      <c r="CW82" s="109" t="str">
        <f t="shared" si="140"/>
        <v/>
      </c>
      <c r="CX82" s="109" t="str">
        <f t="shared" si="141"/>
        <v/>
      </c>
      <c r="CY82" s="109" t="str">
        <f t="shared" si="142"/>
        <v/>
      </c>
      <c r="CZ82" s="109" t="str">
        <f t="shared" si="143"/>
        <v/>
      </c>
      <c r="DA82" s="109" t="str">
        <f t="shared" si="144"/>
        <v/>
      </c>
      <c r="DB82" s="109" t="str">
        <f t="shared" si="145"/>
        <v/>
      </c>
      <c r="DC82" s="109" t="str">
        <f t="shared" si="146"/>
        <v/>
      </c>
      <c r="DD82" s="109" t="str">
        <f t="shared" si="147"/>
        <v/>
      </c>
      <c r="DE82" s="110">
        <f t="shared" si="63"/>
        <v>0</v>
      </c>
      <c r="DG82" s="108" t="str">
        <f t="shared" si="64"/>
        <v/>
      </c>
      <c r="DH82" s="109" t="str">
        <f t="shared" si="65"/>
        <v/>
      </c>
      <c r="DI82" s="109" t="str">
        <f t="shared" ref="DI82:FD82" si="177">IF($B82=1,DH82+BI82,"")</f>
        <v/>
      </c>
      <c r="DJ82" s="109" t="str">
        <f t="shared" si="177"/>
        <v/>
      </c>
      <c r="DK82" s="109" t="str">
        <f t="shared" si="177"/>
        <v/>
      </c>
      <c r="DL82" s="109" t="str">
        <f t="shared" si="177"/>
        <v/>
      </c>
      <c r="DM82" s="109" t="str">
        <f t="shared" si="177"/>
        <v/>
      </c>
      <c r="DN82" s="109" t="str">
        <f t="shared" si="177"/>
        <v/>
      </c>
      <c r="DO82" s="109" t="str">
        <f t="shared" si="177"/>
        <v/>
      </c>
      <c r="DP82" s="109" t="str">
        <f t="shared" si="177"/>
        <v/>
      </c>
      <c r="DQ82" s="109" t="str">
        <f t="shared" si="177"/>
        <v/>
      </c>
      <c r="DR82" s="109" t="str">
        <f t="shared" si="177"/>
        <v/>
      </c>
      <c r="DS82" s="109" t="str">
        <f t="shared" si="177"/>
        <v/>
      </c>
      <c r="DT82" s="109" t="str">
        <f t="shared" si="177"/>
        <v/>
      </c>
      <c r="DU82" s="109" t="str">
        <f t="shared" si="177"/>
        <v/>
      </c>
      <c r="DV82" s="109" t="str">
        <f t="shared" si="177"/>
        <v/>
      </c>
      <c r="DW82" s="109" t="str">
        <f t="shared" si="177"/>
        <v/>
      </c>
      <c r="DX82" s="109" t="str">
        <f t="shared" si="177"/>
        <v/>
      </c>
      <c r="DY82" s="109" t="str">
        <f t="shared" si="177"/>
        <v/>
      </c>
      <c r="DZ82" s="109" t="str">
        <f t="shared" si="177"/>
        <v/>
      </c>
      <c r="EA82" s="109" t="str">
        <f t="shared" si="177"/>
        <v/>
      </c>
      <c r="EB82" s="109" t="str">
        <f t="shared" si="177"/>
        <v/>
      </c>
      <c r="EC82" s="109" t="str">
        <f t="shared" si="177"/>
        <v/>
      </c>
      <c r="ED82" s="109" t="str">
        <f t="shared" si="177"/>
        <v/>
      </c>
      <c r="EE82" s="109" t="str">
        <f t="shared" si="177"/>
        <v/>
      </c>
      <c r="EF82" s="109" t="str">
        <f t="shared" si="177"/>
        <v/>
      </c>
      <c r="EG82" s="109" t="str">
        <f t="shared" si="177"/>
        <v/>
      </c>
      <c r="EH82" s="109" t="str">
        <f t="shared" si="177"/>
        <v/>
      </c>
      <c r="EI82" s="109" t="str">
        <f t="shared" si="177"/>
        <v/>
      </c>
      <c r="EJ82" s="109" t="str">
        <f t="shared" si="177"/>
        <v/>
      </c>
      <c r="EK82" s="109" t="str">
        <f t="shared" si="177"/>
        <v/>
      </c>
      <c r="EL82" s="109" t="str">
        <f t="shared" si="177"/>
        <v/>
      </c>
      <c r="EM82" s="109" t="str">
        <f t="shared" si="177"/>
        <v/>
      </c>
      <c r="EN82" s="109" t="str">
        <f t="shared" si="177"/>
        <v/>
      </c>
      <c r="EO82" s="109" t="str">
        <f t="shared" si="177"/>
        <v/>
      </c>
      <c r="EP82" s="109" t="str">
        <f t="shared" si="177"/>
        <v/>
      </c>
      <c r="EQ82" s="109" t="str">
        <f t="shared" si="177"/>
        <v/>
      </c>
      <c r="ER82" s="109" t="str">
        <f t="shared" si="177"/>
        <v/>
      </c>
      <c r="ES82" s="109" t="str">
        <f t="shared" si="177"/>
        <v/>
      </c>
      <c r="ET82" s="109" t="str">
        <f t="shared" si="177"/>
        <v/>
      </c>
      <c r="EU82" s="109" t="str">
        <f t="shared" si="177"/>
        <v/>
      </c>
      <c r="EV82" s="109" t="str">
        <f t="shared" si="177"/>
        <v/>
      </c>
      <c r="EW82" s="109" t="str">
        <f t="shared" si="177"/>
        <v/>
      </c>
      <c r="EX82" s="109" t="str">
        <f t="shared" si="177"/>
        <v/>
      </c>
      <c r="EY82" s="109" t="str">
        <f t="shared" si="177"/>
        <v/>
      </c>
      <c r="EZ82" s="109" t="str">
        <f t="shared" si="177"/>
        <v/>
      </c>
      <c r="FA82" s="109" t="str">
        <f t="shared" si="177"/>
        <v/>
      </c>
      <c r="FB82" s="109" t="str">
        <f t="shared" si="177"/>
        <v/>
      </c>
      <c r="FC82" s="109" t="str">
        <f t="shared" si="177"/>
        <v/>
      </c>
      <c r="FD82" s="110" t="str">
        <f t="shared" si="177"/>
        <v/>
      </c>
    </row>
    <row r="83" spans="1:160" x14ac:dyDescent="0.25">
      <c r="A83" s="52">
        <v>63</v>
      </c>
      <c r="B83" s="105">
        <v>0</v>
      </c>
      <c r="C83" s="46"/>
      <c r="D83" s="47"/>
      <c r="E83" s="47"/>
      <c r="F83" s="48">
        <f t="shared" si="61"/>
        <v>0</v>
      </c>
      <c r="G83" s="106" t="str">
        <f t="shared" si="9"/>
        <v>..</v>
      </c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19"/>
      <c r="BE83" s="107">
        <f t="shared" si="97"/>
        <v>0</v>
      </c>
      <c r="BG83" s="108" t="str">
        <f t="shared" si="98"/>
        <v/>
      </c>
      <c r="BH83" s="109" t="str">
        <f t="shared" si="99"/>
        <v/>
      </c>
      <c r="BI83" s="109" t="str">
        <f t="shared" si="100"/>
        <v/>
      </c>
      <c r="BJ83" s="109" t="str">
        <f t="shared" si="101"/>
        <v/>
      </c>
      <c r="BK83" s="109" t="str">
        <f t="shared" si="102"/>
        <v/>
      </c>
      <c r="BL83" s="109" t="str">
        <f t="shared" si="103"/>
        <v/>
      </c>
      <c r="BM83" s="109" t="str">
        <f t="shared" si="104"/>
        <v/>
      </c>
      <c r="BN83" s="109" t="str">
        <f t="shared" si="105"/>
        <v/>
      </c>
      <c r="BO83" s="109" t="str">
        <f t="shared" si="106"/>
        <v/>
      </c>
      <c r="BP83" s="109" t="str">
        <f t="shared" si="107"/>
        <v/>
      </c>
      <c r="BQ83" s="109" t="str">
        <f t="shared" si="108"/>
        <v/>
      </c>
      <c r="BR83" s="109" t="str">
        <f t="shared" si="109"/>
        <v/>
      </c>
      <c r="BS83" s="109" t="str">
        <f t="shared" si="110"/>
        <v/>
      </c>
      <c r="BT83" s="109" t="str">
        <f t="shared" si="111"/>
        <v/>
      </c>
      <c r="BU83" s="109" t="str">
        <f t="shared" si="112"/>
        <v/>
      </c>
      <c r="BV83" s="109" t="str">
        <f t="shared" si="113"/>
        <v/>
      </c>
      <c r="BW83" s="109" t="str">
        <f t="shared" si="114"/>
        <v/>
      </c>
      <c r="BX83" s="109" t="str">
        <f t="shared" si="115"/>
        <v/>
      </c>
      <c r="BY83" s="109" t="str">
        <f t="shared" si="116"/>
        <v/>
      </c>
      <c r="BZ83" s="109" t="str">
        <f t="shared" si="117"/>
        <v/>
      </c>
      <c r="CA83" s="109" t="str">
        <f t="shared" si="118"/>
        <v/>
      </c>
      <c r="CB83" s="109" t="str">
        <f t="shared" si="119"/>
        <v/>
      </c>
      <c r="CC83" s="109" t="str">
        <f t="shared" si="120"/>
        <v/>
      </c>
      <c r="CD83" s="109" t="str">
        <f t="shared" si="121"/>
        <v/>
      </c>
      <c r="CE83" s="109" t="str">
        <f t="shared" si="122"/>
        <v/>
      </c>
      <c r="CF83" s="109" t="str">
        <f t="shared" si="123"/>
        <v/>
      </c>
      <c r="CG83" s="109" t="str">
        <f t="shared" si="124"/>
        <v/>
      </c>
      <c r="CH83" s="109" t="str">
        <f t="shared" si="125"/>
        <v/>
      </c>
      <c r="CI83" s="109" t="str">
        <f t="shared" si="126"/>
        <v/>
      </c>
      <c r="CJ83" s="109" t="str">
        <f t="shared" si="127"/>
        <v/>
      </c>
      <c r="CK83" s="109" t="str">
        <f t="shared" si="128"/>
        <v/>
      </c>
      <c r="CL83" s="109" t="str">
        <f t="shared" si="129"/>
        <v/>
      </c>
      <c r="CM83" s="109" t="str">
        <f t="shared" si="130"/>
        <v/>
      </c>
      <c r="CN83" s="109" t="str">
        <f t="shared" si="131"/>
        <v/>
      </c>
      <c r="CO83" s="109" t="str">
        <f t="shared" si="132"/>
        <v/>
      </c>
      <c r="CP83" s="109" t="str">
        <f t="shared" si="133"/>
        <v/>
      </c>
      <c r="CQ83" s="109" t="str">
        <f t="shared" si="134"/>
        <v/>
      </c>
      <c r="CR83" s="109" t="str">
        <f t="shared" si="135"/>
        <v/>
      </c>
      <c r="CS83" s="109" t="str">
        <f t="shared" si="136"/>
        <v/>
      </c>
      <c r="CT83" s="109" t="str">
        <f t="shared" si="137"/>
        <v/>
      </c>
      <c r="CU83" s="109" t="str">
        <f t="shared" si="138"/>
        <v/>
      </c>
      <c r="CV83" s="109" t="str">
        <f t="shared" si="139"/>
        <v/>
      </c>
      <c r="CW83" s="109" t="str">
        <f t="shared" si="140"/>
        <v/>
      </c>
      <c r="CX83" s="109" t="str">
        <f t="shared" si="141"/>
        <v/>
      </c>
      <c r="CY83" s="109" t="str">
        <f t="shared" si="142"/>
        <v/>
      </c>
      <c r="CZ83" s="109" t="str">
        <f t="shared" si="143"/>
        <v/>
      </c>
      <c r="DA83" s="109" t="str">
        <f t="shared" si="144"/>
        <v/>
      </c>
      <c r="DB83" s="109" t="str">
        <f t="shared" si="145"/>
        <v/>
      </c>
      <c r="DC83" s="109" t="str">
        <f t="shared" si="146"/>
        <v/>
      </c>
      <c r="DD83" s="109" t="str">
        <f t="shared" si="147"/>
        <v/>
      </c>
      <c r="DE83" s="110">
        <f t="shared" si="63"/>
        <v>0</v>
      </c>
      <c r="DG83" s="108" t="str">
        <f t="shared" si="64"/>
        <v/>
      </c>
      <c r="DH83" s="109" t="str">
        <f t="shared" si="65"/>
        <v/>
      </c>
      <c r="DI83" s="109" t="str">
        <f t="shared" ref="DI83:FD83" si="178">IF($B83=1,DH83+BI83,"")</f>
        <v/>
      </c>
      <c r="DJ83" s="109" t="str">
        <f t="shared" si="178"/>
        <v/>
      </c>
      <c r="DK83" s="109" t="str">
        <f t="shared" si="178"/>
        <v/>
      </c>
      <c r="DL83" s="109" t="str">
        <f t="shared" si="178"/>
        <v/>
      </c>
      <c r="DM83" s="109" t="str">
        <f t="shared" si="178"/>
        <v/>
      </c>
      <c r="DN83" s="109" t="str">
        <f t="shared" si="178"/>
        <v/>
      </c>
      <c r="DO83" s="109" t="str">
        <f t="shared" si="178"/>
        <v/>
      </c>
      <c r="DP83" s="109" t="str">
        <f t="shared" si="178"/>
        <v/>
      </c>
      <c r="DQ83" s="109" t="str">
        <f t="shared" si="178"/>
        <v/>
      </c>
      <c r="DR83" s="109" t="str">
        <f t="shared" si="178"/>
        <v/>
      </c>
      <c r="DS83" s="109" t="str">
        <f t="shared" si="178"/>
        <v/>
      </c>
      <c r="DT83" s="109" t="str">
        <f t="shared" si="178"/>
        <v/>
      </c>
      <c r="DU83" s="109" t="str">
        <f t="shared" si="178"/>
        <v/>
      </c>
      <c r="DV83" s="109" t="str">
        <f t="shared" si="178"/>
        <v/>
      </c>
      <c r="DW83" s="109" t="str">
        <f t="shared" si="178"/>
        <v/>
      </c>
      <c r="DX83" s="109" t="str">
        <f t="shared" si="178"/>
        <v/>
      </c>
      <c r="DY83" s="109" t="str">
        <f t="shared" si="178"/>
        <v/>
      </c>
      <c r="DZ83" s="109" t="str">
        <f t="shared" si="178"/>
        <v/>
      </c>
      <c r="EA83" s="109" t="str">
        <f t="shared" si="178"/>
        <v/>
      </c>
      <c r="EB83" s="109" t="str">
        <f t="shared" si="178"/>
        <v/>
      </c>
      <c r="EC83" s="109" t="str">
        <f t="shared" si="178"/>
        <v/>
      </c>
      <c r="ED83" s="109" t="str">
        <f t="shared" si="178"/>
        <v/>
      </c>
      <c r="EE83" s="109" t="str">
        <f t="shared" si="178"/>
        <v/>
      </c>
      <c r="EF83" s="109" t="str">
        <f t="shared" si="178"/>
        <v/>
      </c>
      <c r="EG83" s="109" t="str">
        <f t="shared" si="178"/>
        <v/>
      </c>
      <c r="EH83" s="109" t="str">
        <f t="shared" si="178"/>
        <v/>
      </c>
      <c r="EI83" s="109" t="str">
        <f t="shared" si="178"/>
        <v/>
      </c>
      <c r="EJ83" s="109" t="str">
        <f t="shared" si="178"/>
        <v/>
      </c>
      <c r="EK83" s="109" t="str">
        <f t="shared" si="178"/>
        <v/>
      </c>
      <c r="EL83" s="109" t="str">
        <f t="shared" si="178"/>
        <v/>
      </c>
      <c r="EM83" s="109" t="str">
        <f t="shared" si="178"/>
        <v/>
      </c>
      <c r="EN83" s="109" t="str">
        <f t="shared" si="178"/>
        <v/>
      </c>
      <c r="EO83" s="109" t="str">
        <f t="shared" si="178"/>
        <v/>
      </c>
      <c r="EP83" s="109" t="str">
        <f t="shared" si="178"/>
        <v/>
      </c>
      <c r="EQ83" s="109" t="str">
        <f t="shared" si="178"/>
        <v/>
      </c>
      <c r="ER83" s="109" t="str">
        <f t="shared" si="178"/>
        <v/>
      </c>
      <c r="ES83" s="109" t="str">
        <f t="shared" si="178"/>
        <v/>
      </c>
      <c r="ET83" s="109" t="str">
        <f t="shared" si="178"/>
        <v/>
      </c>
      <c r="EU83" s="109" t="str">
        <f t="shared" si="178"/>
        <v/>
      </c>
      <c r="EV83" s="109" t="str">
        <f t="shared" si="178"/>
        <v/>
      </c>
      <c r="EW83" s="109" t="str">
        <f t="shared" si="178"/>
        <v/>
      </c>
      <c r="EX83" s="109" t="str">
        <f t="shared" si="178"/>
        <v/>
      </c>
      <c r="EY83" s="109" t="str">
        <f t="shared" si="178"/>
        <v/>
      </c>
      <c r="EZ83" s="109" t="str">
        <f t="shared" si="178"/>
        <v/>
      </c>
      <c r="FA83" s="109" t="str">
        <f t="shared" si="178"/>
        <v/>
      </c>
      <c r="FB83" s="109" t="str">
        <f t="shared" si="178"/>
        <v/>
      </c>
      <c r="FC83" s="109" t="str">
        <f t="shared" si="178"/>
        <v/>
      </c>
      <c r="FD83" s="110" t="str">
        <f t="shared" si="178"/>
        <v/>
      </c>
    </row>
    <row r="84" spans="1:160" x14ac:dyDescent="0.25">
      <c r="A84" s="52">
        <v>64</v>
      </c>
      <c r="B84" s="105">
        <v>0</v>
      </c>
      <c r="C84" s="46"/>
      <c r="D84" s="47"/>
      <c r="E84" s="47"/>
      <c r="F84" s="48">
        <f t="shared" si="61"/>
        <v>0</v>
      </c>
      <c r="G84" s="106" t="str">
        <f t="shared" si="9"/>
        <v>..</v>
      </c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19"/>
      <c r="BE84" s="107">
        <f t="shared" si="97"/>
        <v>0</v>
      </c>
      <c r="BG84" s="108" t="str">
        <f t="shared" si="98"/>
        <v/>
      </c>
      <c r="BH84" s="109" t="str">
        <f t="shared" si="99"/>
        <v/>
      </c>
      <c r="BI84" s="109" t="str">
        <f t="shared" si="100"/>
        <v/>
      </c>
      <c r="BJ84" s="109" t="str">
        <f t="shared" si="101"/>
        <v/>
      </c>
      <c r="BK84" s="109" t="str">
        <f t="shared" si="102"/>
        <v/>
      </c>
      <c r="BL84" s="109" t="str">
        <f t="shared" si="103"/>
        <v/>
      </c>
      <c r="BM84" s="109" t="str">
        <f t="shared" si="104"/>
        <v/>
      </c>
      <c r="BN84" s="109" t="str">
        <f t="shared" si="105"/>
        <v/>
      </c>
      <c r="BO84" s="109" t="str">
        <f t="shared" si="106"/>
        <v/>
      </c>
      <c r="BP84" s="109" t="str">
        <f t="shared" si="107"/>
        <v/>
      </c>
      <c r="BQ84" s="109" t="str">
        <f t="shared" si="108"/>
        <v/>
      </c>
      <c r="BR84" s="109" t="str">
        <f t="shared" si="109"/>
        <v/>
      </c>
      <c r="BS84" s="109" t="str">
        <f t="shared" si="110"/>
        <v/>
      </c>
      <c r="BT84" s="109" t="str">
        <f t="shared" si="111"/>
        <v/>
      </c>
      <c r="BU84" s="109" t="str">
        <f t="shared" si="112"/>
        <v/>
      </c>
      <c r="BV84" s="109" t="str">
        <f t="shared" si="113"/>
        <v/>
      </c>
      <c r="BW84" s="109" t="str">
        <f t="shared" si="114"/>
        <v/>
      </c>
      <c r="BX84" s="109" t="str">
        <f t="shared" si="115"/>
        <v/>
      </c>
      <c r="BY84" s="109" t="str">
        <f t="shared" si="116"/>
        <v/>
      </c>
      <c r="BZ84" s="109" t="str">
        <f t="shared" si="117"/>
        <v/>
      </c>
      <c r="CA84" s="109" t="str">
        <f t="shared" si="118"/>
        <v/>
      </c>
      <c r="CB84" s="109" t="str">
        <f t="shared" si="119"/>
        <v/>
      </c>
      <c r="CC84" s="109" t="str">
        <f t="shared" si="120"/>
        <v/>
      </c>
      <c r="CD84" s="109" t="str">
        <f t="shared" si="121"/>
        <v/>
      </c>
      <c r="CE84" s="109" t="str">
        <f t="shared" si="122"/>
        <v/>
      </c>
      <c r="CF84" s="109" t="str">
        <f t="shared" si="123"/>
        <v/>
      </c>
      <c r="CG84" s="109" t="str">
        <f t="shared" si="124"/>
        <v/>
      </c>
      <c r="CH84" s="109" t="str">
        <f t="shared" si="125"/>
        <v/>
      </c>
      <c r="CI84" s="109" t="str">
        <f t="shared" si="126"/>
        <v/>
      </c>
      <c r="CJ84" s="109" t="str">
        <f t="shared" si="127"/>
        <v/>
      </c>
      <c r="CK84" s="109" t="str">
        <f t="shared" si="128"/>
        <v/>
      </c>
      <c r="CL84" s="109" t="str">
        <f t="shared" si="129"/>
        <v/>
      </c>
      <c r="CM84" s="109" t="str">
        <f t="shared" si="130"/>
        <v/>
      </c>
      <c r="CN84" s="109" t="str">
        <f t="shared" si="131"/>
        <v/>
      </c>
      <c r="CO84" s="109" t="str">
        <f t="shared" si="132"/>
        <v/>
      </c>
      <c r="CP84" s="109" t="str">
        <f t="shared" si="133"/>
        <v/>
      </c>
      <c r="CQ84" s="109" t="str">
        <f t="shared" si="134"/>
        <v/>
      </c>
      <c r="CR84" s="109" t="str">
        <f t="shared" si="135"/>
        <v/>
      </c>
      <c r="CS84" s="109" t="str">
        <f t="shared" si="136"/>
        <v/>
      </c>
      <c r="CT84" s="109" t="str">
        <f t="shared" si="137"/>
        <v/>
      </c>
      <c r="CU84" s="109" t="str">
        <f t="shared" si="138"/>
        <v/>
      </c>
      <c r="CV84" s="109" t="str">
        <f t="shared" si="139"/>
        <v/>
      </c>
      <c r="CW84" s="109" t="str">
        <f t="shared" si="140"/>
        <v/>
      </c>
      <c r="CX84" s="109" t="str">
        <f t="shared" si="141"/>
        <v/>
      </c>
      <c r="CY84" s="109" t="str">
        <f t="shared" si="142"/>
        <v/>
      </c>
      <c r="CZ84" s="109" t="str">
        <f t="shared" si="143"/>
        <v/>
      </c>
      <c r="DA84" s="109" t="str">
        <f t="shared" si="144"/>
        <v/>
      </c>
      <c r="DB84" s="109" t="str">
        <f t="shared" si="145"/>
        <v/>
      </c>
      <c r="DC84" s="109" t="str">
        <f t="shared" si="146"/>
        <v/>
      </c>
      <c r="DD84" s="109" t="str">
        <f t="shared" si="147"/>
        <v/>
      </c>
      <c r="DE84" s="110">
        <f t="shared" si="63"/>
        <v>0</v>
      </c>
      <c r="DG84" s="108" t="str">
        <f t="shared" si="64"/>
        <v/>
      </c>
      <c r="DH84" s="109" t="str">
        <f t="shared" si="65"/>
        <v/>
      </c>
      <c r="DI84" s="109" t="str">
        <f t="shared" ref="DI84:FD84" si="179">IF($B84=1,DH84+BI84,"")</f>
        <v/>
      </c>
      <c r="DJ84" s="109" t="str">
        <f t="shared" si="179"/>
        <v/>
      </c>
      <c r="DK84" s="109" t="str">
        <f t="shared" si="179"/>
        <v/>
      </c>
      <c r="DL84" s="109" t="str">
        <f t="shared" si="179"/>
        <v/>
      </c>
      <c r="DM84" s="109" t="str">
        <f t="shared" si="179"/>
        <v/>
      </c>
      <c r="DN84" s="109" t="str">
        <f t="shared" si="179"/>
        <v/>
      </c>
      <c r="DO84" s="109" t="str">
        <f t="shared" si="179"/>
        <v/>
      </c>
      <c r="DP84" s="109" t="str">
        <f t="shared" si="179"/>
        <v/>
      </c>
      <c r="DQ84" s="109" t="str">
        <f t="shared" si="179"/>
        <v/>
      </c>
      <c r="DR84" s="109" t="str">
        <f t="shared" si="179"/>
        <v/>
      </c>
      <c r="DS84" s="109" t="str">
        <f t="shared" si="179"/>
        <v/>
      </c>
      <c r="DT84" s="109" t="str">
        <f t="shared" si="179"/>
        <v/>
      </c>
      <c r="DU84" s="109" t="str">
        <f t="shared" si="179"/>
        <v/>
      </c>
      <c r="DV84" s="109" t="str">
        <f t="shared" si="179"/>
        <v/>
      </c>
      <c r="DW84" s="109" t="str">
        <f t="shared" si="179"/>
        <v/>
      </c>
      <c r="DX84" s="109" t="str">
        <f t="shared" si="179"/>
        <v/>
      </c>
      <c r="DY84" s="109" t="str">
        <f t="shared" si="179"/>
        <v/>
      </c>
      <c r="DZ84" s="109" t="str">
        <f t="shared" si="179"/>
        <v/>
      </c>
      <c r="EA84" s="109" t="str">
        <f t="shared" si="179"/>
        <v/>
      </c>
      <c r="EB84" s="109" t="str">
        <f t="shared" si="179"/>
        <v/>
      </c>
      <c r="EC84" s="109" t="str">
        <f t="shared" si="179"/>
        <v/>
      </c>
      <c r="ED84" s="109" t="str">
        <f t="shared" si="179"/>
        <v/>
      </c>
      <c r="EE84" s="109" t="str">
        <f t="shared" si="179"/>
        <v/>
      </c>
      <c r="EF84" s="109" t="str">
        <f t="shared" si="179"/>
        <v/>
      </c>
      <c r="EG84" s="109" t="str">
        <f t="shared" si="179"/>
        <v/>
      </c>
      <c r="EH84" s="109" t="str">
        <f t="shared" si="179"/>
        <v/>
      </c>
      <c r="EI84" s="109" t="str">
        <f t="shared" si="179"/>
        <v/>
      </c>
      <c r="EJ84" s="109" t="str">
        <f t="shared" si="179"/>
        <v/>
      </c>
      <c r="EK84" s="109" t="str">
        <f t="shared" si="179"/>
        <v/>
      </c>
      <c r="EL84" s="109" t="str">
        <f t="shared" si="179"/>
        <v/>
      </c>
      <c r="EM84" s="109" t="str">
        <f t="shared" si="179"/>
        <v/>
      </c>
      <c r="EN84" s="109" t="str">
        <f t="shared" si="179"/>
        <v/>
      </c>
      <c r="EO84" s="109" t="str">
        <f t="shared" si="179"/>
        <v/>
      </c>
      <c r="EP84" s="109" t="str">
        <f t="shared" si="179"/>
        <v/>
      </c>
      <c r="EQ84" s="109" t="str">
        <f t="shared" si="179"/>
        <v/>
      </c>
      <c r="ER84" s="109" t="str">
        <f t="shared" si="179"/>
        <v/>
      </c>
      <c r="ES84" s="109" t="str">
        <f t="shared" si="179"/>
        <v/>
      </c>
      <c r="ET84" s="109" t="str">
        <f t="shared" si="179"/>
        <v/>
      </c>
      <c r="EU84" s="109" t="str">
        <f t="shared" si="179"/>
        <v/>
      </c>
      <c r="EV84" s="109" t="str">
        <f t="shared" si="179"/>
        <v/>
      </c>
      <c r="EW84" s="109" t="str">
        <f t="shared" si="179"/>
        <v/>
      </c>
      <c r="EX84" s="109" t="str">
        <f t="shared" si="179"/>
        <v/>
      </c>
      <c r="EY84" s="109" t="str">
        <f t="shared" si="179"/>
        <v/>
      </c>
      <c r="EZ84" s="109" t="str">
        <f t="shared" si="179"/>
        <v/>
      </c>
      <c r="FA84" s="109" t="str">
        <f t="shared" si="179"/>
        <v/>
      </c>
      <c r="FB84" s="109" t="str">
        <f t="shared" si="179"/>
        <v/>
      </c>
      <c r="FC84" s="109" t="str">
        <f t="shared" si="179"/>
        <v/>
      </c>
      <c r="FD84" s="110" t="str">
        <f t="shared" si="179"/>
        <v/>
      </c>
    </row>
    <row r="85" spans="1:160" x14ac:dyDescent="0.25">
      <c r="A85" s="52">
        <v>65</v>
      </c>
      <c r="B85" s="105">
        <v>0</v>
      </c>
      <c r="C85" s="46"/>
      <c r="D85" s="47"/>
      <c r="E85" s="47"/>
      <c r="F85" s="48">
        <f t="shared" si="61"/>
        <v>0</v>
      </c>
      <c r="G85" s="106" t="str">
        <f t="shared" si="9"/>
        <v>..</v>
      </c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19"/>
      <c r="BE85" s="107">
        <f t="shared" ref="BE85:BE116" si="180">SUM(H85:BD85)</f>
        <v>0</v>
      </c>
      <c r="BG85" s="108" t="str">
        <f t="shared" ref="BG85:BG120" si="181">IF($B85=1,G85,"")</f>
        <v/>
      </c>
      <c r="BH85" s="109" t="str">
        <f t="shared" ref="BH85:BH120" si="182">IF($B85=1,H85/$BE85,"")</f>
        <v/>
      </c>
      <c r="BI85" s="109" t="str">
        <f t="shared" ref="BI85:BI120" si="183">IF($B85=1,I85/$BE85,"")</f>
        <v/>
      </c>
      <c r="BJ85" s="109" t="str">
        <f t="shared" ref="BJ85:BJ120" si="184">IF($B85=1,J85/$BE85,"")</f>
        <v/>
      </c>
      <c r="BK85" s="109" t="str">
        <f t="shared" ref="BK85:BK120" si="185">IF($B85=1,K85/$BE85,"")</f>
        <v/>
      </c>
      <c r="BL85" s="109" t="str">
        <f t="shared" ref="BL85:BL120" si="186">IF($B85=1,L85/$BE85,"")</f>
        <v/>
      </c>
      <c r="BM85" s="109" t="str">
        <f t="shared" ref="BM85:BM120" si="187">IF($B85=1,M85/$BE85,"")</f>
        <v/>
      </c>
      <c r="BN85" s="109" t="str">
        <f t="shared" ref="BN85:BN120" si="188">IF($B85=1,N85/$BE85,"")</f>
        <v/>
      </c>
      <c r="BO85" s="109" t="str">
        <f t="shared" ref="BO85:BO120" si="189">IF($B85=1,O85/$BE85,"")</f>
        <v/>
      </c>
      <c r="BP85" s="109" t="str">
        <f t="shared" ref="BP85:BP120" si="190">IF($B85=1,P85/$BE85,"")</f>
        <v/>
      </c>
      <c r="BQ85" s="109" t="str">
        <f t="shared" ref="BQ85:BQ120" si="191">IF($B85=1,Q85/$BE85,"")</f>
        <v/>
      </c>
      <c r="BR85" s="109" t="str">
        <f t="shared" ref="BR85:BR120" si="192">IF($B85=1,R85/$BE85,"")</f>
        <v/>
      </c>
      <c r="BS85" s="109" t="str">
        <f t="shared" ref="BS85:BS120" si="193">IF($B85=1,S85/$BE85,"")</f>
        <v/>
      </c>
      <c r="BT85" s="109" t="str">
        <f t="shared" ref="BT85:BT120" si="194">IF($B85=1,T85/$BE85,"")</f>
        <v/>
      </c>
      <c r="BU85" s="109" t="str">
        <f t="shared" ref="BU85:BU120" si="195">IF($B85=1,U85/$BE85,"")</f>
        <v/>
      </c>
      <c r="BV85" s="109" t="str">
        <f t="shared" ref="BV85:BV120" si="196">IF($B85=1,V85/$BE85,"")</f>
        <v/>
      </c>
      <c r="BW85" s="109" t="str">
        <f t="shared" ref="BW85:BW120" si="197">IF($B85=1,W85/$BE85,"")</f>
        <v/>
      </c>
      <c r="BX85" s="109" t="str">
        <f t="shared" ref="BX85:BX120" si="198">IF($B85=1,X85/$BE85,"")</f>
        <v/>
      </c>
      <c r="BY85" s="109" t="str">
        <f t="shared" ref="BY85:BY120" si="199">IF($B85=1,Y85/$BE85,"")</f>
        <v/>
      </c>
      <c r="BZ85" s="109" t="str">
        <f t="shared" ref="BZ85:BZ120" si="200">IF($B85=1,Z85/$BE85,"")</f>
        <v/>
      </c>
      <c r="CA85" s="109" t="str">
        <f t="shared" ref="CA85:CA120" si="201">IF($B85=1,AA85/$BE85,"")</f>
        <v/>
      </c>
      <c r="CB85" s="109" t="str">
        <f t="shared" ref="CB85:CB120" si="202">IF($B85=1,AB85/$BE85,"")</f>
        <v/>
      </c>
      <c r="CC85" s="109" t="str">
        <f t="shared" ref="CC85:CC120" si="203">IF($B85=1,AC85/$BE85,"")</f>
        <v/>
      </c>
      <c r="CD85" s="109" t="str">
        <f t="shared" ref="CD85:CD120" si="204">IF($B85=1,AD85/$BE85,"")</f>
        <v/>
      </c>
      <c r="CE85" s="109" t="str">
        <f t="shared" ref="CE85:CE120" si="205">IF($B85=1,AE85/$BE85,"")</f>
        <v/>
      </c>
      <c r="CF85" s="109" t="str">
        <f t="shared" ref="CF85:CF120" si="206">IF($B85=1,AF85/$BE85,"")</f>
        <v/>
      </c>
      <c r="CG85" s="109" t="str">
        <f t="shared" ref="CG85:CG120" si="207">IF($B85=1,AG85/$BE85,"")</f>
        <v/>
      </c>
      <c r="CH85" s="109" t="str">
        <f t="shared" ref="CH85:CH120" si="208">IF($B85=1,AH85/$BE85,"")</f>
        <v/>
      </c>
      <c r="CI85" s="109" t="str">
        <f t="shared" ref="CI85:CI120" si="209">IF($B85=1,AI85/$BE85,"")</f>
        <v/>
      </c>
      <c r="CJ85" s="109" t="str">
        <f t="shared" ref="CJ85:CJ120" si="210">IF($B85=1,AJ85/$BE85,"")</f>
        <v/>
      </c>
      <c r="CK85" s="109" t="str">
        <f t="shared" ref="CK85:CK120" si="211">IF($B85=1,AK85/$BE85,"")</f>
        <v/>
      </c>
      <c r="CL85" s="109" t="str">
        <f t="shared" ref="CL85:CL120" si="212">IF($B85=1,AL85/$BE85,"")</f>
        <v/>
      </c>
      <c r="CM85" s="109" t="str">
        <f t="shared" ref="CM85:CM120" si="213">IF($B85=1,AM85/$BE85,"")</f>
        <v/>
      </c>
      <c r="CN85" s="109" t="str">
        <f t="shared" ref="CN85:CN120" si="214">IF($B85=1,AN85/$BE85,"")</f>
        <v/>
      </c>
      <c r="CO85" s="109" t="str">
        <f t="shared" ref="CO85:CO120" si="215">IF($B85=1,AO85/$BE85,"")</f>
        <v/>
      </c>
      <c r="CP85" s="109" t="str">
        <f t="shared" ref="CP85:CP120" si="216">IF($B85=1,AP85/$BE85,"")</f>
        <v/>
      </c>
      <c r="CQ85" s="109" t="str">
        <f t="shared" ref="CQ85:CQ120" si="217">IF($B85=1,AQ85/$BE85,"")</f>
        <v/>
      </c>
      <c r="CR85" s="109" t="str">
        <f t="shared" ref="CR85:CR120" si="218">IF($B85=1,AR85/$BE85,"")</f>
        <v/>
      </c>
      <c r="CS85" s="109" t="str">
        <f t="shared" ref="CS85:CS120" si="219">IF($B85=1,AS85/$BE85,"")</f>
        <v/>
      </c>
      <c r="CT85" s="109" t="str">
        <f t="shared" ref="CT85:CT120" si="220">IF($B85=1,AT85/$BE85,"")</f>
        <v/>
      </c>
      <c r="CU85" s="109" t="str">
        <f t="shared" ref="CU85:CU120" si="221">IF($B85=1,AU85/$BE85,"")</f>
        <v/>
      </c>
      <c r="CV85" s="109" t="str">
        <f t="shared" ref="CV85:CV120" si="222">IF($B85=1,AV85/$BE85,"")</f>
        <v/>
      </c>
      <c r="CW85" s="109" t="str">
        <f t="shared" ref="CW85:CW120" si="223">IF($B85=1,AW85/$BE85,"")</f>
        <v/>
      </c>
      <c r="CX85" s="109" t="str">
        <f t="shared" ref="CX85:CX120" si="224">IF($B85=1,AX85/$BE85,"")</f>
        <v/>
      </c>
      <c r="CY85" s="109" t="str">
        <f t="shared" ref="CY85:CY120" si="225">IF($B85=1,AY85/$BE85,"")</f>
        <v/>
      </c>
      <c r="CZ85" s="109" t="str">
        <f t="shared" ref="CZ85:CZ120" si="226">IF($B85=1,AZ85/$BE85,"")</f>
        <v/>
      </c>
      <c r="DA85" s="109" t="str">
        <f t="shared" ref="DA85:DA120" si="227">IF($B85=1,BA85/$BE85,"")</f>
        <v/>
      </c>
      <c r="DB85" s="109" t="str">
        <f t="shared" ref="DB85:DB120" si="228">IF($B85=1,BB85/$BE85,"")</f>
        <v/>
      </c>
      <c r="DC85" s="109" t="str">
        <f t="shared" ref="DC85:DC120" si="229">IF($B85=1,BC85/$BE85,"")</f>
        <v/>
      </c>
      <c r="DD85" s="109" t="str">
        <f t="shared" ref="DD85:DD120" si="230">IF($B85=1,BD85/$BE85,"")</f>
        <v/>
      </c>
      <c r="DE85" s="110">
        <f t="shared" si="63"/>
        <v>0</v>
      </c>
      <c r="DG85" s="108" t="str">
        <f t="shared" si="64"/>
        <v/>
      </c>
      <c r="DH85" s="109" t="str">
        <f t="shared" si="65"/>
        <v/>
      </c>
      <c r="DI85" s="109" t="str">
        <f t="shared" ref="DI85:FD85" si="231">IF($B85=1,DH85+BI85,"")</f>
        <v/>
      </c>
      <c r="DJ85" s="109" t="str">
        <f t="shared" si="231"/>
        <v/>
      </c>
      <c r="DK85" s="109" t="str">
        <f t="shared" si="231"/>
        <v/>
      </c>
      <c r="DL85" s="109" t="str">
        <f t="shared" si="231"/>
        <v/>
      </c>
      <c r="DM85" s="109" t="str">
        <f t="shared" si="231"/>
        <v/>
      </c>
      <c r="DN85" s="109" t="str">
        <f t="shared" si="231"/>
        <v/>
      </c>
      <c r="DO85" s="109" t="str">
        <f t="shared" si="231"/>
        <v/>
      </c>
      <c r="DP85" s="109" t="str">
        <f t="shared" si="231"/>
        <v/>
      </c>
      <c r="DQ85" s="109" t="str">
        <f t="shared" si="231"/>
        <v/>
      </c>
      <c r="DR85" s="109" t="str">
        <f t="shared" si="231"/>
        <v/>
      </c>
      <c r="DS85" s="109" t="str">
        <f t="shared" si="231"/>
        <v/>
      </c>
      <c r="DT85" s="109" t="str">
        <f t="shared" si="231"/>
        <v/>
      </c>
      <c r="DU85" s="109" t="str">
        <f t="shared" si="231"/>
        <v/>
      </c>
      <c r="DV85" s="109" t="str">
        <f t="shared" si="231"/>
        <v/>
      </c>
      <c r="DW85" s="109" t="str">
        <f t="shared" si="231"/>
        <v/>
      </c>
      <c r="DX85" s="109" t="str">
        <f t="shared" si="231"/>
        <v/>
      </c>
      <c r="DY85" s="109" t="str">
        <f t="shared" si="231"/>
        <v/>
      </c>
      <c r="DZ85" s="109" t="str">
        <f t="shared" si="231"/>
        <v/>
      </c>
      <c r="EA85" s="109" t="str">
        <f t="shared" si="231"/>
        <v/>
      </c>
      <c r="EB85" s="109" t="str">
        <f t="shared" si="231"/>
        <v/>
      </c>
      <c r="EC85" s="109" t="str">
        <f t="shared" si="231"/>
        <v/>
      </c>
      <c r="ED85" s="109" t="str">
        <f t="shared" si="231"/>
        <v/>
      </c>
      <c r="EE85" s="109" t="str">
        <f t="shared" si="231"/>
        <v/>
      </c>
      <c r="EF85" s="109" t="str">
        <f t="shared" si="231"/>
        <v/>
      </c>
      <c r="EG85" s="109" t="str">
        <f t="shared" si="231"/>
        <v/>
      </c>
      <c r="EH85" s="109" t="str">
        <f t="shared" si="231"/>
        <v/>
      </c>
      <c r="EI85" s="109" t="str">
        <f t="shared" si="231"/>
        <v/>
      </c>
      <c r="EJ85" s="109" t="str">
        <f t="shared" si="231"/>
        <v/>
      </c>
      <c r="EK85" s="109" t="str">
        <f t="shared" si="231"/>
        <v/>
      </c>
      <c r="EL85" s="109" t="str">
        <f t="shared" si="231"/>
        <v/>
      </c>
      <c r="EM85" s="109" t="str">
        <f t="shared" si="231"/>
        <v/>
      </c>
      <c r="EN85" s="109" t="str">
        <f t="shared" si="231"/>
        <v/>
      </c>
      <c r="EO85" s="109" t="str">
        <f t="shared" si="231"/>
        <v/>
      </c>
      <c r="EP85" s="109" t="str">
        <f t="shared" si="231"/>
        <v/>
      </c>
      <c r="EQ85" s="109" t="str">
        <f t="shared" si="231"/>
        <v/>
      </c>
      <c r="ER85" s="109" t="str">
        <f t="shared" si="231"/>
        <v/>
      </c>
      <c r="ES85" s="109" t="str">
        <f t="shared" si="231"/>
        <v/>
      </c>
      <c r="ET85" s="109" t="str">
        <f t="shared" si="231"/>
        <v/>
      </c>
      <c r="EU85" s="109" t="str">
        <f t="shared" si="231"/>
        <v/>
      </c>
      <c r="EV85" s="109" t="str">
        <f t="shared" si="231"/>
        <v/>
      </c>
      <c r="EW85" s="109" t="str">
        <f t="shared" si="231"/>
        <v/>
      </c>
      <c r="EX85" s="109" t="str">
        <f t="shared" si="231"/>
        <v/>
      </c>
      <c r="EY85" s="109" t="str">
        <f t="shared" si="231"/>
        <v/>
      </c>
      <c r="EZ85" s="109" t="str">
        <f t="shared" si="231"/>
        <v/>
      </c>
      <c r="FA85" s="109" t="str">
        <f t="shared" si="231"/>
        <v/>
      </c>
      <c r="FB85" s="109" t="str">
        <f t="shared" si="231"/>
        <v/>
      </c>
      <c r="FC85" s="109" t="str">
        <f t="shared" si="231"/>
        <v/>
      </c>
      <c r="FD85" s="110" t="str">
        <f t="shared" si="231"/>
        <v/>
      </c>
    </row>
    <row r="86" spans="1:160" x14ac:dyDescent="0.25">
      <c r="A86" s="52">
        <v>66</v>
      </c>
      <c r="B86" s="105">
        <v>0</v>
      </c>
      <c r="C86" s="46"/>
      <c r="D86" s="47"/>
      <c r="E86" s="47"/>
      <c r="F86" s="48">
        <f t="shared" ref="F86:F120" si="232">IF((COUNT(H86:BD86)/2)-1&lt;0,0,(COUNT(H86:BD86)/2)-1)</f>
        <v>0</v>
      </c>
      <c r="G86" s="106" t="str">
        <f t="shared" ref="G86:G120" si="233">_xlfn.CONCAT(C86,".",D86,".",E86)</f>
        <v>..</v>
      </c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19"/>
      <c r="BE86" s="107">
        <f t="shared" si="180"/>
        <v>0</v>
      </c>
      <c r="BG86" s="108" t="str">
        <f t="shared" si="181"/>
        <v/>
      </c>
      <c r="BH86" s="109" t="str">
        <f t="shared" si="182"/>
        <v/>
      </c>
      <c r="BI86" s="109" t="str">
        <f t="shared" si="183"/>
        <v/>
      </c>
      <c r="BJ86" s="109" t="str">
        <f t="shared" si="184"/>
        <v/>
      </c>
      <c r="BK86" s="109" t="str">
        <f t="shared" si="185"/>
        <v/>
      </c>
      <c r="BL86" s="109" t="str">
        <f t="shared" si="186"/>
        <v/>
      </c>
      <c r="BM86" s="109" t="str">
        <f t="shared" si="187"/>
        <v/>
      </c>
      <c r="BN86" s="109" t="str">
        <f t="shared" si="188"/>
        <v/>
      </c>
      <c r="BO86" s="109" t="str">
        <f t="shared" si="189"/>
        <v/>
      </c>
      <c r="BP86" s="109" t="str">
        <f t="shared" si="190"/>
        <v/>
      </c>
      <c r="BQ86" s="109" t="str">
        <f t="shared" si="191"/>
        <v/>
      </c>
      <c r="BR86" s="109" t="str">
        <f t="shared" si="192"/>
        <v/>
      </c>
      <c r="BS86" s="109" t="str">
        <f t="shared" si="193"/>
        <v/>
      </c>
      <c r="BT86" s="109" t="str">
        <f t="shared" si="194"/>
        <v/>
      </c>
      <c r="BU86" s="109" t="str">
        <f t="shared" si="195"/>
        <v/>
      </c>
      <c r="BV86" s="109" t="str">
        <f t="shared" si="196"/>
        <v/>
      </c>
      <c r="BW86" s="109" t="str">
        <f t="shared" si="197"/>
        <v/>
      </c>
      <c r="BX86" s="109" t="str">
        <f t="shared" si="198"/>
        <v/>
      </c>
      <c r="BY86" s="109" t="str">
        <f t="shared" si="199"/>
        <v/>
      </c>
      <c r="BZ86" s="109" t="str">
        <f t="shared" si="200"/>
        <v/>
      </c>
      <c r="CA86" s="109" t="str">
        <f t="shared" si="201"/>
        <v/>
      </c>
      <c r="CB86" s="109" t="str">
        <f t="shared" si="202"/>
        <v/>
      </c>
      <c r="CC86" s="109" t="str">
        <f t="shared" si="203"/>
        <v/>
      </c>
      <c r="CD86" s="109" t="str">
        <f t="shared" si="204"/>
        <v/>
      </c>
      <c r="CE86" s="109" t="str">
        <f t="shared" si="205"/>
        <v/>
      </c>
      <c r="CF86" s="109" t="str">
        <f t="shared" si="206"/>
        <v/>
      </c>
      <c r="CG86" s="109" t="str">
        <f t="shared" si="207"/>
        <v/>
      </c>
      <c r="CH86" s="109" t="str">
        <f t="shared" si="208"/>
        <v/>
      </c>
      <c r="CI86" s="109" t="str">
        <f t="shared" si="209"/>
        <v/>
      </c>
      <c r="CJ86" s="109" t="str">
        <f t="shared" si="210"/>
        <v/>
      </c>
      <c r="CK86" s="109" t="str">
        <f t="shared" si="211"/>
        <v/>
      </c>
      <c r="CL86" s="109" t="str">
        <f t="shared" si="212"/>
        <v/>
      </c>
      <c r="CM86" s="109" t="str">
        <f t="shared" si="213"/>
        <v/>
      </c>
      <c r="CN86" s="109" t="str">
        <f t="shared" si="214"/>
        <v/>
      </c>
      <c r="CO86" s="109" t="str">
        <f t="shared" si="215"/>
        <v/>
      </c>
      <c r="CP86" s="109" t="str">
        <f t="shared" si="216"/>
        <v/>
      </c>
      <c r="CQ86" s="109" t="str">
        <f t="shared" si="217"/>
        <v/>
      </c>
      <c r="CR86" s="109" t="str">
        <f t="shared" si="218"/>
        <v/>
      </c>
      <c r="CS86" s="109" t="str">
        <f t="shared" si="219"/>
        <v/>
      </c>
      <c r="CT86" s="109" t="str">
        <f t="shared" si="220"/>
        <v/>
      </c>
      <c r="CU86" s="109" t="str">
        <f t="shared" si="221"/>
        <v/>
      </c>
      <c r="CV86" s="109" t="str">
        <f t="shared" si="222"/>
        <v/>
      </c>
      <c r="CW86" s="109" t="str">
        <f t="shared" si="223"/>
        <v/>
      </c>
      <c r="CX86" s="109" t="str">
        <f t="shared" si="224"/>
        <v/>
      </c>
      <c r="CY86" s="109" t="str">
        <f t="shared" si="225"/>
        <v/>
      </c>
      <c r="CZ86" s="109" t="str">
        <f t="shared" si="226"/>
        <v/>
      </c>
      <c r="DA86" s="109" t="str">
        <f t="shared" si="227"/>
        <v/>
      </c>
      <c r="DB86" s="109" t="str">
        <f t="shared" si="228"/>
        <v/>
      </c>
      <c r="DC86" s="109" t="str">
        <f t="shared" si="229"/>
        <v/>
      </c>
      <c r="DD86" s="109" t="str">
        <f t="shared" si="230"/>
        <v/>
      </c>
      <c r="DE86" s="110">
        <f t="shared" ref="DE86:DE120" si="234">SUM(BH86:DD86)</f>
        <v>0</v>
      </c>
      <c r="DG86" s="108" t="str">
        <f t="shared" ref="DG86:DG120" si="235">IF($B86=1,BG86,"")</f>
        <v/>
      </c>
      <c r="DH86" s="109" t="str">
        <f t="shared" ref="DH86:DH120" si="236">IF($B86=1,BH86,"")</f>
        <v/>
      </c>
      <c r="DI86" s="109" t="str">
        <f t="shared" ref="DI86:FD86" si="237">IF($B86=1,DH86+BI86,"")</f>
        <v/>
      </c>
      <c r="DJ86" s="109" t="str">
        <f t="shared" si="237"/>
        <v/>
      </c>
      <c r="DK86" s="109" t="str">
        <f t="shared" si="237"/>
        <v/>
      </c>
      <c r="DL86" s="109" t="str">
        <f t="shared" si="237"/>
        <v/>
      </c>
      <c r="DM86" s="109" t="str">
        <f t="shared" si="237"/>
        <v/>
      </c>
      <c r="DN86" s="109" t="str">
        <f t="shared" si="237"/>
        <v/>
      </c>
      <c r="DO86" s="109" t="str">
        <f t="shared" si="237"/>
        <v/>
      </c>
      <c r="DP86" s="109" t="str">
        <f t="shared" si="237"/>
        <v/>
      </c>
      <c r="DQ86" s="109" t="str">
        <f t="shared" si="237"/>
        <v/>
      </c>
      <c r="DR86" s="109" t="str">
        <f t="shared" si="237"/>
        <v/>
      </c>
      <c r="DS86" s="109" t="str">
        <f t="shared" si="237"/>
        <v/>
      </c>
      <c r="DT86" s="109" t="str">
        <f t="shared" si="237"/>
        <v/>
      </c>
      <c r="DU86" s="109" t="str">
        <f t="shared" si="237"/>
        <v/>
      </c>
      <c r="DV86" s="109" t="str">
        <f t="shared" si="237"/>
        <v/>
      </c>
      <c r="DW86" s="109" t="str">
        <f t="shared" si="237"/>
        <v/>
      </c>
      <c r="DX86" s="109" t="str">
        <f t="shared" si="237"/>
        <v/>
      </c>
      <c r="DY86" s="109" t="str">
        <f t="shared" si="237"/>
        <v/>
      </c>
      <c r="DZ86" s="109" t="str">
        <f t="shared" si="237"/>
        <v/>
      </c>
      <c r="EA86" s="109" t="str">
        <f t="shared" si="237"/>
        <v/>
      </c>
      <c r="EB86" s="109" t="str">
        <f t="shared" si="237"/>
        <v/>
      </c>
      <c r="EC86" s="109" t="str">
        <f t="shared" si="237"/>
        <v/>
      </c>
      <c r="ED86" s="109" t="str">
        <f t="shared" si="237"/>
        <v/>
      </c>
      <c r="EE86" s="109" t="str">
        <f t="shared" si="237"/>
        <v/>
      </c>
      <c r="EF86" s="109" t="str">
        <f t="shared" si="237"/>
        <v/>
      </c>
      <c r="EG86" s="109" t="str">
        <f t="shared" si="237"/>
        <v/>
      </c>
      <c r="EH86" s="109" t="str">
        <f t="shared" si="237"/>
        <v/>
      </c>
      <c r="EI86" s="109" t="str">
        <f t="shared" si="237"/>
        <v/>
      </c>
      <c r="EJ86" s="109" t="str">
        <f t="shared" si="237"/>
        <v/>
      </c>
      <c r="EK86" s="109" t="str">
        <f t="shared" si="237"/>
        <v/>
      </c>
      <c r="EL86" s="109" t="str">
        <f t="shared" si="237"/>
        <v/>
      </c>
      <c r="EM86" s="109" t="str">
        <f t="shared" si="237"/>
        <v/>
      </c>
      <c r="EN86" s="109" t="str">
        <f t="shared" si="237"/>
        <v/>
      </c>
      <c r="EO86" s="109" t="str">
        <f t="shared" si="237"/>
        <v/>
      </c>
      <c r="EP86" s="109" t="str">
        <f t="shared" si="237"/>
        <v/>
      </c>
      <c r="EQ86" s="109" t="str">
        <f t="shared" si="237"/>
        <v/>
      </c>
      <c r="ER86" s="109" t="str">
        <f t="shared" si="237"/>
        <v/>
      </c>
      <c r="ES86" s="109" t="str">
        <f t="shared" si="237"/>
        <v/>
      </c>
      <c r="ET86" s="109" t="str">
        <f t="shared" si="237"/>
        <v/>
      </c>
      <c r="EU86" s="109" t="str">
        <f t="shared" si="237"/>
        <v/>
      </c>
      <c r="EV86" s="109" t="str">
        <f t="shared" si="237"/>
        <v/>
      </c>
      <c r="EW86" s="109" t="str">
        <f t="shared" si="237"/>
        <v/>
      </c>
      <c r="EX86" s="109" t="str">
        <f t="shared" si="237"/>
        <v/>
      </c>
      <c r="EY86" s="109" t="str">
        <f t="shared" si="237"/>
        <v/>
      </c>
      <c r="EZ86" s="109" t="str">
        <f t="shared" si="237"/>
        <v/>
      </c>
      <c r="FA86" s="109" t="str">
        <f t="shared" si="237"/>
        <v/>
      </c>
      <c r="FB86" s="109" t="str">
        <f t="shared" si="237"/>
        <v/>
      </c>
      <c r="FC86" s="109" t="str">
        <f t="shared" si="237"/>
        <v/>
      </c>
      <c r="FD86" s="110" t="str">
        <f t="shared" si="237"/>
        <v/>
      </c>
    </row>
    <row r="87" spans="1:160" x14ac:dyDescent="0.25">
      <c r="A87" s="52">
        <v>67</v>
      </c>
      <c r="B87" s="105">
        <v>0</v>
      </c>
      <c r="C87" s="46"/>
      <c r="D87" s="47"/>
      <c r="E87" s="47"/>
      <c r="F87" s="48">
        <f t="shared" si="232"/>
        <v>0</v>
      </c>
      <c r="G87" s="106" t="str">
        <f t="shared" si="233"/>
        <v>..</v>
      </c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19"/>
      <c r="BE87" s="107">
        <f t="shared" si="180"/>
        <v>0</v>
      </c>
      <c r="BG87" s="108" t="str">
        <f t="shared" si="181"/>
        <v/>
      </c>
      <c r="BH87" s="109" t="str">
        <f t="shared" si="182"/>
        <v/>
      </c>
      <c r="BI87" s="109" t="str">
        <f t="shared" si="183"/>
        <v/>
      </c>
      <c r="BJ87" s="109" t="str">
        <f t="shared" si="184"/>
        <v/>
      </c>
      <c r="BK87" s="109" t="str">
        <f t="shared" si="185"/>
        <v/>
      </c>
      <c r="BL87" s="109" t="str">
        <f t="shared" si="186"/>
        <v/>
      </c>
      <c r="BM87" s="109" t="str">
        <f t="shared" si="187"/>
        <v/>
      </c>
      <c r="BN87" s="109" t="str">
        <f t="shared" si="188"/>
        <v/>
      </c>
      <c r="BO87" s="109" t="str">
        <f t="shared" si="189"/>
        <v/>
      </c>
      <c r="BP87" s="109" t="str">
        <f t="shared" si="190"/>
        <v/>
      </c>
      <c r="BQ87" s="109" t="str">
        <f t="shared" si="191"/>
        <v/>
      </c>
      <c r="BR87" s="109" t="str">
        <f t="shared" si="192"/>
        <v/>
      </c>
      <c r="BS87" s="109" t="str">
        <f t="shared" si="193"/>
        <v/>
      </c>
      <c r="BT87" s="109" t="str">
        <f t="shared" si="194"/>
        <v/>
      </c>
      <c r="BU87" s="109" t="str">
        <f t="shared" si="195"/>
        <v/>
      </c>
      <c r="BV87" s="109" t="str">
        <f t="shared" si="196"/>
        <v/>
      </c>
      <c r="BW87" s="109" t="str">
        <f t="shared" si="197"/>
        <v/>
      </c>
      <c r="BX87" s="109" t="str">
        <f t="shared" si="198"/>
        <v/>
      </c>
      <c r="BY87" s="109" t="str">
        <f t="shared" si="199"/>
        <v/>
      </c>
      <c r="BZ87" s="109" t="str">
        <f t="shared" si="200"/>
        <v/>
      </c>
      <c r="CA87" s="109" t="str">
        <f t="shared" si="201"/>
        <v/>
      </c>
      <c r="CB87" s="109" t="str">
        <f t="shared" si="202"/>
        <v/>
      </c>
      <c r="CC87" s="109" t="str">
        <f t="shared" si="203"/>
        <v/>
      </c>
      <c r="CD87" s="109" t="str">
        <f t="shared" si="204"/>
        <v/>
      </c>
      <c r="CE87" s="109" t="str">
        <f t="shared" si="205"/>
        <v/>
      </c>
      <c r="CF87" s="109" t="str">
        <f t="shared" si="206"/>
        <v/>
      </c>
      <c r="CG87" s="109" t="str">
        <f t="shared" si="207"/>
        <v/>
      </c>
      <c r="CH87" s="109" t="str">
        <f t="shared" si="208"/>
        <v/>
      </c>
      <c r="CI87" s="109" t="str">
        <f t="shared" si="209"/>
        <v/>
      </c>
      <c r="CJ87" s="109" t="str">
        <f t="shared" si="210"/>
        <v/>
      </c>
      <c r="CK87" s="109" t="str">
        <f t="shared" si="211"/>
        <v/>
      </c>
      <c r="CL87" s="109" t="str">
        <f t="shared" si="212"/>
        <v/>
      </c>
      <c r="CM87" s="109" t="str">
        <f t="shared" si="213"/>
        <v/>
      </c>
      <c r="CN87" s="109" t="str">
        <f t="shared" si="214"/>
        <v/>
      </c>
      <c r="CO87" s="109" t="str">
        <f t="shared" si="215"/>
        <v/>
      </c>
      <c r="CP87" s="109" t="str">
        <f t="shared" si="216"/>
        <v/>
      </c>
      <c r="CQ87" s="109" t="str">
        <f t="shared" si="217"/>
        <v/>
      </c>
      <c r="CR87" s="109" t="str">
        <f t="shared" si="218"/>
        <v/>
      </c>
      <c r="CS87" s="109" t="str">
        <f t="shared" si="219"/>
        <v/>
      </c>
      <c r="CT87" s="109" t="str">
        <f t="shared" si="220"/>
        <v/>
      </c>
      <c r="CU87" s="109" t="str">
        <f t="shared" si="221"/>
        <v/>
      </c>
      <c r="CV87" s="109" t="str">
        <f t="shared" si="222"/>
        <v/>
      </c>
      <c r="CW87" s="109" t="str">
        <f t="shared" si="223"/>
        <v/>
      </c>
      <c r="CX87" s="109" t="str">
        <f t="shared" si="224"/>
        <v/>
      </c>
      <c r="CY87" s="109" t="str">
        <f t="shared" si="225"/>
        <v/>
      </c>
      <c r="CZ87" s="109" t="str">
        <f t="shared" si="226"/>
        <v/>
      </c>
      <c r="DA87" s="109" t="str">
        <f t="shared" si="227"/>
        <v/>
      </c>
      <c r="DB87" s="109" t="str">
        <f t="shared" si="228"/>
        <v/>
      </c>
      <c r="DC87" s="109" t="str">
        <f t="shared" si="229"/>
        <v/>
      </c>
      <c r="DD87" s="109" t="str">
        <f t="shared" si="230"/>
        <v/>
      </c>
      <c r="DE87" s="110">
        <f t="shared" si="234"/>
        <v>0</v>
      </c>
      <c r="DG87" s="108" t="str">
        <f t="shared" si="235"/>
        <v/>
      </c>
      <c r="DH87" s="109" t="str">
        <f t="shared" si="236"/>
        <v/>
      </c>
      <c r="DI87" s="109" t="str">
        <f t="shared" ref="DI87:FD87" si="238">IF($B87=1,DH87+BI87,"")</f>
        <v/>
      </c>
      <c r="DJ87" s="109" t="str">
        <f t="shared" si="238"/>
        <v/>
      </c>
      <c r="DK87" s="109" t="str">
        <f t="shared" si="238"/>
        <v/>
      </c>
      <c r="DL87" s="109" t="str">
        <f t="shared" si="238"/>
        <v/>
      </c>
      <c r="DM87" s="109" t="str">
        <f t="shared" si="238"/>
        <v/>
      </c>
      <c r="DN87" s="109" t="str">
        <f t="shared" si="238"/>
        <v/>
      </c>
      <c r="DO87" s="109" t="str">
        <f t="shared" si="238"/>
        <v/>
      </c>
      <c r="DP87" s="109" t="str">
        <f t="shared" si="238"/>
        <v/>
      </c>
      <c r="DQ87" s="109" t="str">
        <f t="shared" si="238"/>
        <v/>
      </c>
      <c r="DR87" s="109" t="str">
        <f t="shared" si="238"/>
        <v/>
      </c>
      <c r="DS87" s="109" t="str">
        <f t="shared" si="238"/>
        <v/>
      </c>
      <c r="DT87" s="109" t="str">
        <f t="shared" si="238"/>
        <v/>
      </c>
      <c r="DU87" s="109" t="str">
        <f t="shared" si="238"/>
        <v/>
      </c>
      <c r="DV87" s="109" t="str">
        <f t="shared" si="238"/>
        <v/>
      </c>
      <c r="DW87" s="109" t="str">
        <f t="shared" si="238"/>
        <v/>
      </c>
      <c r="DX87" s="109" t="str">
        <f t="shared" si="238"/>
        <v/>
      </c>
      <c r="DY87" s="109" t="str">
        <f t="shared" si="238"/>
        <v/>
      </c>
      <c r="DZ87" s="109" t="str">
        <f t="shared" si="238"/>
        <v/>
      </c>
      <c r="EA87" s="109" t="str">
        <f t="shared" si="238"/>
        <v/>
      </c>
      <c r="EB87" s="109" t="str">
        <f t="shared" si="238"/>
        <v/>
      </c>
      <c r="EC87" s="109" t="str">
        <f t="shared" si="238"/>
        <v/>
      </c>
      <c r="ED87" s="109" t="str">
        <f t="shared" si="238"/>
        <v/>
      </c>
      <c r="EE87" s="109" t="str">
        <f t="shared" si="238"/>
        <v/>
      </c>
      <c r="EF87" s="109" t="str">
        <f t="shared" si="238"/>
        <v/>
      </c>
      <c r="EG87" s="109" t="str">
        <f t="shared" si="238"/>
        <v/>
      </c>
      <c r="EH87" s="109" t="str">
        <f t="shared" si="238"/>
        <v/>
      </c>
      <c r="EI87" s="109" t="str">
        <f t="shared" si="238"/>
        <v/>
      </c>
      <c r="EJ87" s="109" t="str">
        <f t="shared" si="238"/>
        <v/>
      </c>
      <c r="EK87" s="109" t="str">
        <f t="shared" si="238"/>
        <v/>
      </c>
      <c r="EL87" s="109" t="str">
        <f t="shared" si="238"/>
        <v/>
      </c>
      <c r="EM87" s="109" t="str">
        <f t="shared" si="238"/>
        <v/>
      </c>
      <c r="EN87" s="109" t="str">
        <f t="shared" si="238"/>
        <v/>
      </c>
      <c r="EO87" s="109" t="str">
        <f t="shared" si="238"/>
        <v/>
      </c>
      <c r="EP87" s="109" t="str">
        <f t="shared" si="238"/>
        <v/>
      </c>
      <c r="EQ87" s="109" t="str">
        <f t="shared" si="238"/>
        <v/>
      </c>
      <c r="ER87" s="109" t="str">
        <f t="shared" si="238"/>
        <v/>
      </c>
      <c r="ES87" s="109" t="str">
        <f t="shared" si="238"/>
        <v/>
      </c>
      <c r="ET87" s="109" t="str">
        <f t="shared" si="238"/>
        <v/>
      </c>
      <c r="EU87" s="109" t="str">
        <f t="shared" si="238"/>
        <v/>
      </c>
      <c r="EV87" s="109" t="str">
        <f t="shared" si="238"/>
        <v/>
      </c>
      <c r="EW87" s="109" t="str">
        <f t="shared" si="238"/>
        <v/>
      </c>
      <c r="EX87" s="109" t="str">
        <f t="shared" si="238"/>
        <v/>
      </c>
      <c r="EY87" s="109" t="str">
        <f t="shared" si="238"/>
        <v/>
      </c>
      <c r="EZ87" s="109" t="str">
        <f t="shared" si="238"/>
        <v/>
      </c>
      <c r="FA87" s="109" t="str">
        <f t="shared" si="238"/>
        <v/>
      </c>
      <c r="FB87" s="109" t="str">
        <f t="shared" si="238"/>
        <v/>
      </c>
      <c r="FC87" s="109" t="str">
        <f t="shared" si="238"/>
        <v/>
      </c>
      <c r="FD87" s="110" t="str">
        <f t="shared" si="238"/>
        <v/>
      </c>
    </row>
    <row r="88" spans="1:160" x14ac:dyDescent="0.25">
      <c r="A88" s="52">
        <v>68</v>
      </c>
      <c r="B88" s="105">
        <v>0</v>
      </c>
      <c r="C88" s="46"/>
      <c r="D88" s="47"/>
      <c r="E88" s="47"/>
      <c r="F88" s="48">
        <f t="shared" si="232"/>
        <v>0</v>
      </c>
      <c r="G88" s="106" t="str">
        <f t="shared" si="233"/>
        <v>..</v>
      </c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19"/>
      <c r="BE88" s="107">
        <f t="shared" si="180"/>
        <v>0</v>
      </c>
      <c r="BG88" s="108" t="str">
        <f t="shared" si="181"/>
        <v/>
      </c>
      <c r="BH88" s="109" t="str">
        <f t="shared" si="182"/>
        <v/>
      </c>
      <c r="BI88" s="109" t="str">
        <f t="shared" si="183"/>
        <v/>
      </c>
      <c r="BJ88" s="109" t="str">
        <f t="shared" si="184"/>
        <v/>
      </c>
      <c r="BK88" s="109" t="str">
        <f t="shared" si="185"/>
        <v/>
      </c>
      <c r="BL88" s="109" t="str">
        <f t="shared" si="186"/>
        <v/>
      </c>
      <c r="BM88" s="109" t="str">
        <f t="shared" si="187"/>
        <v/>
      </c>
      <c r="BN88" s="109" t="str">
        <f t="shared" si="188"/>
        <v/>
      </c>
      <c r="BO88" s="109" t="str">
        <f t="shared" si="189"/>
        <v/>
      </c>
      <c r="BP88" s="109" t="str">
        <f t="shared" si="190"/>
        <v/>
      </c>
      <c r="BQ88" s="109" t="str">
        <f t="shared" si="191"/>
        <v/>
      </c>
      <c r="BR88" s="109" t="str">
        <f t="shared" si="192"/>
        <v/>
      </c>
      <c r="BS88" s="109" t="str">
        <f t="shared" si="193"/>
        <v/>
      </c>
      <c r="BT88" s="109" t="str">
        <f t="shared" si="194"/>
        <v/>
      </c>
      <c r="BU88" s="109" t="str">
        <f t="shared" si="195"/>
        <v/>
      </c>
      <c r="BV88" s="109" t="str">
        <f t="shared" si="196"/>
        <v/>
      </c>
      <c r="BW88" s="109" t="str">
        <f t="shared" si="197"/>
        <v/>
      </c>
      <c r="BX88" s="109" t="str">
        <f t="shared" si="198"/>
        <v/>
      </c>
      <c r="BY88" s="109" t="str">
        <f t="shared" si="199"/>
        <v/>
      </c>
      <c r="BZ88" s="109" t="str">
        <f t="shared" si="200"/>
        <v/>
      </c>
      <c r="CA88" s="109" t="str">
        <f t="shared" si="201"/>
        <v/>
      </c>
      <c r="CB88" s="109" t="str">
        <f t="shared" si="202"/>
        <v/>
      </c>
      <c r="CC88" s="109" t="str">
        <f t="shared" si="203"/>
        <v/>
      </c>
      <c r="CD88" s="109" t="str">
        <f t="shared" si="204"/>
        <v/>
      </c>
      <c r="CE88" s="109" t="str">
        <f t="shared" si="205"/>
        <v/>
      </c>
      <c r="CF88" s="109" t="str">
        <f t="shared" si="206"/>
        <v/>
      </c>
      <c r="CG88" s="109" t="str">
        <f t="shared" si="207"/>
        <v/>
      </c>
      <c r="CH88" s="109" t="str">
        <f t="shared" si="208"/>
        <v/>
      </c>
      <c r="CI88" s="109" t="str">
        <f t="shared" si="209"/>
        <v/>
      </c>
      <c r="CJ88" s="109" t="str">
        <f t="shared" si="210"/>
        <v/>
      </c>
      <c r="CK88" s="109" t="str">
        <f t="shared" si="211"/>
        <v/>
      </c>
      <c r="CL88" s="109" t="str">
        <f t="shared" si="212"/>
        <v/>
      </c>
      <c r="CM88" s="109" t="str">
        <f t="shared" si="213"/>
        <v/>
      </c>
      <c r="CN88" s="109" t="str">
        <f t="shared" si="214"/>
        <v/>
      </c>
      <c r="CO88" s="109" t="str">
        <f t="shared" si="215"/>
        <v/>
      </c>
      <c r="CP88" s="109" t="str">
        <f t="shared" si="216"/>
        <v/>
      </c>
      <c r="CQ88" s="109" t="str">
        <f t="shared" si="217"/>
        <v/>
      </c>
      <c r="CR88" s="109" t="str">
        <f t="shared" si="218"/>
        <v/>
      </c>
      <c r="CS88" s="109" t="str">
        <f t="shared" si="219"/>
        <v/>
      </c>
      <c r="CT88" s="109" t="str">
        <f t="shared" si="220"/>
        <v/>
      </c>
      <c r="CU88" s="109" t="str">
        <f t="shared" si="221"/>
        <v/>
      </c>
      <c r="CV88" s="109" t="str">
        <f t="shared" si="222"/>
        <v/>
      </c>
      <c r="CW88" s="109" t="str">
        <f t="shared" si="223"/>
        <v/>
      </c>
      <c r="CX88" s="109" t="str">
        <f t="shared" si="224"/>
        <v/>
      </c>
      <c r="CY88" s="109" t="str">
        <f t="shared" si="225"/>
        <v/>
      </c>
      <c r="CZ88" s="109" t="str">
        <f t="shared" si="226"/>
        <v/>
      </c>
      <c r="DA88" s="109" t="str">
        <f t="shared" si="227"/>
        <v/>
      </c>
      <c r="DB88" s="109" t="str">
        <f t="shared" si="228"/>
        <v/>
      </c>
      <c r="DC88" s="109" t="str">
        <f t="shared" si="229"/>
        <v/>
      </c>
      <c r="DD88" s="109" t="str">
        <f t="shared" si="230"/>
        <v/>
      </c>
      <c r="DE88" s="110">
        <f t="shared" si="234"/>
        <v>0</v>
      </c>
      <c r="DG88" s="108" t="str">
        <f t="shared" si="235"/>
        <v/>
      </c>
      <c r="DH88" s="109" t="str">
        <f t="shared" si="236"/>
        <v/>
      </c>
      <c r="DI88" s="109" t="str">
        <f t="shared" ref="DI88:FD88" si="239">IF($B88=1,DH88+BI88,"")</f>
        <v/>
      </c>
      <c r="DJ88" s="109" t="str">
        <f t="shared" si="239"/>
        <v/>
      </c>
      <c r="DK88" s="109" t="str">
        <f t="shared" si="239"/>
        <v/>
      </c>
      <c r="DL88" s="109" t="str">
        <f t="shared" si="239"/>
        <v/>
      </c>
      <c r="DM88" s="109" t="str">
        <f t="shared" si="239"/>
        <v/>
      </c>
      <c r="DN88" s="109" t="str">
        <f t="shared" si="239"/>
        <v/>
      </c>
      <c r="DO88" s="109" t="str">
        <f t="shared" si="239"/>
        <v/>
      </c>
      <c r="DP88" s="109" t="str">
        <f t="shared" si="239"/>
        <v/>
      </c>
      <c r="DQ88" s="109" t="str">
        <f t="shared" si="239"/>
        <v/>
      </c>
      <c r="DR88" s="109" t="str">
        <f t="shared" si="239"/>
        <v/>
      </c>
      <c r="DS88" s="109" t="str">
        <f t="shared" si="239"/>
        <v/>
      </c>
      <c r="DT88" s="109" t="str">
        <f t="shared" si="239"/>
        <v/>
      </c>
      <c r="DU88" s="109" t="str">
        <f t="shared" si="239"/>
        <v/>
      </c>
      <c r="DV88" s="109" t="str">
        <f t="shared" si="239"/>
        <v/>
      </c>
      <c r="DW88" s="109" t="str">
        <f t="shared" si="239"/>
        <v/>
      </c>
      <c r="DX88" s="109" t="str">
        <f t="shared" si="239"/>
        <v/>
      </c>
      <c r="DY88" s="109" t="str">
        <f t="shared" si="239"/>
        <v/>
      </c>
      <c r="DZ88" s="109" t="str">
        <f t="shared" si="239"/>
        <v/>
      </c>
      <c r="EA88" s="109" t="str">
        <f t="shared" si="239"/>
        <v/>
      </c>
      <c r="EB88" s="109" t="str">
        <f t="shared" si="239"/>
        <v/>
      </c>
      <c r="EC88" s="109" t="str">
        <f t="shared" si="239"/>
        <v/>
      </c>
      <c r="ED88" s="109" t="str">
        <f t="shared" si="239"/>
        <v/>
      </c>
      <c r="EE88" s="109" t="str">
        <f t="shared" si="239"/>
        <v/>
      </c>
      <c r="EF88" s="109" t="str">
        <f t="shared" si="239"/>
        <v/>
      </c>
      <c r="EG88" s="109" t="str">
        <f t="shared" si="239"/>
        <v/>
      </c>
      <c r="EH88" s="109" t="str">
        <f t="shared" si="239"/>
        <v/>
      </c>
      <c r="EI88" s="109" t="str">
        <f t="shared" si="239"/>
        <v/>
      </c>
      <c r="EJ88" s="109" t="str">
        <f t="shared" si="239"/>
        <v/>
      </c>
      <c r="EK88" s="109" t="str">
        <f t="shared" si="239"/>
        <v/>
      </c>
      <c r="EL88" s="109" t="str">
        <f t="shared" si="239"/>
        <v/>
      </c>
      <c r="EM88" s="109" t="str">
        <f t="shared" si="239"/>
        <v/>
      </c>
      <c r="EN88" s="109" t="str">
        <f t="shared" si="239"/>
        <v/>
      </c>
      <c r="EO88" s="109" t="str">
        <f t="shared" si="239"/>
        <v/>
      </c>
      <c r="EP88" s="109" t="str">
        <f t="shared" si="239"/>
        <v/>
      </c>
      <c r="EQ88" s="109" t="str">
        <f t="shared" si="239"/>
        <v/>
      </c>
      <c r="ER88" s="109" t="str">
        <f t="shared" si="239"/>
        <v/>
      </c>
      <c r="ES88" s="109" t="str">
        <f t="shared" si="239"/>
        <v/>
      </c>
      <c r="ET88" s="109" t="str">
        <f t="shared" si="239"/>
        <v/>
      </c>
      <c r="EU88" s="109" t="str">
        <f t="shared" si="239"/>
        <v/>
      </c>
      <c r="EV88" s="109" t="str">
        <f t="shared" si="239"/>
        <v/>
      </c>
      <c r="EW88" s="109" t="str">
        <f t="shared" si="239"/>
        <v/>
      </c>
      <c r="EX88" s="109" t="str">
        <f t="shared" si="239"/>
        <v/>
      </c>
      <c r="EY88" s="109" t="str">
        <f t="shared" si="239"/>
        <v/>
      </c>
      <c r="EZ88" s="109" t="str">
        <f t="shared" si="239"/>
        <v/>
      </c>
      <c r="FA88" s="109" t="str">
        <f t="shared" si="239"/>
        <v/>
      </c>
      <c r="FB88" s="109" t="str">
        <f t="shared" si="239"/>
        <v/>
      </c>
      <c r="FC88" s="109" t="str">
        <f t="shared" si="239"/>
        <v/>
      </c>
      <c r="FD88" s="110" t="str">
        <f t="shared" si="239"/>
        <v/>
      </c>
    </row>
    <row r="89" spans="1:160" x14ac:dyDescent="0.25">
      <c r="A89" s="52">
        <v>69</v>
      </c>
      <c r="B89" s="105">
        <v>0</v>
      </c>
      <c r="C89" s="46"/>
      <c r="D89" s="47"/>
      <c r="E89" s="47"/>
      <c r="F89" s="48">
        <f t="shared" si="232"/>
        <v>0</v>
      </c>
      <c r="G89" s="106" t="str">
        <f t="shared" si="233"/>
        <v>..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19"/>
      <c r="BE89" s="107">
        <f t="shared" si="180"/>
        <v>0</v>
      </c>
      <c r="BG89" s="108" t="str">
        <f t="shared" si="181"/>
        <v/>
      </c>
      <c r="BH89" s="109" t="str">
        <f t="shared" si="182"/>
        <v/>
      </c>
      <c r="BI89" s="109" t="str">
        <f t="shared" si="183"/>
        <v/>
      </c>
      <c r="BJ89" s="109" t="str">
        <f t="shared" si="184"/>
        <v/>
      </c>
      <c r="BK89" s="109" t="str">
        <f t="shared" si="185"/>
        <v/>
      </c>
      <c r="BL89" s="109" t="str">
        <f t="shared" si="186"/>
        <v/>
      </c>
      <c r="BM89" s="109" t="str">
        <f t="shared" si="187"/>
        <v/>
      </c>
      <c r="BN89" s="109" t="str">
        <f t="shared" si="188"/>
        <v/>
      </c>
      <c r="BO89" s="109" t="str">
        <f t="shared" si="189"/>
        <v/>
      </c>
      <c r="BP89" s="109" t="str">
        <f t="shared" si="190"/>
        <v/>
      </c>
      <c r="BQ89" s="109" t="str">
        <f t="shared" si="191"/>
        <v/>
      </c>
      <c r="BR89" s="109" t="str">
        <f t="shared" si="192"/>
        <v/>
      </c>
      <c r="BS89" s="109" t="str">
        <f t="shared" si="193"/>
        <v/>
      </c>
      <c r="BT89" s="109" t="str">
        <f t="shared" si="194"/>
        <v/>
      </c>
      <c r="BU89" s="109" t="str">
        <f t="shared" si="195"/>
        <v/>
      </c>
      <c r="BV89" s="109" t="str">
        <f t="shared" si="196"/>
        <v/>
      </c>
      <c r="BW89" s="109" t="str">
        <f t="shared" si="197"/>
        <v/>
      </c>
      <c r="BX89" s="109" t="str">
        <f t="shared" si="198"/>
        <v/>
      </c>
      <c r="BY89" s="109" t="str">
        <f t="shared" si="199"/>
        <v/>
      </c>
      <c r="BZ89" s="109" t="str">
        <f t="shared" si="200"/>
        <v/>
      </c>
      <c r="CA89" s="109" t="str">
        <f t="shared" si="201"/>
        <v/>
      </c>
      <c r="CB89" s="109" t="str">
        <f t="shared" si="202"/>
        <v/>
      </c>
      <c r="CC89" s="109" t="str">
        <f t="shared" si="203"/>
        <v/>
      </c>
      <c r="CD89" s="109" t="str">
        <f t="shared" si="204"/>
        <v/>
      </c>
      <c r="CE89" s="109" t="str">
        <f t="shared" si="205"/>
        <v/>
      </c>
      <c r="CF89" s="109" t="str">
        <f t="shared" si="206"/>
        <v/>
      </c>
      <c r="CG89" s="109" t="str">
        <f t="shared" si="207"/>
        <v/>
      </c>
      <c r="CH89" s="109" t="str">
        <f t="shared" si="208"/>
        <v/>
      </c>
      <c r="CI89" s="109" t="str">
        <f t="shared" si="209"/>
        <v/>
      </c>
      <c r="CJ89" s="109" t="str">
        <f t="shared" si="210"/>
        <v/>
      </c>
      <c r="CK89" s="109" t="str">
        <f t="shared" si="211"/>
        <v/>
      </c>
      <c r="CL89" s="109" t="str">
        <f t="shared" si="212"/>
        <v/>
      </c>
      <c r="CM89" s="109" t="str">
        <f t="shared" si="213"/>
        <v/>
      </c>
      <c r="CN89" s="109" t="str">
        <f t="shared" si="214"/>
        <v/>
      </c>
      <c r="CO89" s="109" t="str">
        <f t="shared" si="215"/>
        <v/>
      </c>
      <c r="CP89" s="109" t="str">
        <f t="shared" si="216"/>
        <v/>
      </c>
      <c r="CQ89" s="109" t="str">
        <f t="shared" si="217"/>
        <v/>
      </c>
      <c r="CR89" s="109" t="str">
        <f t="shared" si="218"/>
        <v/>
      </c>
      <c r="CS89" s="109" t="str">
        <f t="shared" si="219"/>
        <v/>
      </c>
      <c r="CT89" s="109" t="str">
        <f t="shared" si="220"/>
        <v/>
      </c>
      <c r="CU89" s="109" t="str">
        <f t="shared" si="221"/>
        <v/>
      </c>
      <c r="CV89" s="109" t="str">
        <f t="shared" si="222"/>
        <v/>
      </c>
      <c r="CW89" s="109" t="str">
        <f t="shared" si="223"/>
        <v/>
      </c>
      <c r="CX89" s="109" t="str">
        <f t="shared" si="224"/>
        <v/>
      </c>
      <c r="CY89" s="109" t="str">
        <f t="shared" si="225"/>
        <v/>
      </c>
      <c r="CZ89" s="109" t="str">
        <f t="shared" si="226"/>
        <v/>
      </c>
      <c r="DA89" s="109" t="str">
        <f t="shared" si="227"/>
        <v/>
      </c>
      <c r="DB89" s="109" t="str">
        <f t="shared" si="228"/>
        <v/>
      </c>
      <c r="DC89" s="109" t="str">
        <f t="shared" si="229"/>
        <v/>
      </c>
      <c r="DD89" s="109" t="str">
        <f t="shared" si="230"/>
        <v/>
      </c>
      <c r="DE89" s="110">
        <f t="shared" si="234"/>
        <v>0</v>
      </c>
      <c r="DG89" s="108" t="str">
        <f t="shared" si="235"/>
        <v/>
      </c>
      <c r="DH89" s="109" t="str">
        <f t="shared" si="236"/>
        <v/>
      </c>
      <c r="DI89" s="109" t="str">
        <f t="shared" ref="DI89:FD89" si="240">IF($B89=1,DH89+BI89,"")</f>
        <v/>
      </c>
      <c r="DJ89" s="109" t="str">
        <f t="shared" si="240"/>
        <v/>
      </c>
      <c r="DK89" s="109" t="str">
        <f t="shared" si="240"/>
        <v/>
      </c>
      <c r="DL89" s="109" t="str">
        <f t="shared" si="240"/>
        <v/>
      </c>
      <c r="DM89" s="109" t="str">
        <f t="shared" si="240"/>
        <v/>
      </c>
      <c r="DN89" s="109" t="str">
        <f t="shared" si="240"/>
        <v/>
      </c>
      <c r="DO89" s="109" t="str">
        <f t="shared" si="240"/>
        <v/>
      </c>
      <c r="DP89" s="109" t="str">
        <f t="shared" si="240"/>
        <v/>
      </c>
      <c r="DQ89" s="109" t="str">
        <f t="shared" si="240"/>
        <v/>
      </c>
      <c r="DR89" s="109" t="str">
        <f t="shared" si="240"/>
        <v/>
      </c>
      <c r="DS89" s="109" t="str">
        <f t="shared" si="240"/>
        <v/>
      </c>
      <c r="DT89" s="109" t="str">
        <f t="shared" si="240"/>
        <v/>
      </c>
      <c r="DU89" s="109" t="str">
        <f t="shared" si="240"/>
        <v/>
      </c>
      <c r="DV89" s="109" t="str">
        <f t="shared" si="240"/>
        <v/>
      </c>
      <c r="DW89" s="109" t="str">
        <f t="shared" si="240"/>
        <v/>
      </c>
      <c r="DX89" s="109" t="str">
        <f t="shared" si="240"/>
        <v/>
      </c>
      <c r="DY89" s="109" t="str">
        <f t="shared" si="240"/>
        <v/>
      </c>
      <c r="DZ89" s="109" t="str">
        <f t="shared" si="240"/>
        <v/>
      </c>
      <c r="EA89" s="109" t="str">
        <f t="shared" si="240"/>
        <v/>
      </c>
      <c r="EB89" s="109" t="str">
        <f t="shared" si="240"/>
        <v/>
      </c>
      <c r="EC89" s="109" t="str">
        <f t="shared" si="240"/>
        <v/>
      </c>
      <c r="ED89" s="109" t="str">
        <f t="shared" si="240"/>
        <v/>
      </c>
      <c r="EE89" s="109" t="str">
        <f t="shared" si="240"/>
        <v/>
      </c>
      <c r="EF89" s="109" t="str">
        <f t="shared" si="240"/>
        <v/>
      </c>
      <c r="EG89" s="109" t="str">
        <f t="shared" si="240"/>
        <v/>
      </c>
      <c r="EH89" s="109" t="str">
        <f t="shared" si="240"/>
        <v/>
      </c>
      <c r="EI89" s="109" t="str">
        <f t="shared" si="240"/>
        <v/>
      </c>
      <c r="EJ89" s="109" t="str">
        <f t="shared" si="240"/>
        <v/>
      </c>
      <c r="EK89" s="109" t="str">
        <f t="shared" si="240"/>
        <v/>
      </c>
      <c r="EL89" s="109" t="str">
        <f t="shared" si="240"/>
        <v/>
      </c>
      <c r="EM89" s="109" t="str">
        <f t="shared" si="240"/>
        <v/>
      </c>
      <c r="EN89" s="109" t="str">
        <f t="shared" si="240"/>
        <v/>
      </c>
      <c r="EO89" s="109" t="str">
        <f t="shared" si="240"/>
        <v/>
      </c>
      <c r="EP89" s="109" t="str">
        <f t="shared" si="240"/>
        <v/>
      </c>
      <c r="EQ89" s="109" t="str">
        <f t="shared" si="240"/>
        <v/>
      </c>
      <c r="ER89" s="109" t="str">
        <f t="shared" si="240"/>
        <v/>
      </c>
      <c r="ES89" s="109" t="str">
        <f t="shared" si="240"/>
        <v/>
      </c>
      <c r="ET89" s="109" t="str">
        <f t="shared" si="240"/>
        <v/>
      </c>
      <c r="EU89" s="109" t="str">
        <f t="shared" si="240"/>
        <v/>
      </c>
      <c r="EV89" s="109" t="str">
        <f t="shared" si="240"/>
        <v/>
      </c>
      <c r="EW89" s="109" t="str">
        <f t="shared" si="240"/>
        <v/>
      </c>
      <c r="EX89" s="109" t="str">
        <f t="shared" si="240"/>
        <v/>
      </c>
      <c r="EY89" s="109" t="str">
        <f t="shared" si="240"/>
        <v/>
      </c>
      <c r="EZ89" s="109" t="str">
        <f t="shared" si="240"/>
        <v/>
      </c>
      <c r="FA89" s="109" t="str">
        <f t="shared" si="240"/>
        <v/>
      </c>
      <c r="FB89" s="109" t="str">
        <f t="shared" si="240"/>
        <v/>
      </c>
      <c r="FC89" s="109" t="str">
        <f t="shared" si="240"/>
        <v/>
      </c>
      <c r="FD89" s="110" t="str">
        <f t="shared" si="240"/>
        <v/>
      </c>
    </row>
    <row r="90" spans="1:160" x14ac:dyDescent="0.25">
      <c r="A90" s="52">
        <v>70</v>
      </c>
      <c r="B90" s="105">
        <v>0</v>
      </c>
      <c r="C90" s="46"/>
      <c r="D90" s="47"/>
      <c r="E90" s="47"/>
      <c r="F90" s="48">
        <f t="shared" si="232"/>
        <v>0</v>
      </c>
      <c r="G90" s="106" t="str">
        <f t="shared" si="233"/>
        <v>..</v>
      </c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19"/>
      <c r="BE90" s="107">
        <f t="shared" si="180"/>
        <v>0</v>
      </c>
      <c r="BG90" s="108" t="str">
        <f t="shared" si="181"/>
        <v/>
      </c>
      <c r="BH90" s="109" t="str">
        <f t="shared" si="182"/>
        <v/>
      </c>
      <c r="BI90" s="109" t="str">
        <f t="shared" si="183"/>
        <v/>
      </c>
      <c r="BJ90" s="109" t="str">
        <f t="shared" si="184"/>
        <v/>
      </c>
      <c r="BK90" s="109" t="str">
        <f t="shared" si="185"/>
        <v/>
      </c>
      <c r="BL90" s="109" t="str">
        <f t="shared" si="186"/>
        <v/>
      </c>
      <c r="BM90" s="109" t="str">
        <f t="shared" si="187"/>
        <v/>
      </c>
      <c r="BN90" s="109" t="str">
        <f t="shared" si="188"/>
        <v/>
      </c>
      <c r="BO90" s="109" t="str">
        <f t="shared" si="189"/>
        <v/>
      </c>
      <c r="BP90" s="109" t="str">
        <f t="shared" si="190"/>
        <v/>
      </c>
      <c r="BQ90" s="109" t="str">
        <f t="shared" si="191"/>
        <v/>
      </c>
      <c r="BR90" s="109" t="str">
        <f t="shared" si="192"/>
        <v/>
      </c>
      <c r="BS90" s="109" t="str">
        <f t="shared" si="193"/>
        <v/>
      </c>
      <c r="BT90" s="109" t="str">
        <f t="shared" si="194"/>
        <v/>
      </c>
      <c r="BU90" s="109" t="str">
        <f t="shared" si="195"/>
        <v/>
      </c>
      <c r="BV90" s="109" t="str">
        <f t="shared" si="196"/>
        <v/>
      </c>
      <c r="BW90" s="109" t="str">
        <f t="shared" si="197"/>
        <v/>
      </c>
      <c r="BX90" s="109" t="str">
        <f t="shared" si="198"/>
        <v/>
      </c>
      <c r="BY90" s="109" t="str">
        <f t="shared" si="199"/>
        <v/>
      </c>
      <c r="BZ90" s="109" t="str">
        <f t="shared" si="200"/>
        <v/>
      </c>
      <c r="CA90" s="109" t="str">
        <f t="shared" si="201"/>
        <v/>
      </c>
      <c r="CB90" s="109" t="str">
        <f t="shared" si="202"/>
        <v/>
      </c>
      <c r="CC90" s="109" t="str">
        <f t="shared" si="203"/>
        <v/>
      </c>
      <c r="CD90" s="109" t="str">
        <f t="shared" si="204"/>
        <v/>
      </c>
      <c r="CE90" s="109" t="str">
        <f t="shared" si="205"/>
        <v/>
      </c>
      <c r="CF90" s="109" t="str">
        <f t="shared" si="206"/>
        <v/>
      </c>
      <c r="CG90" s="109" t="str">
        <f t="shared" si="207"/>
        <v/>
      </c>
      <c r="CH90" s="109" t="str">
        <f t="shared" si="208"/>
        <v/>
      </c>
      <c r="CI90" s="109" t="str">
        <f t="shared" si="209"/>
        <v/>
      </c>
      <c r="CJ90" s="109" t="str">
        <f t="shared" si="210"/>
        <v/>
      </c>
      <c r="CK90" s="109" t="str">
        <f t="shared" si="211"/>
        <v/>
      </c>
      <c r="CL90" s="109" t="str">
        <f t="shared" si="212"/>
        <v/>
      </c>
      <c r="CM90" s="109" t="str">
        <f t="shared" si="213"/>
        <v/>
      </c>
      <c r="CN90" s="109" t="str">
        <f t="shared" si="214"/>
        <v/>
      </c>
      <c r="CO90" s="109" t="str">
        <f t="shared" si="215"/>
        <v/>
      </c>
      <c r="CP90" s="109" t="str">
        <f t="shared" si="216"/>
        <v/>
      </c>
      <c r="CQ90" s="109" t="str">
        <f t="shared" si="217"/>
        <v/>
      </c>
      <c r="CR90" s="109" t="str">
        <f t="shared" si="218"/>
        <v/>
      </c>
      <c r="CS90" s="109" t="str">
        <f t="shared" si="219"/>
        <v/>
      </c>
      <c r="CT90" s="109" t="str">
        <f t="shared" si="220"/>
        <v/>
      </c>
      <c r="CU90" s="109" t="str">
        <f t="shared" si="221"/>
        <v/>
      </c>
      <c r="CV90" s="109" t="str">
        <f t="shared" si="222"/>
        <v/>
      </c>
      <c r="CW90" s="109" t="str">
        <f t="shared" si="223"/>
        <v/>
      </c>
      <c r="CX90" s="109" t="str">
        <f t="shared" si="224"/>
        <v/>
      </c>
      <c r="CY90" s="109" t="str">
        <f t="shared" si="225"/>
        <v/>
      </c>
      <c r="CZ90" s="109" t="str">
        <f t="shared" si="226"/>
        <v/>
      </c>
      <c r="DA90" s="109" t="str">
        <f t="shared" si="227"/>
        <v/>
      </c>
      <c r="DB90" s="109" t="str">
        <f t="shared" si="228"/>
        <v/>
      </c>
      <c r="DC90" s="109" t="str">
        <f t="shared" si="229"/>
        <v/>
      </c>
      <c r="DD90" s="109" t="str">
        <f t="shared" si="230"/>
        <v/>
      </c>
      <c r="DE90" s="110">
        <f t="shared" si="234"/>
        <v>0</v>
      </c>
      <c r="DG90" s="108" t="str">
        <f t="shared" si="235"/>
        <v/>
      </c>
      <c r="DH90" s="109" t="str">
        <f t="shared" si="236"/>
        <v/>
      </c>
      <c r="DI90" s="109" t="str">
        <f t="shared" ref="DI90:FD90" si="241">IF($B90=1,DH90+BI90,"")</f>
        <v/>
      </c>
      <c r="DJ90" s="109" t="str">
        <f t="shared" si="241"/>
        <v/>
      </c>
      <c r="DK90" s="109" t="str">
        <f t="shared" si="241"/>
        <v/>
      </c>
      <c r="DL90" s="109" t="str">
        <f t="shared" si="241"/>
        <v/>
      </c>
      <c r="DM90" s="109" t="str">
        <f t="shared" si="241"/>
        <v/>
      </c>
      <c r="DN90" s="109" t="str">
        <f t="shared" si="241"/>
        <v/>
      </c>
      <c r="DO90" s="109" t="str">
        <f t="shared" si="241"/>
        <v/>
      </c>
      <c r="DP90" s="109" t="str">
        <f t="shared" si="241"/>
        <v/>
      </c>
      <c r="DQ90" s="109" t="str">
        <f t="shared" si="241"/>
        <v/>
      </c>
      <c r="DR90" s="109" t="str">
        <f t="shared" si="241"/>
        <v/>
      </c>
      <c r="DS90" s="109" t="str">
        <f t="shared" si="241"/>
        <v/>
      </c>
      <c r="DT90" s="109" t="str">
        <f t="shared" si="241"/>
        <v/>
      </c>
      <c r="DU90" s="109" t="str">
        <f t="shared" si="241"/>
        <v/>
      </c>
      <c r="DV90" s="109" t="str">
        <f t="shared" si="241"/>
        <v/>
      </c>
      <c r="DW90" s="109" t="str">
        <f t="shared" si="241"/>
        <v/>
      </c>
      <c r="DX90" s="109" t="str">
        <f t="shared" si="241"/>
        <v/>
      </c>
      <c r="DY90" s="109" t="str">
        <f t="shared" si="241"/>
        <v/>
      </c>
      <c r="DZ90" s="109" t="str">
        <f t="shared" si="241"/>
        <v/>
      </c>
      <c r="EA90" s="109" t="str">
        <f t="shared" si="241"/>
        <v/>
      </c>
      <c r="EB90" s="109" t="str">
        <f t="shared" si="241"/>
        <v/>
      </c>
      <c r="EC90" s="109" t="str">
        <f t="shared" si="241"/>
        <v/>
      </c>
      <c r="ED90" s="109" t="str">
        <f t="shared" si="241"/>
        <v/>
      </c>
      <c r="EE90" s="109" t="str">
        <f t="shared" si="241"/>
        <v/>
      </c>
      <c r="EF90" s="109" t="str">
        <f t="shared" si="241"/>
        <v/>
      </c>
      <c r="EG90" s="109" t="str">
        <f t="shared" si="241"/>
        <v/>
      </c>
      <c r="EH90" s="109" t="str">
        <f t="shared" si="241"/>
        <v/>
      </c>
      <c r="EI90" s="109" t="str">
        <f t="shared" si="241"/>
        <v/>
      </c>
      <c r="EJ90" s="109" t="str">
        <f t="shared" si="241"/>
        <v/>
      </c>
      <c r="EK90" s="109" t="str">
        <f t="shared" si="241"/>
        <v/>
      </c>
      <c r="EL90" s="109" t="str">
        <f t="shared" si="241"/>
        <v/>
      </c>
      <c r="EM90" s="109" t="str">
        <f t="shared" si="241"/>
        <v/>
      </c>
      <c r="EN90" s="109" t="str">
        <f t="shared" si="241"/>
        <v/>
      </c>
      <c r="EO90" s="109" t="str">
        <f t="shared" si="241"/>
        <v/>
      </c>
      <c r="EP90" s="109" t="str">
        <f t="shared" si="241"/>
        <v/>
      </c>
      <c r="EQ90" s="109" t="str">
        <f t="shared" si="241"/>
        <v/>
      </c>
      <c r="ER90" s="109" t="str">
        <f t="shared" si="241"/>
        <v/>
      </c>
      <c r="ES90" s="109" t="str">
        <f t="shared" si="241"/>
        <v/>
      </c>
      <c r="ET90" s="109" t="str">
        <f t="shared" si="241"/>
        <v/>
      </c>
      <c r="EU90" s="109" t="str">
        <f t="shared" si="241"/>
        <v/>
      </c>
      <c r="EV90" s="109" t="str">
        <f t="shared" si="241"/>
        <v/>
      </c>
      <c r="EW90" s="109" t="str">
        <f t="shared" si="241"/>
        <v/>
      </c>
      <c r="EX90" s="109" t="str">
        <f t="shared" si="241"/>
        <v/>
      </c>
      <c r="EY90" s="109" t="str">
        <f t="shared" si="241"/>
        <v/>
      </c>
      <c r="EZ90" s="109" t="str">
        <f t="shared" si="241"/>
        <v/>
      </c>
      <c r="FA90" s="109" t="str">
        <f t="shared" si="241"/>
        <v/>
      </c>
      <c r="FB90" s="109" t="str">
        <f t="shared" si="241"/>
        <v/>
      </c>
      <c r="FC90" s="109" t="str">
        <f t="shared" si="241"/>
        <v/>
      </c>
      <c r="FD90" s="110" t="str">
        <f t="shared" si="241"/>
        <v/>
      </c>
    </row>
    <row r="91" spans="1:160" x14ac:dyDescent="0.25">
      <c r="A91" s="52">
        <v>71</v>
      </c>
      <c r="B91" s="105">
        <v>0</v>
      </c>
      <c r="C91" s="46"/>
      <c r="D91" s="47"/>
      <c r="E91" s="47"/>
      <c r="F91" s="48">
        <f t="shared" si="232"/>
        <v>0</v>
      </c>
      <c r="G91" s="106" t="str">
        <f t="shared" si="233"/>
        <v>..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19"/>
      <c r="BE91" s="107">
        <f t="shared" si="180"/>
        <v>0</v>
      </c>
      <c r="BG91" s="108" t="str">
        <f t="shared" si="181"/>
        <v/>
      </c>
      <c r="BH91" s="109" t="str">
        <f t="shared" si="182"/>
        <v/>
      </c>
      <c r="BI91" s="109" t="str">
        <f t="shared" si="183"/>
        <v/>
      </c>
      <c r="BJ91" s="109" t="str">
        <f t="shared" si="184"/>
        <v/>
      </c>
      <c r="BK91" s="109" t="str">
        <f t="shared" si="185"/>
        <v/>
      </c>
      <c r="BL91" s="109" t="str">
        <f t="shared" si="186"/>
        <v/>
      </c>
      <c r="BM91" s="109" t="str">
        <f t="shared" si="187"/>
        <v/>
      </c>
      <c r="BN91" s="109" t="str">
        <f t="shared" si="188"/>
        <v/>
      </c>
      <c r="BO91" s="109" t="str">
        <f t="shared" si="189"/>
        <v/>
      </c>
      <c r="BP91" s="109" t="str">
        <f t="shared" si="190"/>
        <v/>
      </c>
      <c r="BQ91" s="109" t="str">
        <f t="shared" si="191"/>
        <v/>
      </c>
      <c r="BR91" s="109" t="str">
        <f t="shared" si="192"/>
        <v/>
      </c>
      <c r="BS91" s="109" t="str">
        <f t="shared" si="193"/>
        <v/>
      </c>
      <c r="BT91" s="109" t="str">
        <f t="shared" si="194"/>
        <v/>
      </c>
      <c r="BU91" s="109" t="str">
        <f t="shared" si="195"/>
        <v/>
      </c>
      <c r="BV91" s="109" t="str">
        <f t="shared" si="196"/>
        <v/>
      </c>
      <c r="BW91" s="109" t="str">
        <f t="shared" si="197"/>
        <v/>
      </c>
      <c r="BX91" s="109" t="str">
        <f t="shared" si="198"/>
        <v/>
      </c>
      <c r="BY91" s="109" t="str">
        <f t="shared" si="199"/>
        <v/>
      </c>
      <c r="BZ91" s="109" t="str">
        <f t="shared" si="200"/>
        <v/>
      </c>
      <c r="CA91" s="109" t="str">
        <f t="shared" si="201"/>
        <v/>
      </c>
      <c r="CB91" s="109" t="str">
        <f t="shared" si="202"/>
        <v/>
      </c>
      <c r="CC91" s="109" t="str">
        <f t="shared" si="203"/>
        <v/>
      </c>
      <c r="CD91" s="109" t="str">
        <f t="shared" si="204"/>
        <v/>
      </c>
      <c r="CE91" s="109" t="str">
        <f t="shared" si="205"/>
        <v/>
      </c>
      <c r="CF91" s="109" t="str">
        <f t="shared" si="206"/>
        <v/>
      </c>
      <c r="CG91" s="109" t="str">
        <f t="shared" si="207"/>
        <v/>
      </c>
      <c r="CH91" s="109" t="str">
        <f t="shared" si="208"/>
        <v/>
      </c>
      <c r="CI91" s="109" t="str">
        <f t="shared" si="209"/>
        <v/>
      </c>
      <c r="CJ91" s="109" t="str">
        <f t="shared" si="210"/>
        <v/>
      </c>
      <c r="CK91" s="109" t="str">
        <f t="shared" si="211"/>
        <v/>
      </c>
      <c r="CL91" s="109" t="str">
        <f t="shared" si="212"/>
        <v/>
      </c>
      <c r="CM91" s="109" t="str">
        <f t="shared" si="213"/>
        <v/>
      </c>
      <c r="CN91" s="109" t="str">
        <f t="shared" si="214"/>
        <v/>
      </c>
      <c r="CO91" s="109" t="str">
        <f t="shared" si="215"/>
        <v/>
      </c>
      <c r="CP91" s="109" t="str">
        <f t="shared" si="216"/>
        <v/>
      </c>
      <c r="CQ91" s="109" t="str">
        <f t="shared" si="217"/>
        <v/>
      </c>
      <c r="CR91" s="109" t="str">
        <f t="shared" si="218"/>
        <v/>
      </c>
      <c r="CS91" s="109" t="str">
        <f t="shared" si="219"/>
        <v/>
      </c>
      <c r="CT91" s="109" t="str">
        <f t="shared" si="220"/>
        <v/>
      </c>
      <c r="CU91" s="109" t="str">
        <f t="shared" si="221"/>
        <v/>
      </c>
      <c r="CV91" s="109" t="str">
        <f t="shared" si="222"/>
        <v/>
      </c>
      <c r="CW91" s="109" t="str">
        <f t="shared" si="223"/>
        <v/>
      </c>
      <c r="CX91" s="109" t="str">
        <f t="shared" si="224"/>
        <v/>
      </c>
      <c r="CY91" s="109" t="str">
        <f t="shared" si="225"/>
        <v/>
      </c>
      <c r="CZ91" s="109" t="str">
        <f t="shared" si="226"/>
        <v/>
      </c>
      <c r="DA91" s="109" t="str">
        <f t="shared" si="227"/>
        <v/>
      </c>
      <c r="DB91" s="109" t="str">
        <f t="shared" si="228"/>
        <v/>
      </c>
      <c r="DC91" s="109" t="str">
        <f t="shared" si="229"/>
        <v/>
      </c>
      <c r="DD91" s="109" t="str">
        <f t="shared" si="230"/>
        <v/>
      </c>
      <c r="DE91" s="110">
        <f t="shared" si="234"/>
        <v>0</v>
      </c>
      <c r="DG91" s="108" t="str">
        <f t="shared" si="235"/>
        <v/>
      </c>
      <c r="DH91" s="109" t="str">
        <f t="shared" si="236"/>
        <v/>
      </c>
      <c r="DI91" s="109" t="str">
        <f t="shared" ref="DI91:FD91" si="242">IF($B91=1,DH91+BI91,"")</f>
        <v/>
      </c>
      <c r="DJ91" s="109" t="str">
        <f t="shared" si="242"/>
        <v/>
      </c>
      <c r="DK91" s="109" t="str">
        <f t="shared" si="242"/>
        <v/>
      </c>
      <c r="DL91" s="109" t="str">
        <f t="shared" si="242"/>
        <v/>
      </c>
      <c r="DM91" s="109" t="str">
        <f t="shared" si="242"/>
        <v/>
      </c>
      <c r="DN91" s="109" t="str">
        <f t="shared" si="242"/>
        <v/>
      </c>
      <c r="DO91" s="109" t="str">
        <f t="shared" si="242"/>
        <v/>
      </c>
      <c r="DP91" s="109" t="str">
        <f t="shared" si="242"/>
        <v/>
      </c>
      <c r="DQ91" s="109" t="str">
        <f t="shared" si="242"/>
        <v/>
      </c>
      <c r="DR91" s="109" t="str">
        <f t="shared" si="242"/>
        <v/>
      </c>
      <c r="DS91" s="109" t="str">
        <f t="shared" si="242"/>
        <v/>
      </c>
      <c r="DT91" s="109" t="str">
        <f t="shared" si="242"/>
        <v/>
      </c>
      <c r="DU91" s="109" t="str">
        <f t="shared" si="242"/>
        <v/>
      </c>
      <c r="DV91" s="109" t="str">
        <f t="shared" si="242"/>
        <v/>
      </c>
      <c r="DW91" s="109" t="str">
        <f t="shared" si="242"/>
        <v/>
      </c>
      <c r="DX91" s="109" t="str">
        <f t="shared" si="242"/>
        <v/>
      </c>
      <c r="DY91" s="109" t="str">
        <f t="shared" si="242"/>
        <v/>
      </c>
      <c r="DZ91" s="109" t="str">
        <f t="shared" si="242"/>
        <v/>
      </c>
      <c r="EA91" s="109" t="str">
        <f t="shared" si="242"/>
        <v/>
      </c>
      <c r="EB91" s="109" t="str">
        <f t="shared" si="242"/>
        <v/>
      </c>
      <c r="EC91" s="109" t="str">
        <f t="shared" si="242"/>
        <v/>
      </c>
      <c r="ED91" s="109" t="str">
        <f t="shared" si="242"/>
        <v/>
      </c>
      <c r="EE91" s="109" t="str">
        <f t="shared" si="242"/>
        <v/>
      </c>
      <c r="EF91" s="109" t="str">
        <f t="shared" si="242"/>
        <v/>
      </c>
      <c r="EG91" s="109" t="str">
        <f t="shared" si="242"/>
        <v/>
      </c>
      <c r="EH91" s="109" t="str">
        <f t="shared" si="242"/>
        <v/>
      </c>
      <c r="EI91" s="109" t="str">
        <f t="shared" si="242"/>
        <v/>
      </c>
      <c r="EJ91" s="109" t="str">
        <f t="shared" si="242"/>
        <v/>
      </c>
      <c r="EK91" s="109" t="str">
        <f t="shared" si="242"/>
        <v/>
      </c>
      <c r="EL91" s="109" t="str">
        <f t="shared" si="242"/>
        <v/>
      </c>
      <c r="EM91" s="109" t="str">
        <f t="shared" si="242"/>
        <v/>
      </c>
      <c r="EN91" s="109" t="str">
        <f t="shared" si="242"/>
        <v/>
      </c>
      <c r="EO91" s="109" t="str">
        <f t="shared" si="242"/>
        <v/>
      </c>
      <c r="EP91" s="109" t="str">
        <f t="shared" si="242"/>
        <v/>
      </c>
      <c r="EQ91" s="109" t="str">
        <f t="shared" si="242"/>
        <v/>
      </c>
      <c r="ER91" s="109" t="str">
        <f t="shared" si="242"/>
        <v/>
      </c>
      <c r="ES91" s="109" t="str">
        <f t="shared" si="242"/>
        <v/>
      </c>
      <c r="ET91" s="109" t="str">
        <f t="shared" si="242"/>
        <v/>
      </c>
      <c r="EU91" s="109" t="str">
        <f t="shared" si="242"/>
        <v/>
      </c>
      <c r="EV91" s="109" t="str">
        <f t="shared" si="242"/>
        <v/>
      </c>
      <c r="EW91" s="109" t="str">
        <f t="shared" si="242"/>
        <v/>
      </c>
      <c r="EX91" s="109" t="str">
        <f t="shared" si="242"/>
        <v/>
      </c>
      <c r="EY91" s="109" t="str">
        <f t="shared" si="242"/>
        <v/>
      </c>
      <c r="EZ91" s="109" t="str">
        <f t="shared" si="242"/>
        <v/>
      </c>
      <c r="FA91" s="109" t="str">
        <f t="shared" si="242"/>
        <v/>
      </c>
      <c r="FB91" s="109" t="str">
        <f t="shared" si="242"/>
        <v/>
      </c>
      <c r="FC91" s="109" t="str">
        <f t="shared" si="242"/>
        <v/>
      </c>
      <c r="FD91" s="110" t="str">
        <f t="shared" si="242"/>
        <v/>
      </c>
    </row>
    <row r="92" spans="1:160" x14ac:dyDescent="0.25">
      <c r="A92" s="52">
        <v>72</v>
      </c>
      <c r="B92" s="105">
        <v>0</v>
      </c>
      <c r="C92" s="46"/>
      <c r="D92" s="47"/>
      <c r="E92" s="47"/>
      <c r="F92" s="48">
        <f t="shared" si="232"/>
        <v>0</v>
      </c>
      <c r="G92" s="106" t="str">
        <f t="shared" si="233"/>
        <v>..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19"/>
      <c r="BE92" s="107">
        <f t="shared" si="180"/>
        <v>0</v>
      </c>
      <c r="BG92" s="108" t="str">
        <f t="shared" si="181"/>
        <v/>
      </c>
      <c r="BH92" s="109" t="str">
        <f t="shared" si="182"/>
        <v/>
      </c>
      <c r="BI92" s="109" t="str">
        <f t="shared" si="183"/>
        <v/>
      </c>
      <c r="BJ92" s="109" t="str">
        <f t="shared" si="184"/>
        <v/>
      </c>
      <c r="BK92" s="109" t="str">
        <f t="shared" si="185"/>
        <v/>
      </c>
      <c r="BL92" s="109" t="str">
        <f t="shared" si="186"/>
        <v/>
      </c>
      <c r="BM92" s="109" t="str">
        <f t="shared" si="187"/>
        <v/>
      </c>
      <c r="BN92" s="109" t="str">
        <f t="shared" si="188"/>
        <v/>
      </c>
      <c r="BO92" s="109" t="str">
        <f t="shared" si="189"/>
        <v/>
      </c>
      <c r="BP92" s="109" t="str">
        <f t="shared" si="190"/>
        <v/>
      </c>
      <c r="BQ92" s="109" t="str">
        <f t="shared" si="191"/>
        <v/>
      </c>
      <c r="BR92" s="109" t="str">
        <f t="shared" si="192"/>
        <v/>
      </c>
      <c r="BS92" s="109" t="str">
        <f t="shared" si="193"/>
        <v/>
      </c>
      <c r="BT92" s="109" t="str">
        <f t="shared" si="194"/>
        <v/>
      </c>
      <c r="BU92" s="109" t="str">
        <f t="shared" si="195"/>
        <v/>
      </c>
      <c r="BV92" s="109" t="str">
        <f t="shared" si="196"/>
        <v/>
      </c>
      <c r="BW92" s="109" t="str">
        <f t="shared" si="197"/>
        <v/>
      </c>
      <c r="BX92" s="109" t="str">
        <f t="shared" si="198"/>
        <v/>
      </c>
      <c r="BY92" s="109" t="str">
        <f t="shared" si="199"/>
        <v/>
      </c>
      <c r="BZ92" s="109" t="str">
        <f t="shared" si="200"/>
        <v/>
      </c>
      <c r="CA92" s="109" t="str">
        <f t="shared" si="201"/>
        <v/>
      </c>
      <c r="CB92" s="109" t="str">
        <f t="shared" si="202"/>
        <v/>
      </c>
      <c r="CC92" s="109" t="str">
        <f t="shared" si="203"/>
        <v/>
      </c>
      <c r="CD92" s="109" t="str">
        <f t="shared" si="204"/>
        <v/>
      </c>
      <c r="CE92" s="109" t="str">
        <f t="shared" si="205"/>
        <v/>
      </c>
      <c r="CF92" s="109" t="str">
        <f t="shared" si="206"/>
        <v/>
      </c>
      <c r="CG92" s="109" t="str">
        <f t="shared" si="207"/>
        <v/>
      </c>
      <c r="CH92" s="109" t="str">
        <f t="shared" si="208"/>
        <v/>
      </c>
      <c r="CI92" s="109" t="str">
        <f t="shared" si="209"/>
        <v/>
      </c>
      <c r="CJ92" s="109" t="str">
        <f t="shared" si="210"/>
        <v/>
      </c>
      <c r="CK92" s="109" t="str">
        <f t="shared" si="211"/>
        <v/>
      </c>
      <c r="CL92" s="109" t="str">
        <f t="shared" si="212"/>
        <v/>
      </c>
      <c r="CM92" s="109" t="str">
        <f t="shared" si="213"/>
        <v/>
      </c>
      <c r="CN92" s="109" t="str">
        <f t="shared" si="214"/>
        <v/>
      </c>
      <c r="CO92" s="109" t="str">
        <f t="shared" si="215"/>
        <v/>
      </c>
      <c r="CP92" s="109" t="str">
        <f t="shared" si="216"/>
        <v/>
      </c>
      <c r="CQ92" s="109" t="str">
        <f t="shared" si="217"/>
        <v/>
      </c>
      <c r="CR92" s="109" t="str">
        <f t="shared" si="218"/>
        <v/>
      </c>
      <c r="CS92" s="109" t="str">
        <f t="shared" si="219"/>
        <v/>
      </c>
      <c r="CT92" s="109" t="str">
        <f t="shared" si="220"/>
        <v/>
      </c>
      <c r="CU92" s="109" t="str">
        <f t="shared" si="221"/>
        <v/>
      </c>
      <c r="CV92" s="109" t="str">
        <f t="shared" si="222"/>
        <v/>
      </c>
      <c r="CW92" s="109" t="str">
        <f t="shared" si="223"/>
        <v/>
      </c>
      <c r="CX92" s="109" t="str">
        <f t="shared" si="224"/>
        <v/>
      </c>
      <c r="CY92" s="109" t="str">
        <f t="shared" si="225"/>
        <v/>
      </c>
      <c r="CZ92" s="109" t="str">
        <f t="shared" si="226"/>
        <v/>
      </c>
      <c r="DA92" s="109" t="str">
        <f t="shared" si="227"/>
        <v/>
      </c>
      <c r="DB92" s="109" t="str">
        <f t="shared" si="228"/>
        <v/>
      </c>
      <c r="DC92" s="109" t="str">
        <f t="shared" si="229"/>
        <v/>
      </c>
      <c r="DD92" s="109" t="str">
        <f t="shared" si="230"/>
        <v/>
      </c>
      <c r="DE92" s="110">
        <f t="shared" si="234"/>
        <v>0</v>
      </c>
      <c r="DG92" s="108" t="str">
        <f t="shared" si="235"/>
        <v/>
      </c>
      <c r="DH92" s="109" t="str">
        <f t="shared" si="236"/>
        <v/>
      </c>
      <c r="DI92" s="109" t="str">
        <f t="shared" ref="DI92:FD92" si="243">IF($B92=1,DH92+BI92,"")</f>
        <v/>
      </c>
      <c r="DJ92" s="109" t="str">
        <f t="shared" si="243"/>
        <v/>
      </c>
      <c r="DK92" s="109" t="str">
        <f t="shared" si="243"/>
        <v/>
      </c>
      <c r="DL92" s="109" t="str">
        <f t="shared" si="243"/>
        <v/>
      </c>
      <c r="DM92" s="109" t="str">
        <f t="shared" si="243"/>
        <v/>
      </c>
      <c r="DN92" s="109" t="str">
        <f t="shared" si="243"/>
        <v/>
      </c>
      <c r="DO92" s="109" t="str">
        <f t="shared" si="243"/>
        <v/>
      </c>
      <c r="DP92" s="109" t="str">
        <f t="shared" si="243"/>
        <v/>
      </c>
      <c r="DQ92" s="109" t="str">
        <f t="shared" si="243"/>
        <v/>
      </c>
      <c r="DR92" s="109" t="str">
        <f t="shared" si="243"/>
        <v/>
      </c>
      <c r="DS92" s="109" t="str">
        <f t="shared" si="243"/>
        <v/>
      </c>
      <c r="DT92" s="109" t="str">
        <f t="shared" si="243"/>
        <v/>
      </c>
      <c r="DU92" s="109" t="str">
        <f t="shared" si="243"/>
        <v/>
      </c>
      <c r="DV92" s="109" t="str">
        <f t="shared" si="243"/>
        <v/>
      </c>
      <c r="DW92" s="109" t="str">
        <f t="shared" si="243"/>
        <v/>
      </c>
      <c r="DX92" s="109" t="str">
        <f t="shared" si="243"/>
        <v/>
      </c>
      <c r="DY92" s="109" t="str">
        <f t="shared" si="243"/>
        <v/>
      </c>
      <c r="DZ92" s="109" t="str">
        <f t="shared" si="243"/>
        <v/>
      </c>
      <c r="EA92" s="109" t="str">
        <f t="shared" si="243"/>
        <v/>
      </c>
      <c r="EB92" s="109" t="str">
        <f t="shared" si="243"/>
        <v/>
      </c>
      <c r="EC92" s="109" t="str">
        <f t="shared" si="243"/>
        <v/>
      </c>
      <c r="ED92" s="109" t="str">
        <f t="shared" si="243"/>
        <v/>
      </c>
      <c r="EE92" s="109" t="str">
        <f t="shared" si="243"/>
        <v/>
      </c>
      <c r="EF92" s="109" t="str">
        <f t="shared" si="243"/>
        <v/>
      </c>
      <c r="EG92" s="109" t="str">
        <f t="shared" si="243"/>
        <v/>
      </c>
      <c r="EH92" s="109" t="str">
        <f t="shared" si="243"/>
        <v/>
      </c>
      <c r="EI92" s="109" t="str">
        <f t="shared" si="243"/>
        <v/>
      </c>
      <c r="EJ92" s="109" t="str">
        <f t="shared" si="243"/>
        <v/>
      </c>
      <c r="EK92" s="109" t="str">
        <f t="shared" si="243"/>
        <v/>
      </c>
      <c r="EL92" s="109" t="str">
        <f t="shared" si="243"/>
        <v/>
      </c>
      <c r="EM92" s="109" t="str">
        <f t="shared" si="243"/>
        <v/>
      </c>
      <c r="EN92" s="109" t="str">
        <f t="shared" si="243"/>
        <v/>
      </c>
      <c r="EO92" s="109" t="str">
        <f t="shared" si="243"/>
        <v/>
      </c>
      <c r="EP92" s="109" t="str">
        <f t="shared" si="243"/>
        <v/>
      </c>
      <c r="EQ92" s="109" t="str">
        <f t="shared" si="243"/>
        <v/>
      </c>
      <c r="ER92" s="109" t="str">
        <f t="shared" si="243"/>
        <v/>
      </c>
      <c r="ES92" s="109" t="str">
        <f t="shared" si="243"/>
        <v/>
      </c>
      <c r="ET92" s="109" t="str">
        <f t="shared" si="243"/>
        <v/>
      </c>
      <c r="EU92" s="109" t="str">
        <f t="shared" si="243"/>
        <v/>
      </c>
      <c r="EV92" s="109" t="str">
        <f t="shared" si="243"/>
        <v/>
      </c>
      <c r="EW92" s="109" t="str">
        <f t="shared" si="243"/>
        <v/>
      </c>
      <c r="EX92" s="109" t="str">
        <f t="shared" si="243"/>
        <v/>
      </c>
      <c r="EY92" s="109" t="str">
        <f t="shared" si="243"/>
        <v/>
      </c>
      <c r="EZ92" s="109" t="str">
        <f t="shared" si="243"/>
        <v/>
      </c>
      <c r="FA92" s="109" t="str">
        <f t="shared" si="243"/>
        <v/>
      </c>
      <c r="FB92" s="109" t="str">
        <f t="shared" si="243"/>
        <v/>
      </c>
      <c r="FC92" s="109" t="str">
        <f t="shared" si="243"/>
        <v/>
      </c>
      <c r="FD92" s="110" t="str">
        <f t="shared" si="243"/>
        <v/>
      </c>
    </row>
    <row r="93" spans="1:160" x14ac:dyDescent="0.25">
      <c r="A93" s="52">
        <v>73</v>
      </c>
      <c r="B93" s="105">
        <v>0</v>
      </c>
      <c r="C93" s="46"/>
      <c r="D93" s="47"/>
      <c r="E93" s="47"/>
      <c r="F93" s="48">
        <f t="shared" si="232"/>
        <v>0</v>
      </c>
      <c r="G93" s="106" t="str">
        <f t="shared" si="233"/>
        <v>..</v>
      </c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19"/>
      <c r="BE93" s="107">
        <f t="shared" si="180"/>
        <v>0</v>
      </c>
      <c r="BG93" s="108" t="str">
        <f t="shared" si="181"/>
        <v/>
      </c>
      <c r="BH93" s="109" t="str">
        <f t="shared" si="182"/>
        <v/>
      </c>
      <c r="BI93" s="109" t="str">
        <f t="shared" si="183"/>
        <v/>
      </c>
      <c r="BJ93" s="109" t="str">
        <f t="shared" si="184"/>
        <v/>
      </c>
      <c r="BK93" s="109" t="str">
        <f t="shared" si="185"/>
        <v/>
      </c>
      <c r="BL93" s="109" t="str">
        <f t="shared" si="186"/>
        <v/>
      </c>
      <c r="BM93" s="109" t="str">
        <f t="shared" si="187"/>
        <v/>
      </c>
      <c r="BN93" s="109" t="str">
        <f t="shared" si="188"/>
        <v/>
      </c>
      <c r="BO93" s="109" t="str">
        <f t="shared" si="189"/>
        <v/>
      </c>
      <c r="BP93" s="109" t="str">
        <f t="shared" si="190"/>
        <v/>
      </c>
      <c r="BQ93" s="109" t="str">
        <f t="shared" si="191"/>
        <v/>
      </c>
      <c r="BR93" s="109" t="str">
        <f t="shared" si="192"/>
        <v/>
      </c>
      <c r="BS93" s="109" t="str">
        <f t="shared" si="193"/>
        <v/>
      </c>
      <c r="BT93" s="109" t="str">
        <f t="shared" si="194"/>
        <v/>
      </c>
      <c r="BU93" s="109" t="str">
        <f t="shared" si="195"/>
        <v/>
      </c>
      <c r="BV93" s="109" t="str">
        <f t="shared" si="196"/>
        <v/>
      </c>
      <c r="BW93" s="109" t="str">
        <f t="shared" si="197"/>
        <v/>
      </c>
      <c r="BX93" s="109" t="str">
        <f t="shared" si="198"/>
        <v/>
      </c>
      <c r="BY93" s="109" t="str">
        <f t="shared" si="199"/>
        <v/>
      </c>
      <c r="BZ93" s="109" t="str">
        <f t="shared" si="200"/>
        <v/>
      </c>
      <c r="CA93" s="109" t="str">
        <f t="shared" si="201"/>
        <v/>
      </c>
      <c r="CB93" s="109" t="str">
        <f t="shared" si="202"/>
        <v/>
      </c>
      <c r="CC93" s="109" t="str">
        <f t="shared" si="203"/>
        <v/>
      </c>
      <c r="CD93" s="109" t="str">
        <f t="shared" si="204"/>
        <v/>
      </c>
      <c r="CE93" s="109" t="str">
        <f t="shared" si="205"/>
        <v/>
      </c>
      <c r="CF93" s="109" t="str">
        <f t="shared" si="206"/>
        <v/>
      </c>
      <c r="CG93" s="109" t="str">
        <f t="shared" si="207"/>
        <v/>
      </c>
      <c r="CH93" s="109" t="str">
        <f t="shared" si="208"/>
        <v/>
      </c>
      <c r="CI93" s="109" t="str">
        <f t="shared" si="209"/>
        <v/>
      </c>
      <c r="CJ93" s="109" t="str">
        <f t="shared" si="210"/>
        <v/>
      </c>
      <c r="CK93" s="109" t="str">
        <f t="shared" si="211"/>
        <v/>
      </c>
      <c r="CL93" s="109" t="str">
        <f t="shared" si="212"/>
        <v/>
      </c>
      <c r="CM93" s="109" t="str">
        <f t="shared" si="213"/>
        <v/>
      </c>
      <c r="CN93" s="109" t="str">
        <f t="shared" si="214"/>
        <v/>
      </c>
      <c r="CO93" s="109" t="str">
        <f t="shared" si="215"/>
        <v/>
      </c>
      <c r="CP93" s="109" t="str">
        <f t="shared" si="216"/>
        <v/>
      </c>
      <c r="CQ93" s="109" t="str">
        <f t="shared" si="217"/>
        <v/>
      </c>
      <c r="CR93" s="109" t="str">
        <f t="shared" si="218"/>
        <v/>
      </c>
      <c r="CS93" s="109" t="str">
        <f t="shared" si="219"/>
        <v/>
      </c>
      <c r="CT93" s="109" t="str">
        <f t="shared" si="220"/>
        <v/>
      </c>
      <c r="CU93" s="109" t="str">
        <f t="shared" si="221"/>
        <v/>
      </c>
      <c r="CV93" s="109" t="str">
        <f t="shared" si="222"/>
        <v/>
      </c>
      <c r="CW93" s="109" t="str">
        <f t="shared" si="223"/>
        <v/>
      </c>
      <c r="CX93" s="109" t="str">
        <f t="shared" si="224"/>
        <v/>
      </c>
      <c r="CY93" s="109" t="str">
        <f t="shared" si="225"/>
        <v/>
      </c>
      <c r="CZ93" s="109" t="str">
        <f t="shared" si="226"/>
        <v/>
      </c>
      <c r="DA93" s="109" t="str">
        <f t="shared" si="227"/>
        <v/>
      </c>
      <c r="DB93" s="109" t="str">
        <f t="shared" si="228"/>
        <v/>
      </c>
      <c r="DC93" s="109" t="str">
        <f t="shared" si="229"/>
        <v/>
      </c>
      <c r="DD93" s="109" t="str">
        <f t="shared" si="230"/>
        <v/>
      </c>
      <c r="DE93" s="110">
        <f t="shared" si="234"/>
        <v>0</v>
      </c>
      <c r="DG93" s="108" t="str">
        <f t="shared" si="235"/>
        <v/>
      </c>
      <c r="DH93" s="109" t="str">
        <f t="shared" si="236"/>
        <v/>
      </c>
      <c r="DI93" s="109" t="str">
        <f t="shared" ref="DI93:FD93" si="244">IF($B93=1,DH93+BI93,"")</f>
        <v/>
      </c>
      <c r="DJ93" s="109" t="str">
        <f t="shared" si="244"/>
        <v/>
      </c>
      <c r="DK93" s="109" t="str">
        <f t="shared" si="244"/>
        <v/>
      </c>
      <c r="DL93" s="109" t="str">
        <f t="shared" si="244"/>
        <v/>
      </c>
      <c r="DM93" s="109" t="str">
        <f t="shared" si="244"/>
        <v/>
      </c>
      <c r="DN93" s="109" t="str">
        <f t="shared" si="244"/>
        <v/>
      </c>
      <c r="DO93" s="109" t="str">
        <f t="shared" si="244"/>
        <v/>
      </c>
      <c r="DP93" s="109" t="str">
        <f t="shared" si="244"/>
        <v/>
      </c>
      <c r="DQ93" s="109" t="str">
        <f t="shared" si="244"/>
        <v/>
      </c>
      <c r="DR93" s="109" t="str">
        <f t="shared" si="244"/>
        <v/>
      </c>
      <c r="DS93" s="109" t="str">
        <f t="shared" si="244"/>
        <v/>
      </c>
      <c r="DT93" s="109" t="str">
        <f t="shared" si="244"/>
        <v/>
      </c>
      <c r="DU93" s="109" t="str">
        <f t="shared" si="244"/>
        <v/>
      </c>
      <c r="DV93" s="109" t="str">
        <f t="shared" si="244"/>
        <v/>
      </c>
      <c r="DW93" s="109" t="str">
        <f t="shared" si="244"/>
        <v/>
      </c>
      <c r="DX93" s="109" t="str">
        <f t="shared" si="244"/>
        <v/>
      </c>
      <c r="DY93" s="109" t="str">
        <f t="shared" si="244"/>
        <v/>
      </c>
      <c r="DZ93" s="109" t="str">
        <f t="shared" si="244"/>
        <v/>
      </c>
      <c r="EA93" s="109" t="str">
        <f t="shared" si="244"/>
        <v/>
      </c>
      <c r="EB93" s="109" t="str">
        <f t="shared" si="244"/>
        <v/>
      </c>
      <c r="EC93" s="109" t="str">
        <f t="shared" si="244"/>
        <v/>
      </c>
      <c r="ED93" s="109" t="str">
        <f t="shared" si="244"/>
        <v/>
      </c>
      <c r="EE93" s="109" t="str">
        <f t="shared" si="244"/>
        <v/>
      </c>
      <c r="EF93" s="109" t="str">
        <f t="shared" si="244"/>
        <v/>
      </c>
      <c r="EG93" s="109" t="str">
        <f t="shared" si="244"/>
        <v/>
      </c>
      <c r="EH93" s="109" t="str">
        <f t="shared" si="244"/>
        <v/>
      </c>
      <c r="EI93" s="109" t="str">
        <f t="shared" si="244"/>
        <v/>
      </c>
      <c r="EJ93" s="109" t="str">
        <f t="shared" si="244"/>
        <v/>
      </c>
      <c r="EK93" s="109" t="str">
        <f t="shared" si="244"/>
        <v/>
      </c>
      <c r="EL93" s="109" t="str">
        <f t="shared" si="244"/>
        <v/>
      </c>
      <c r="EM93" s="109" t="str">
        <f t="shared" si="244"/>
        <v/>
      </c>
      <c r="EN93" s="109" t="str">
        <f t="shared" si="244"/>
        <v/>
      </c>
      <c r="EO93" s="109" t="str">
        <f t="shared" si="244"/>
        <v/>
      </c>
      <c r="EP93" s="109" t="str">
        <f t="shared" si="244"/>
        <v/>
      </c>
      <c r="EQ93" s="109" t="str">
        <f t="shared" si="244"/>
        <v/>
      </c>
      <c r="ER93" s="109" t="str">
        <f t="shared" si="244"/>
        <v/>
      </c>
      <c r="ES93" s="109" t="str">
        <f t="shared" si="244"/>
        <v/>
      </c>
      <c r="ET93" s="109" t="str">
        <f t="shared" si="244"/>
        <v/>
      </c>
      <c r="EU93" s="109" t="str">
        <f t="shared" si="244"/>
        <v/>
      </c>
      <c r="EV93" s="109" t="str">
        <f t="shared" si="244"/>
        <v/>
      </c>
      <c r="EW93" s="109" t="str">
        <f t="shared" si="244"/>
        <v/>
      </c>
      <c r="EX93" s="109" t="str">
        <f t="shared" si="244"/>
        <v/>
      </c>
      <c r="EY93" s="109" t="str">
        <f t="shared" si="244"/>
        <v/>
      </c>
      <c r="EZ93" s="109" t="str">
        <f t="shared" si="244"/>
        <v/>
      </c>
      <c r="FA93" s="109" t="str">
        <f t="shared" si="244"/>
        <v/>
      </c>
      <c r="FB93" s="109" t="str">
        <f t="shared" si="244"/>
        <v/>
      </c>
      <c r="FC93" s="109" t="str">
        <f t="shared" si="244"/>
        <v/>
      </c>
      <c r="FD93" s="110" t="str">
        <f t="shared" si="244"/>
        <v/>
      </c>
    </row>
    <row r="94" spans="1:160" x14ac:dyDescent="0.25">
      <c r="A94" s="52">
        <v>74</v>
      </c>
      <c r="B94" s="105">
        <v>0</v>
      </c>
      <c r="C94" s="46"/>
      <c r="D94" s="47"/>
      <c r="E94" s="47"/>
      <c r="F94" s="48">
        <f t="shared" si="232"/>
        <v>0</v>
      </c>
      <c r="G94" s="106" t="str">
        <f t="shared" si="233"/>
        <v>..</v>
      </c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19"/>
      <c r="BE94" s="107">
        <f t="shared" si="180"/>
        <v>0</v>
      </c>
      <c r="BG94" s="108" t="str">
        <f t="shared" si="181"/>
        <v/>
      </c>
      <c r="BH94" s="109" t="str">
        <f t="shared" si="182"/>
        <v/>
      </c>
      <c r="BI94" s="109" t="str">
        <f t="shared" si="183"/>
        <v/>
      </c>
      <c r="BJ94" s="109" t="str">
        <f t="shared" si="184"/>
        <v/>
      </c>
      <c r="BK94" s="109" t="str">
        <f t="shared" si="185"/>
        <v/>
      </c>
      <c r="BL94" s="109" t="str">
        <f t="shared" si="186"/>
        <v/>
      </c>
      <c r="BM94" s="109" t="str">
        <f t="shared" si="187"/>
        <v/>
      </c>
      <c r="BN94" s="109" t="str">
        <f t="shared" si="188"/>
        <v/>
      </c>
      <c r="BO94" s="109" t="str">
        <f t="shared" si="189"/>
        <v/>
      </c>
      <c r="BP94" s="109" t="str">
        <f t="shared" si="190"/>
        <v/>
      </c>
      <c r="BQ94" s="109" t="str">
        <f t="shared" si="191"/>
        <v/>
      </c>
      <c r="BR94" s="109" t="str">
        <f t="shared" si="192"/>
        <v/>
      </c>
      <c r="BS94" s="109" t="str">
        <f t="shared" si="193"/>
        <v/>
      </c>
      <c r="BT94" s="109" t="str">
        <f t="shared" si="194"/>
        <v/>
      </c>
      <c r="BU94" s="109" t="str">
        <f t="shared" si="195"/>
        <v/>
      </c>
      <c r="BV94" s="109" t="str">
        <f t="shared" si="196"/>
        <v/>
      </c>
      <c r="BW94" s="109" t="str">
        <f t="shared" si="197"/>
        <v/>
      </c>
      <c r="BX94" s="109" t="str">
        <f t="shared" si="198"/>
        <v/>
      </c>
      <c r="BY94" s="109" t="str">
        <f t="shared" si="199"/>
        <v/>
      </c>
      <c r="BZ94" s="109" t="str">
        <f t="shared" si="200"/>
        <v/>
      </c>
      <c r="CA94" s="109" t="str">
        <f t="shared" si="201"/>
        <v/>
      </c>
      <c r="CB94" s="109" t="str">
        <f t="shared" si="202"/>
        <v/>
      </c>
      <c r="CC94" s="109" t="str">
        <f t="shared" si="203"/>
        <v/>
      </c>
      <c r="CD94" s="109" t="str">
        <f t="shared" si="204"/>
        <v/>
      </c>
      <c r="CE94" s="109" t="str">
        <f t="shared" si="205"/>
        <v/>
      </c>
      <c r="CF94" s="109" t="str">
        <f t="shared" si="206"/>
        <v/>
      </c>
      <c r="CG94" s="109" t="str">
        <f t="shared" si="207"/>
        <v/>
      </c>
      <c r="CH94" s="109" t="str">
        <f t="shared" si="208"/>
        <v/>
      </c>
      <c r="CI94" s="109" t="str">
        <f t="shared" si="209"/>
        <v/>
      </c>
      <c r="CJ94" s="109" t="str">
        <f t="shared" si="210"/>
        <v/>
      </c>
      <c r="CK94" s="109" t="str">
        <f t="shared" si="211"/>
        <v/>
      </c>
      <c r="CL94" s="109" t="str">
        <f t="shared" si="212"/>
        <v/>
      </c>
      <c r="CM94" s="109" t="str">
        <f t="shared" si="213"/>
        <v/>
      </c>
      <c r="CN94" s="109" t="str">
        <f t="shared" si="214"/>
        <v/>
      </c>
      <c r="CO94" s="109" t="str">
        <f t="shared" si="215"/>
        <v/>
      </c>
      <c r="CP94" s="109" t="str">
        <f t="shared" si="216"/>
        <v/>
      </c>
      <c r="CQ94" s="109" t="str">
        <f t="shared" si="217"/>
        <v/>
      </c>
      <c r="CR94" s="109" t="str">
        <f t="shared" si="218"/>
        <v/>
      </c>
      <c r="CS94" s="109" t="str">
        <f t="shared" si="219"/>
        <v/>
      </c>
      <c r="CT94" s="109" t="str">
        <f t="shared" si="220"/>
        <v/>
      </c>
      <c r="CU94" s="109" t="str">
        <f t="shared" si="221"/>
        <v/>
      </c>
      <c r="CV94" s="109" t="str">
        <f t="shared" si="222"/>
        <v/>
      </c>
      <c r="CW94" s="109" t="str">
        <f t="shared" si="223"/>
        <v/>
      </c>
      <c r="CX94" s="109" t="str">
        <f t="shared" si="224"/>
        <v/>
      </c>
      <c r="CY94" s="109" t="str">
        <f t="shared" si="225"/>
        <v/>
      </c>
      <c r="CZ94" s="109" t="str">
        <f t="shared" si="226"/>
        <v/>
      </c>
      <c r="DA94" s="109" t="str">
        <f t="shared" si="227"/>
        <v/>
      </c>
      <c r="DB94" s="109" t="str">
        <f t="shared" si="228"/>
        <v/>
      </c>
      <c r="DC94" s="109" t="str">
        <f t="shared" si="229"/>
        <v/>
      </c>
      <c r="DD94" s="109" t="str">
        <f t="shared" si="230"/>
        <v/>
      </c>
      <c r="DE94" s="110">
        <f t="shared" si="234"/>
        <v>0</v>
      </c>
      <c r="DG94" s="108" t="str">
        <f t="shared" si="235"/>
        <v/>
      </c>
      <c r="DH94" s="109" t="str">
        <f t="shared" si="236"/>
        <v/>
      </c>
      <c r="DI94" s="109" t="str">
        <f t="shared" ref="DI94:FD94" si="245">IF($B94=1,DH94+BI94,"")</f>
        <v/>
      </c>
      <c r="DJ94" s="109" t="str">
        <f t="shared" si="245"/>
        <v/>
      </c>
      <c r="DK94" s="109" t="str">
        <f t="shared" si="245"/>
        <v/>
      </c>
      <c r="DL94" s="109" t="str">
        <f t="shared" si="245"/>
        <v/>
      </c>
      <c r="DM94" s="109" t="str">
        <f t="shared" si="245"/>
        <v/>
      </c>
      <c r="DN94" s="109" t="str">
        <f t="shared" si="245"/>
        <v/>
      </c>
      <c r="DO94" s="109" t="str">
        <f t="shared" si="245"/>
        <v/>
      </c>
      <c r="DP94" s="109" t="str">
        <f t="shared" si="245"/>
        <v/>
      </c>
      <c r="DQ94" s="109" t="str">
        <f t="shared" si="245"/>
        <v/>
      </c>
      <c r="DR94" s="109" t="str">
        <f t="shared" si="245"/>
        <v/>
      </c>
      <c r="DS94" s="109" t="str">
        <f t="shared" si="245"/>
        <v/>
      </c>
      <c r="DT94" s="109" t="str">
        <f t="shared" si="245"/>
        <v/>
      </c>
      <c r="DU94" s="109" t="str">
        <f t="shared" si="245"/>
        <v/>
      </c>
      <c r="DV94" s="109" t="str">
        <f t="shared" si="245"/>
        <v/>
      </c>
      <c r="DW94" s="109" t="str">
        <f t="shared" si="245"/>
        <v/>
      </c>
      <c r="DX94" s="109" t="str">
        <f t="shared" si="245"/>
        <v/>
      </c>
      <c r="DY94" s="109" t="str">
        <f t="shared" si="245"/>
        <v/>
      </c>
      <c r="DZ94" s="109" t="str">
        <f t="shared" si="245"/>
        <v/>
      </c>
      <c r="EA94" s="109" t="str">
        <f t="shared" si="245"/>
        <v/>
      </c>
      <c r="EB94" s="109" t="str">
        <f t="shared" si="245"/>
        <v/>
      </c>
      <c r="EC94" s="109" t="str">
        <f t="shared" si="245"/>
        <v/>
      </c>
      <c r="ED94" s="109" t="str">
        <f t="shared" si="245"/>
        <v/>
      </c>
      <c r="EE94" s="109" t="str">
        <f t="shared" si="245"/>
        <v/>
      </c>
      <c r="EF94" s="109" t="str">
        <f t="shared" si="245"/>
        <v/>
      </c>
      <c r="EG94" s="109" t="str">
        <f t="shared" si="245"/>
        <v/>
      </c>
      <c r="EH94" s="109" t="str">
        <f t="shared" si="245"/>
        <v/>
      </c>
      <c r="EI94" s="109" t="str">
        <f t="shared" si="245"/>
        <v/>
      </c>
      <c r="EJ94" s="109" t="str">
        <f t="shared" si="245"/>
        <v/>
      </c>
      <c r="EK94" s="109" t="str">
        <f t="shared" si="245"/>
        <v/>
      </c>
      <c r="EL94" s="109" t="str">
        <f t="shared" si="245"/>
        <v/>
      </c>
      <c r="EM94" s="109" t="str">
        <f t="shared" si="245"/>
        <v/>
      </c>
      <c r="EN94" s="109" t="str">
        <f t="shared" si="245"/>
        <v/>
      </c>
      <c r="EO94" s="109" t="str">
        <f t="shared" si="245"/>
        <v/>
      </c>
      <c r="EP94" s="109" t="str">
        <f t="shared" si="245"/>
        <v/>
      </c>
      <c r="EQ94" s="109" t="str">
        <f t="shared" si="245"/>
        <v/>
      </c>
      <c r="ER94" s="109" t="str">
        <f t="shared" si="245"/>
        <v/>
      </c>
      <c r="ES94" s="109" t="str">
        <f t="shared" si="245"/>
        <v/>
      </c>
      <c r="ET94" s="109" t="str">
        <f t="shared" si="245"/>
        <v/>
      </c>
      <c r="EU94" s="109" t="str">
        <f t="shared" si="245"/>
        <v/>
      </c>
      <c r="EV94" s="109" t="str">
        <f t="shared" si="245"/>
        <v/>
      </c>
      <c r="EW94" s="109" t="str">
        <f t="shared" si="245"/>
        <v/>
      </c>
      <c r="EX94" s="109" t="str">
        <f t="shared" si="245"/>
        <v/>
      </c>
      <c r="EY94" s="109" t="str">
        <f t="shared" si="245"/>
        <v/>
      </c>
      <c r="EZ94" s="109" t="str">
        <f t="shared" si="245"/>
        <v/>
      </c>
      <c r="FA94" s="109" t="str">
        <f t="shared" si="245"/>
        <v/>
      </c>
      <c r="FB94" s="109" t="str">
        <f t="shared" si="245"/>
        <v/>
      </c>
      <c r="FC94" s="109" t="str">
        <f t="shared" si="245"/>
        <v/>
      </c>
      <c r="FD94" s="110" t="str">
        <f t="shared" si="245"/>
        <v/>
      </c>
    </row>
    <row r="95" spans="1:160" x14ac:dyDescent="0.25">
      <c r="A95" s="52">
        <v>75</v>
      </c>
      <c r="B95" s="105">
        <v>0</v>
      </c>
      <c r="C95" s="46"/>
      <c r="D95" s="47"/>
      <c r="E95" s="47"/>
      <c r="F95" s="48">
        <f t="shared" si="232"/>
        <v>0</v>
      </c>
      <c r="G95" s="106" t="str">
        <f t="shared" si="233"/>
        <v>..</v>
      </c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19"/>
      <c r="BE95" s="107">
        <f t="shared" si="180"/>
        <v>0</v>
      </c>
      <c r="BG95" s="108" t="str">
        <f t="shared" si="181"/>
        <v/>
      </c>
      <c r="BH95" s="109" t="str">
        <f t="shared" si="182"/>
        <v/>
      </c>
      <c r="BI95" s="109" t="str">
        <f t="shared" si="183"/>
        <v/>
      </c>
      <c r="BJ95" s="109" t="str">
        <f t="shared" si="184"/>
        <v/>
      </c>
      <c r="BK95" s="109" t="str">
        <f t="shared" si="185"/>
        <v/>
      </c>
      <c r="BL95" s="109" t="str">
        <f t="shared" si="186"/>
        <v/>
      </c>
      <c r="BM95" s="109" t="str">
        <f t="shared" si="187"/>
        <v/>
      </c>
      <c r="BN95" s="109" t="str">
        <f t="shared" si="188"/>
        <v/>
      </c>
      <c r="BO95" s="109" t="str">
        <f t="shared" si="189"/>
        <v/>
      </c>
      <c r="BP95" s="109" t="str">
        <f t="shared" si="190"/>
        <v/>
      </c>
      <c r="BQ95" s="109" t="str">
        <f t="shared" si="191"/>
        <v/>
      </c>
      <c r="BR95" s="109" t="str">
        <f t="shared" si="192"/>
        <v/>
      </c>
      <c r="BS95" s="109" t="str">
        <f t="shared" si="193"/>
        <v/>
      </c>
      <c r="BT95" s="109" t="str">
        <f t="shared" si="194"/>
        <v/>
      </c>
      <c r="BU95" s="109" t="str">
        <f t="shared" si="195"/>
        <v/>
      </c>
      <c r="BV95" s="109" t="str">
        <f t="shared" si="196"/>
        <v/>
      </c>
      <c r="BW95" s="109" t="str">
        <f t="shared" si="197"/>
        <v/>
      </c>
      <c r="BX95" s="109" t="str">
        <f t="shared" si="198"/>
        <v/>
      </c>
      <c r="BY95" s="109" t="str">
        <f t="shared" si="199"/>
        <v/>
      </c>
      <c r="BZ95" s="109" t="str">
        <f t="shared" si="200"/>
        <v/>
      </c>
      <c r="CA95" s="109" t="str">
        <f t="shared" si="201"/>
        <v/>
      </c>
      <c r="CB95" s="109" t="str">
        <f t="shared" si="202"/>
        <v/>
      </c>
      <c r="CC95" s="109" t="str">
        <f t="shared" si="203"/>
        <v/>
      </c>
      <c r="CD95" s="109" t="str">
        <f t="shared" si="204"/>
        <v/>
      </c>
      <c r="CE95" s="109" t="str">
        <f t="shared" si="205"/>
        <v/>
      </c>
      <c r="CF95" s="109" t="str">
        <f t="shared" si="206"/>
        <v/>
      </c>
      <c r="CG95" s="109" t="str">
        <f t="shared" si="207"/>
        <v/>
      </c>
      <c r="CH95" s="109" t="str">
        <f t="shared" si="208"/>
        <v/>
      </c>
      <c r="CI95" s="109" t="str">
        <f t="shared" si="209"/>
        <v/>
      </c>
      <c r="CJ95" s="109" t="str">
        <f t="shared" si="210"/>
        <v/>
      </c>
      <c r="CK95" s="109" t="str">
        <f t="shared" si="211"/>
        <v/>
      </c>
      <c r="CL95" s="109" t="str">
        <f t="shared" si="212"/>
        <v/>
      </c>
      <c r="CM95" s="109" t="str">
        <f t="shared" si="213"/>
        <v/>
      </c>
      <c r="CN95" s="109" t="str">
        <f t="shared" si="214"/>
        <v/>
      </c>
      <c r="CO95" s="109" t="str">
        <f t="shared" si="215"/>
        <v/>
      </c>
      <c r="CP95" s="109" t="str">
        <f t="shared" si="216"/>
        <v/>
      </c>
      <c r="CQ95" s="109" t="str">
        <f t="shared" si="217"/>
        <v/>
      </c>
      <c r="CR95" s="109" t="str">
        <f t="shared" si="218"/>
        <v/>
      </c>
      <c r="CS95" s="109" t="str">
        <f t="shared" si="219"/>
        <v/>
      </c>
      <c r="CT95" s="109" t="str">
        <f t="shared" si="220"/>
        <v/>
      </c>
      <c r="CU95" s="109" t="str">
        <f t="shared" si="221"/>
        <v/>
      </c>
      <c r="CV95" s="109" t="str">
        <f t="shared" si="222"/>
        <v/>
      </c>
      <c r="CW95" s="109" t="str">
        <f t="shared" si="223"/>
        <v/>
      </c>
      <c r="CX95" s="109" t="str">
        <f t="shared" si="224"/>
        <v/>
      </c>
      <c r="CY95" s="109" t="str">
        <f t="shared" si="225"/>
        <v/>
      </c>
      <c r="CZ95" s="109" t="str">
        <f t="shared" si="226"/>
        <v/>
      </c>
      <c r="DA95" s="109" t="str">
        <f t="shared" si="227"/>
        <v/>
      </c>
      <c r="DB95" s="109" t="str">
        <f t="shared" si="228"/>
        <v/>
      </c>
      <c r="DC95" s="109" t="str">
        <f t="shared" si="229"/>
        <v/>
      </c>
      <c r="DD95" s="109" t="str">
        <f t="shared" si="230"/>
        <v/>
      </c>
      <c r="DE95" s="110">
        <f t="shared" si="234"/>
        <v>0</v>
      </c>
      <c r="DG95" s="108" t="str">
        <f t="shared" si="235"/>
        <v/>
      </c>
      <c r="DH95" s="109" t="str">
        <f t="shared" si="236"/>
        <v/>
      </c>
      <c r="DI95" s="109" t="str">
        <f t="shared" ref="DI95:FD95" si="246">IF($B95=1,DH95+BI95,"")</f>
        <v/>
      </c>
      <c r="DJ95" s="109" t="str">
        <f t="shared" si="246"/>
        <v/>
      </c>
      <c r="DK95" s="109" t="str">
        <f t="shared" si="246"/>
        <v/>
      </c>
      <c r="DL95" s="109" t="str">
        <f t="shared" si="246"/>
        <v/>
      </c>
      <c r="DM95" s="109" t="str">
        <f t="shared" si="246"/>
        <v/>
      </c>
      <c r="DN95" s="109" t="str">
        <f t="shared" si="246"/>
        <v/>
      </c>
      <c r="DO95" s="109" t="str">
        <f t="shared" si="246"/>
        <v/>
      </c>
      <c r="DP95" s="109" t="str">
        <f t="shared" si="246"/>
        <v/>
      </c>
      <c r="DQ95" s="109" t="str">
        <f t="shared" si="246"/>
        <v/>
      </c>
      <c r="DR95" s="109" t="str">
        <f t="shared" si="246"/>
        <v/>
      </c>
      <c r="DS95" s="109" t="str">
        <f t="shared" si="246"/>
        <v/>
      </c>
      <c r="DT95" s="109" t="str">
        <f t="shared" si="246"/>
        <v/>
      </c>
      <c r="DU95" s="109" t="str">
        <f t="shared" si="246"/>
        <v/>
      </c>
      <c r="DV95" s="109" t="str">
        <f t="shared" si="246"/>
        <v/>
      </c>
      <c r="DW95" s="109" t="str">
        <f t="shared" si="246"/>
        <v/>
      </c>
      <c r="DX95" s="109" t="str">
        <f t="shared" si="246"/>
        <v/>
      </c>
      <c r="DY95" s="109" t="str">
        <f t="shared" si="246"/>
        <v/>
      </c>
      <c r="DZ95" s="109" t="str">
        <f t="shared" si="246"/>
        <v/>
      </c>
      <c r="EA95" s="109" t="str">
        <f t="shared" si="246"/>
        <v/>
      </c>
      <c r="EB95" s="109" t="str">
        <f t="shared" si="246"/>
        <v/>
      </c>
      <c r="EC95" s="109" t="str">
        <f t="shared" si="246"/>
        <v/>
      </c>
      <c r="ED95" s="109" t="str">
        <f t="shared" si="246"/>
        <v/>
      </c>
      <c r="EE95" s="109" t="str">
        <f t="shared" si="246"/>
        <v/>
      </c>
      <c r="EF95" s="109" t="str">
        <f t="shared" si="246"/>
        <v/>
      </c>
      <c r="EG95" s="109" t="str">
        <f t="shared" si="246"/>
        <v/>
      </c>
      <c r="EH95" s="109" t="str">
        <f t="shared" si="246"/>
        <v/>
      </c>
      <c r="EI95" s="109" t="str">
        <f t="shared" si="246"/>
        <v/>
      </c>
      <c r="EJ95" s="109" t="str">
        <f t="shared" si="246"/>
        <v/>
      </c>
      <c r="EK95" s="109" t="str">
        <f t="shared" si="246"/>
        <v/>
      </c>
      <c r="EL95" s="109" t="str">
        <f t="shared" si="246"/>
        <v/>
      </c>
      <c r="EM95" s="109" t="str">
        <f t="shared" si="246"/>
        <v/>
      </c>
      <c r="EN95" s="109" t="str">
        <f t="shared" si="246"/>
        <v/>
      </c>
      <c r="EO95" s="109" t="str">
        <f t="shared" si="246"/>
        <v/>
      </c>
      <c r="EP95" s="109" t="str">
        <f t="shared" si="246"/>
        <v/>
      </c>
      <c r="EQ95" s="109" t="str">
        <f t="shared" si="246"/>
        <v/>
      </c>
      <c r="ER95" s="109" t="str">
        <f t="shared" si="246"/>
        <v/>
      </c>
      <c r="ES95" s="109" t="str">
        <f t="shared" si="246"/>
        <v/>
      </c>
      <c r="ET95" s="109" t="str">
        <f t="shared" si="246"/>
        <v/>
      </c>
      <c r="EU95" s="109" t="str">
        <f t="shared" si="246"/>
        <v/>
      </c>
      <c r="EV95" s="109" t="str">
        <f t="shared" si="246"/>
        <v/>
      </c>
      <c r="EW95" s="109" t="str">
        <f t="shared" si="246"/>
        <v/>
      </c>
      <c r="EX95" s="109" t="str">
        <f t="shared" si="246"/>
        <v/>
      </c>
      <c r="EY95" s="109" t="str">
        <f t="shared" si="246"/>
        <v/>
      </c>
      <c r="EZ95" s="109" t="str">
        <f t="shared" si="246"/>
        <v/>
      </c>
      <c r="FA95" s="109" t="str">
        <f t="shared" si="246"/>
        <v/>
      </c>
      <c r="FB95" s="109" t="str">
        <f t="shared" si="246"/>
        <v/>
      </c>
      <c r="FC95" s="109" t="str">
        <f t="shared" si="246"/>
        <v/>
      </c>
      <c r="FD95" s="110" t="str">
        <f t="shared" si="246"/>
        <v/>
      </c>
    </row>
    <row r="96" spans="1:160" x14ac:dyDescent="0.25">
      <c r="A96" s="52">
        <v>76</v>
      </c>
      <c r="B96" s="105">
        <v>0</v>
      </c>
      <c r="C96" s="46"/>
      <c r="D96" s="47"/>
      <c r="E96" s="47"/>
      <c r="F96" s="48">
        <f t="shared" si="232"/>
        <v>0</v>
      </c>
      <c r="G96" s="106" t="str">
        <f t="shared" si="233"/>
        <v>..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19"/>
      <c r="BE96" s="107">
        <f t="shared" si="180"/>
        <v>0</v>
      </c>
      <c r="BG96" s="108" t="str">
        <f t="shared" si="181"/>
        <v/>
      </c>
      <c r="BH96" s="109" t="str">
        <f t="shared" si="182"/>
        <v/>
      </c>
      <c r="BI96" s="109" t="str">
        <f t="shared" si="183"/>
        <v/>
      </c>
      <c r="BJ96" s="109" t="str">
        <f t="shared" si="184"/>
        <v/>
      </c>
      <c r="BK96" s="109" t="str">
        <f t="shared" si="185"/>
        <v/>
      </c>
      <c r="BL96" s="109" t="str">
        <f t="shared" si="186"/>
        <v/>
      </c>
      <c r="BM96" s="109" t="str">
        <f t="shared" si="187"/>
        <v/>
      </c>
      <c r="BN96" s="109" t="str">
        <f t="shared" si="188"/>
        <v/>
      </c>
      <c r="BO96" s="109" t="str">
        <f t="shared" si="189"/>
        <v/>
      </c>
      <c r="BP96" s="109" t="str">
        <f t="shared" si="190"/>
        <v/>
      </c>
      <c r="BQ96" s="109" t="str">
        <f t="shared" si="191"/>
        <v/>
      </c>
      <c r="BR96" s="109" t="str">
        <f t="shared" si="192"/>
        <v/>
      </c>
      <c r="BS96" s="109" t="str">
        <f t="shared" si="193"/>
        <v/>
      </c>
      <c r="BT96" s="109" t="str">
        <f t="shared" si="194"/>
        <v/>
      </c>
      <c r="BU96" s="109" t="str">
        <f t="shared" si="195"/>
        <v/>
      </c>
      <c r="BV96" s="109" t="str">
        <f t="shared" si="196"/>
        <v/>
      </c>
      <c r="BW96" s="109" t="str">
        <f t="shared" si="197"/>
        <v/>
      </c>
      <c r="BX96" s="109" t="str">
        <f t="shared" si="198"/>
        <v/>
      </c>
      <c r="BY96" s="109" t="str">
        <f t="shared" si="199"/>
        <v/>
      </c>
      <c r="BZ96" s="109" t="str">
        <f t="shared" si="200"/>
        <v/>
      </c>
      <c r="CA96" s="109" t="str">
        <f t="shared" si="201"/>
        <v/>
      </c>
      <c r="CB96" s="109" t="str">
        <f t="shared" si="202"/>
        <v/>
      </c>
      <c r="CC96" s="109" t="str">
        <f t="shared" si="203"/>
        <v/>
      </c>
      <c r="CD96" s="109" t="str">
        <f t="shared" si="204"/>
        <v/>
      </c>
      <c r="CE96" s="109" t="str">
        <f t="shared" si="205"/>
        <v/>
      </c>
      <c r="CF96" s="109" t="str">
        <f t="shared" si="206"/>
        <v/>
      </c>
      <c r="CG96" s="109" t="str">
        <f t="shared" si="207"/>
        <v/>
      </c>
      <c r="CH96" s="109" t="str">
        <f t="shared" si="208"/>
        <v/>
      </c>
      <c r="CI96" s="109" t="str">
        <f t="shared" si="209"/>
        <v/>
      </c>
      <c r="CJ96" s="109" t="str">
        <f t="shared" si="210"/>
        <v/>
      </c>
      <c r="CK96" s="109" t="str">
        <f t="shared" si="211"/>
        <v/>
      </c>
      <c r="CL96" s="109" t="str">
        <f t="shared" si="212"/>
        <v/>
      </c>
      <c r="CM96" s="109" t="str">
        <f t="shared" si="213"/>
        <v/>
      </c>
      <c r="CN96" s="109" t="str">
        <f t="shared" si="214"/>
        <v/>
      </c>
      <c r="CO96" s="109" t="str">
        <f t="shared" si="215"/>
        <v/>
      </c>
      <c r="CP96" s="109" t="str">
        <f t="shared" si="216"/>
        <v/>
      </c>
      <c r="CQ96" s="109" t="str">
        <f t="shared" si="217"/>
        <v/>
      </c>
      <c r="CR96" s="109" t="str">
        <f t="shared" si="218"/>
        <v/>
      </c>
      <c r="CS96" s="109" t="str">
        <f t="shared" si="219"/>
        <v/>
      </c>
      <c r="CT96" s="109" t="str">
        <f t="shared" si="220"/>
        <v/>
      </c>
      <c r="CU96" s="109" t="str">
        <f t="shared" si="221"/>
        <v/>
      </c>
      <c r="CV96" s="109" t="str">
        <f t="shared" si="222"/>
        <v/>
      </c>
      <c r="CW96" s="109" t="str">
        <f t="shared" si="223"/>
        <v/>
      </c>
      <c r="CX96" s="109" t="str">
        <f t="shared" si="224"/>
        <v/>
      </c>
      <c r="CY96" s="109" t="str">
        <f t="shared" si="225"/>
        <v/>
      </c>
      <c r="CZ96" s="109" t="str">
        <f t="shared" si="226"/>
        <v/>
      </c>
      <c r="DA96" s="109" t="str">
        <f t="shared" si="227"/>
        <v/>
      </c>
      <c r="DB96" s="109" t="str">
        <f t="shared" si="228"/>
        <v/>
      </c>
      <c r="DC96" s="109" t="str">
        <f t="shared" si="229"/>
        <v/>
      </c>
      <c r="DD96" s="109" t="str">
        <f t="shared" si="230"/>
        <v/>
      </c>
      <c r="DE96" s="110">
        <f t="shared" si="234"/>
        <v>0</v>
      </c>
      <c r="DG96" s="108" t="str">
        <f t="shared" si="235"/>
        <v/>
      </c>
      <c r="DH96" s="109" t="str">
        <f t="shared" si="236"/>
        <v/>
      </c>
      <c r="DI96" s="109" t="str">
        <f t="shared" ref="DI96:FD96" si="247">IF($B96=1,DH96+BI96,"")</f>
        <v/>
      </c>
      <c r="DJ96" s="109" t="str">
        <f t="shared" si="247"/>
        <v/>
      </c>
      <c r="DK96" s="109" t="str">
        <f t="shared" si="247"/>
        <v/>
      </c>
      <c r="DL96" s="109" t="str">
        <f t="shared" si="247"/>
        <v/>
      </c>
      <c r="DM96" s="109" t="str">
        <f t="shared" si="247"/>
        <v/>
      </c>
      <c r="DN96" s="109" t="str">
        <f t="shared" si="247"/>
        <v/>
      </c>
      <c r="DO96" s="109" t="str">
        <f t="shared" si="247"/>
        <v/>
      </c>
      <c r="DP96" s="109" t="str">
        <f t="shared" si="247"/>
        <v/>
      </c>
      <c r="DQ96" s="109" t="str">
        <f t="shared" si="247"/>
        <v/>
      </c>
      <c r="DR96" s="109" t="str">
        <f t="shared" si="247"/>
        <v/>
      </c>
      <c r="DS96" s="109" t="str">
        <f t="shared" si="247"/>
        <v/>
      </c>
      <c r="DT96" s="109" t="str">
        <f t="shared" si="247"/>
        <v/>
      </c>
      <c r="DU96" s="109" t="str">
        <f t="shared" si="247"/>
        <v/>
      </c>
      <c r="DV96" s="109" t="str">
        <f t="shared" si="247"/>
        <v/>
      </c>
      <c r="DW96" s="109" t="str">
        <f t="shared" si="247"/>
        <v/>
      </c>
      <c r="DX96" s="109" t="str">
        <f t="shared" si="247"/>
        <v/>
      </c>
      <c r="DY96" s="109" t="str">
        <f t="shared" si="247"/>
        <v/>
      </c>
      <c r="DZ96" s="109" t="str">
        <f t="shared" si="247"/>
        <v/>
      </c>
      <c r="EA96" s="109" t="str">
        <f t="shared" si="247"/>
        <v/>
      </c>
      <c r="EB96" s="109" t="str">
        <f t="shared" si="247"/>
        <v/>
      </c>
      <c r="EC96" s="109" t="str">
        <f t="shared" si="247"/>
        <v/>
      </c>
      <c r="ED96" s="109" t="str">
        <f t="shared" si="247"/>
        <v/>
      </c>
      <c r="EE96" s="109" t="str">
        <f t="shared" si="247"/>
        <v/>
      </c>
      <c r="EF96" s="109" t="str">
        <f t="shared" si="247"/>
        <v/>
      </c>
      <c r="EG96" s="109" t="str">
        <f t="shared" si="247"/>
        <v/>
      </c>
      <c r="EH96" s="109" t="str">
        <f t="shared" si="247"/>
        <v/>
      </c>
      <c r="EI96" s="109" t="str">
        <f t="shared" si="247"/>
        <v/>
      </c>
      <c r="EJ96" s="109" t="str">
        <f t="shared" si="247"/>
        <v/>
      </c>
      <c r="EK96" s="109" t="str">
        <f t="shared" si="247"/>
        <v/>
      </c>
      <c r="EL96" s="109" t="str">
        <f t="shared" si="247"/>
        <v/>
      </c>
      <c r="EM96" s="109" t="str">
        <f t="shared" si="247"/>
        <v/>
      </c>
      <c r="EN96" s="109" t="str">
        <f t="shared" si="247"/>
        <v/>
      </c>
      <c r="EO96" s="109" t="str">
        <f t="shared" si="247"/>
        <v/>
      </c>
      <c r="EP96" s="109" t="str">
        <f t="shared" si="247"/>
        <v/>
      </c>
      <c r="EQ96" s="109" t="str">
        <f t="shared" si="247"/>
        <v/>
      </c>
      <c r="ER96" s="109" t="str">
        <f t="shared" si="247"/>
        <v/>
      </c>
      <c r="ES96" s="109" t="str">
        <f t="shared" si="247"/>
        <v/>
      </c>
      <c r="ET96" s="109" t="str">
        <f t="shared" si="247"/>
        <v/>
      </c>
      <c r="EU96" s="109" t="str">
        <f t="shared" si="247"/>
        <v/>
      </c>
      <c r="EV96" s="109" t="str">
        <f t="shared" si="247"/>
        <v/>
      </c>
      <c r="EW96" s="109" t="str">
        <f t="shared" si="247"/>
        <v/>
      </c>
      <c r="EX96" s="109" t="str">
        <f t="shared" si="247"/>
        <v/>
      </c>
      <c r="EY96" s="109" t="str">
        <f t="shared" si="247"/>
        <v/>
      </c>
      <c r="EZ96" s="109" t="str">
        <f t="shared" si="247"/>
        <v/>
      </c>
      <c r="FA96" s="109" t="str">
        <f t="shared" si="247"/>
        <v/>
      </c>
      <c r="FB96" s="109" t="str">
        <f t="shared" si="247"/>
        <v/>
      </c>
      <c r="FC96" s="109" t="str">
        <f t="shared" si="247"/>
        <v/>
      </c>
      <c r="FD96" s="110" t="str">
        <f t="shared" si="247"/>
        <v/>
      </c>
    </row>
    <row r="97" spans="1:160" x14ac:dyDescent="0.25">
      <c r="A97" s="52">
        <v>77</v>
      </c>
      <c r="B97" s="105">
        <v>0</v>
      </c>
      <c r="C97" s="46"/>
      <c r="D97" s="47"/>
      <c r="E97" s="47"/>
      <c r="F97" s="48">
        <f t="shared" si="232"/>
        <v>0</v>
      </c>
      <c r="G97" s="106" t="str">
        <f t="shared" si="233"/>
        <v>..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19"/>
      <c r="BE97" s="107">
        <f t="shared" si="180"/>
        <v>0</v>
      </c>
      <c r="BG97" s="108" t="str">
        <f t="shared" si="181"/>
        <v/>
      </c>
      <c r="BH97" s="109" t="str">
        <f t="shared" si="182"/>
        <v/>
      </c>
      <c r="BI97" s="109" t="str">
        <f t="shared" si="183"/>
        <v/>
      </c>
      <c r="BJ97" s="109" t="str">
        <f t="shared" si="184"/>
        <v/>
      </c>
      <c r="BK97" s="109" t="str">
        <f t="shared" si="185"/>
        <v/>
      </c>
      <c r="BL97" s="109" t="str">
        <f t="shared" si="186"/>
        <v/>
      </c>
      <c r="BM97" s="109" t="str">
        <f t="shared" si="187"/>
        <v/>
      </c>
      <c r="BN97" s="109" t="str">
        <f t="shared" si="188"/>
        <v/>
      </c>
      <c r="BO97" s="109" t="str">
        <f t="shared" si="189"/>
        <v/>
      </c>
      <c r="BP97" s="109" t="str">
        <f t="shared" si="190"/>
        <v/>
      </c>
      <c r="BQ97" s="109" t="str">
        <f t="shared" si="191"/>
        <v/>
      </c>
      <c r="BR97" s="109" t="str">
        <f t="shared" si="192"/>
        <v/>
      </c>
      <c r="BS97" s="109" t="str">
        <f t="shared" si="193"/>
        <v/>
      </c>
      <c r="BT97" s="109" t="str">
        <f t="shared" si="194"/>
        <v/>
      </c>
      <c r="BU97" s="109" t="str">
        <f t="shared" si="195"/>
        <v/>
      </c>
      <c r="BV97" s="109" t="str">
        <f t="shared" si="196"/>
        <v/>
      </c>
      <c r="BW97" s="109" t="str">
        <f t="shared" si="197"/>
        <v/>
      </c>
      <c r="BX97" s="109" t="str">
        <f t="shared" si="198"/>
        <v/>
      </c>
      <c r="BY97" s="109" t="str">
        <f t="shared" si="199"/>
        <v/>
      </c>
      <c r="BZ97" s="109" t="str">
        <f t="shared" si="200"/>
        <v/>
      </c>
      <c r="CA97" s="109" t="str">
        <f t="shared" si="201"/>
        <v/>
      </c>
      <c r="CB97" s="109" t="str">
        <f t="shared" si="202"/>
        <v/>
      </c>
      <c r="CC97" s="109" t="str">
        <f t="shared" si="203"/>
        <v/>
      </c>
      <c r="CD97" s="109" t="str">
        <f t="shared" si="204"/>
        <v/>
      </c>
      <c r="CE97" s="109" t="str">
        <f t="shared" si="205"/>
        <v/>
      </c>
      <c r="CF97" s="109" t="str">
        <f t="shared" si="206"/>
        <v/>
      </c>
      <c r="CG97" s="109" t="str">
        <f t="shared" si="207"/>
        <v/>
      </c>
      <c r="CH97" s="109" t="str">
        <f t="shared" si="208"/>
        <v/>
      </c>
      <c r="CI97" s="109" t="str">
        <f t="shared" si="209"/>
        <v/>
      </c>
      <c r="CJ97" s="109" t="str">
        <f t="shared" si="210"/>
        <v/>
      </c>
      <c r="CK97" s="109" t="str">
        <f t="shared" si="211"/>
        <v/>
      </c>
      <c r="CL97" s="109" t="str">
        <f t="shared" si="212"/>
        <v/>
      </c>
      <c r="CM97" s="109" t="str">
        <f t="shared" si="213"/>
        <v/>
      </c>
      <c r="CN97" s="109" t="str">
        <f t="shared" si="214"/>
        <v/>
      </c>
      <c r="CO97" s="109" t="str">
        <f t="shared" si="215"/>
        <v/>
      </c>
      <c r="CP97" s="109" t="str">
        <f t="shared" si="216"/>
        <v/>
      </c>
      <c r="CQ97" s="109" t="str">
        <f t="shared" si="217"/>
        <v/>
      </c>
      <c r="CR97" s="109" t="str">
        <f t="shared" si="218"/>
        <v/>
      </c>
      <c r="CS97" s="109" t="str">
        <f t="shared" si="219"/>
        <v/>
      </c>
      <c r="CT97" s="109" t="str">
        <f t="shared" si="220"/>
        <v/>
      </c>
      <c r="CU97" s="109" t="str">
        <f t="shared" si="221"/>
        <v/>
      </c>
      <c r="CV97" s="109" t="str">
        <f t="shared" si="222"/>
        <v/>
      </c>
      <c r="CW97" s="109" t="str">
        <f t="shared" si="223"/>
        <v/>
      </c>
      <c r="CX97" s="109" t="str">
        <f t="shared" si="224"/>
        <v/>
      </c>
      <c r="CY97" s="109" t="str">
        <f t="shared" si="225"/>
        <v/>
      </c>
      <c r="CZ97" s="109" t="str">
        <f t="shared" si="226"/>
        <v/>
      </c>
      <c r="DA97" s="109" t="str">
        <f t="shared" si="227"/>
        <v/>
      </c>
      <c r="DB97" s="109" t="str">
        <f t="shared" si="228"/>
        <v/>
      </c>
      <c r="DC97" s="109" t="str">
        <f t="shared" si="229"/>
        <v/>
      </c>
      <c r="DD97" s="109" t="str">
        <f t="shared" si="230"/>
        <v/>
      </c>
      <c r="DE97" s="110">
        <f t="shared" si="234"/>
        <v>0</v>
      </c>
      <c r="DG97" s="108" t="str">
        <f t="shared" si="235"/>
        <v/>
      </c>
      <c r="DH97" s="109" t="str">
        <f t="shared" si="236"/>
        <v/>
      </c>
      <c r="DI97" s="109" t="str">
        <f t="shared" ref="DI97:FD97" si="248">IF($B97=1,DH97+BI97,"")</f>
        <v/>
      </c>
      <c r="DJ97" s="109" t="str">
        <f t="shared" si="248"/>
        <v/>
      </c>
      <c r="DK97" s="109" t="str">
        <f t="shared" si="248"/>
        <v/>
      </c>
      <c r="DL97" s="109" t="str">
        <f t="shared" si="248"/>
        <v/>
      </c>
      <c r="DM97" s="109" t="str">
        <f t="shared" si="248"/>
        <v/>
      </c>
      <c r="DN97" s="109" t="str">
        <f t="shared" si="248"/>
        <v/>
      </c>
      <c r="DO97" s="109" t="str">
        <f t="shared" si="248"/>
        <v/>
      </c>
      <c r="DP97" s="109" t="str">
        <f t="shared" si="248"/>
        <v/>
      </c>
      <c r="DQ97" s="109" t="str">
        <f t="shared" si="248"/>
        <v/>
      </c>
      <c r="DR97" s="109" t="str">
        <f t="shared" si="248"/>
        <v/>
      </c>
      <c r="DS97" s="109" t="str">
        <f t="shared" si="248"/>
        <v/>
      </c>
      <c r="DT97" s="109" t="str">
        <f t="shared" si="248"/>
        <v/>
      </c>
      <c r="DU97" s="109" t="str">
        <f t="shared" si="248"/>
        <v/>
      </c>
      <c r="DV97" s="109" t="str">
        <f t="shared" si="248"/>
        <v/>
      </c>
      <c r="DW97" s="109" t="str">
        <f t="shared" si="248"/>
        <v/>
      </c>
      <c r="DX97" s="109" t="str">
        <f t="shared" si="248"/>
        <v/>
      </c>
      <c r="DY97" s="109" t="str">
        <f t="shared" si="248"/>
        <v/>
      </c>
      <c r="DZ97" s="109" t="str">
        <f t="shared" si="248"/>
        <v/>
      </c>
      <c r="EA97" s="109" t="str">
        <f t="shared" si="248"/>
        <v/>
      </c>
      <c r="EB97" s="109" t="str">
        <f t="shared" si="248"/>
        <v/>
      </c>
      <c r="EC97" s="109" t="str">
        <f t="shared" si="248"/>
        <v/>
      </c>
      <c r="ED97" s="109" t="str">
        <f t="shared" si="248"/>
        <v/>
      </c>
      <c r="EE97" s="109" t="str">
        <f t="shared" si="248"/>
        <v/>
      </c>
      <c r="EF97" s="109" t="str">
        <f t="shared" si="248"/>
        <v/>
      </c>
      <c r="EG97" s="109" t="str">
        <f t="shared" si="248"/>
        <v/>
      </c>
      <c r="EH97" s="109" t="str">
        <f t="shared" si="248"/>
        <v/>
      </c>
      <c r="EI97" s="109" t="str">
        <f t="shared" si="248"/>
        <v/>
      </c>
      <c r="EJ97" s="109" t="str">
        <f t="shared" si="248"/>
        <v/>
      </c>
      <c r="EK97" s="109" t="str">
        <f t="shared" si="248"/>
        <v/>
      </c>
      <c r="EL97" s="109" t="str">
        <f t="shared" si="248"/>
        <v/>
      </c>
      <c r="EM97" s="109" t="str">
        <f t="shared" si="248"/>
        <v/>
      </c>
      <c r="EN97" s="109" t="str">
        <f t="shared" si="248"/>
        <v/>
      </c>
      <c r="EO97" s="109" t="str">
        <f t="shared" si="248"/>
        <v/>
      </c>
      <c r="EP97" s="109" t="str">
        <f t="shared" si="248"/>
        <v/>
      </c>
      <c r="EQ97" s="109" t="str">
        <f t="shared" si="248"/>
        <v/>
      </c>
      <c r="ER97" s="109" t="str">
        <f t="shared" si="248"/>
        <v/>
      </c>
      <c r="ES97" s="109" t="str">
        <f t="shared" si="248"/>
        <v/>
      </c>
      <c r="ET97" s="109" t="str">
        <f t="shared" si="248"/>
        <v/>
      </c>
      <c r="EU97" s="109" t="str">
        <f t="shared" si="248"/>
        <v/>
      </c>
      <c r="EV97" s="109" t="str">
        <f t="shared" si="248"/>
        <v/>
      </c>
      <c r="EW97" s="109" t="str">
        <f t="shared" si="248"/>
        <v/>
      </c>
      <c r="EX97" s="109" t="str">
        <f t="shared" si="248"/>
        <v/>
      </c>
      <c r="EY97" s="109" t="str">
        <f t="shared" si="248"/>
        <v/>
      </c>
      <c r="EZ97" s="109" t="str">
        <f t="shared" si="248"/>
        <v/>
      </c>
      <c r="FA97" s="109" t="str">
        <f t="shared" si="248"/>
        <v/>
      </c>
      <c r="FB97" s="109" t="str">
        <f t="shared" si="248"/>
        <v/>
      </c>
      <c r="FC97" s="109" t="str">
        <f t="shared" si="248"/>
        <v/>
      </c>
      <c r="FD97" s="110" t="str">
        <f t="shared" si="248"/>
        <v/>
      </c>
    </row>
    <row r="98" spans="1:160" x14ac:dyDescent="0.25">
      <c r="A98" s="52">
        <v>78</v>
      </c>
      <c r="B98" s="105">
        <v>0</v>
      </c>
      <c r="C98" s="46"/>
      <c r="D98" s="47"/>
      <c r="E98" s="47"/>
      <c r="F98" s="48">
        <f t="shared" si="232"/>
        <v>0</v>
      </c>
      <c r="G98" s="106" t="str">
        <f t="shared" si="233"/>
        <v>..</v>
      </c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19"/>
      <c r="BE98" s="107">
        <f t="shared" si="180"/>
        <v>0</v>
      </c>
      <c r="BG98" s="108" t="str">
        <f t="shared" si="181"/>
        <v/>
      </c>
      <c r="BH98" s="109" t="str">
        <f t="shared" si="182"/>
        <v/>
      </c>
      <c r="BI98" s="109" t="str">
        <f t="shared" si="183"/>
        <v/>
      </c>
      <c r="BJ98" s="109" t="str">
        <f t="shared" si="184"/>
        <v/>
      </c>
      <c r="BK98" s="109" t="str">
        <f t="shared" si="185"/>
        <v/>
      </c>
      <c r="BL98" s="109" t="str">
        <f t="shared" si="186"/>
        <v/>
      </c>
      <c r="BM98" s="109" t="str">
        <f t="shared" si="187"/>
        <v/>
      </c>
      <c r="BN98" s="109" t="str">
        <f t="shared" si="188"/>
        <v/>
      </c>
      <c r="BO98" s="109" t="str">
        <f t="shared" si="189"/>
        <v/>
      </c>
      <c r="BP98" s="109" t="str">
        <f t="shared" si="190"/>
        <v/>
      </c>
      <c r="BQ98" s="109" t="str">
        <f t="shared" si="191"/>
        <v/>
      </c>
      <c r="BR98" s="109" t="str">
        <f t="shared" si="192"/>
        <v/>
      </c>
      <c r="BS98" s="109" t="str">
        <f t="shared" si="193"/>
        <v/>
      </c>
      <c r="BT98" s="109" t="str">
        <f t="shared" si="194"/>
        <v/>
      </c>
      <c r="BU98" s="109" t="str">
        <f t="shared" si="195"/>
        <v/>
      </c>
      <c r="BV98" s="109" t="str">
        <f t="shared" si="196"/>
        <v/>
      </c>
      <c r="BW98" s="109" t="str">
        <f t="shared" si="197"/>
        <v/>
      </c>
      <c r="BX98" s="109" t="str">
        <f t="shared" si="198"/>
        <v/>
      </c>
      <c r="BY98" s="109" t="str">
        <f t="shared" si="199"/>
        <v/>
      </c>
      <c r="BZ98" s="109" t="str">
        <f t="shared" si="200"/>
        <v/>
      </c>
      <c r="CA98" s="109" t="str">
        <f t="shared" si="201"/>
        <v/>
      </c>
      <c r="CB98" s="109" t="str">
        <f t="shared" si="202"/>
        <v/>
      </c>
      <c r="CC98" s="109" t="str">
        <f t="shared" si="203"/>
        <v/>
      </c>
      <c r="CD98" s="109" t="str">
        <f t="shared" si="204"/>
        <v/>
      </c>
      <c r="CE98" s="109" t="str">
        <f t="shared" si="205"/>
        <v/>
      </c>
      <c r="CF98" s="109" t="str">
        <f t="shared" si="206"/>
        <v/>
      </c>
      <c r="CG98" s="109" t="str">
        <f t="shared" si="207"/>
        <v/>
      </c>
      <c r="CH98" s="109" t="str">
        <f t="shared" si="208"/>
        <v/>
      </c>
      <c r="CI98" s="109" t="str">
        <f t="shared" si="209"/>
        <v/>
      </c>
      <c r="CJ98" s="109" t="str">
        <f t="shared" si="210"/>
        <v/>
      </c>
      <c r="CK98" s="109" t="str">
        <f t="shared" si="211"/>
        <v/>
      </c>
      <c r="CL98" s="109" t="str">
        <f t="shared" si="212"/>
        <v/>
      </c>
      <c r="CM98" s="109" t="str">
        <f t="shared" si="213"/>
        <v/>
      </c>
      <c r="CN98" s="109" t="str">
        <f t="shared" si="214"/>
        <v/>
      </c>
      <c r="CO98" s="109" t="str">
        <f t="shared" si="215"/>
        <v/>
      </c>
      <c r="CP98" s="109" t="str">
        <f t="shared" si="216"/>
        <v/>
      </c>
      <c r="CQ98" s="109" t="str">
        <f t="shared" si="217"/>
        <v/>
      </c>
      <c r="CR98" s="109" t="str">
        <f t="shared" si="218"/>
        <v/>
      </c>
      <c r="CS98" s="109" t="str">
        <f t="shared" si="219"/>
        <v/>
      </c>
      <c r="CT98" s="109" t="str">
        <f t="shared" si="220"/>
        <v/>
      </c>
      <c r="CU98" s="109" t="str">
        <f t="shared" si="221"/>
        <v/>
      </c>
      <c r="CV98" s="109" t="str">
        <f t="shared" si="222"/>
        <v/>
      </c>
      <c r="CW98" s="109" t="str">
        <f t="shared" si="223"/>
        <v/>
      </c>
      <c r="CX98" s="109" t="str">
        <f t="shared" si="224"/>
        <v/>
      </c>
      <c r="CY98" s="109" t="str">
        <f t="shared" si="225"/>
        <v/>
      </c>
      <c r="CZ98" s="109" t="str">
        <f t="shared" si="226"/>
        <v/>
      </c>
      <c r="DA98" s="109" t="str">
        <f t="shared" si="227"/>
        <v/>
      </c>
      <c r="DB98" s="109" t="str">
        <f t="shared" si="228"/>
        <v/>
      </c>
      <c r="DC98" s="109" t="str">
        <f t="shared" si="229"/>
        <v/>
      </c>
      <c r="DD98" s="109" t="str">
        <f t="shared" si="230"/>
        <v/>
      </c>
      <c r="DE98" s="110">
        <f t="shared" si="234"/>
        <v>0</v>
      </c>
      <c r="DG98" s="108" t="str">
        <f t="shared" si="235"/>
        <v/>
      </c>
      <c r="DH98" s="109" t="str">
        <f t="shared" si="236"/>
        <v/>
      </c>
      <c r="DI98" s="109" t="str">
        <f t="shared" ref="DI98:FD98" si="249">IF($B98=1,DH98+BI98,"")</f>
        <v/>
      </c>
      <c r="DJ98" s="109" t="str">
        <f t="shared" si="249"/>
        <v/>
      </c>
      <c r="DK98" s="109" t="str">
        <f t="shared" si="249"/>
        <v/>
      </c>
      <c r="DL98" s="109" t="str">
        <f t="shared" si="249"/>
        <v/>
      </c>
      <c r="DM98" s="109" t="str">
        <f t="shared" si="249"/>
        <v/>
      </c>
      <c r="DN98" s="109" t="str">
        <f t="shared" si="249"/>
        <v/>
      </c>
      <c r="DO98" s="109" t="str">
        <f t="shared" si="249"/>
        <v/>
      </c>
      <c r="DP98" s="109" t="str">
        <f t="shared" si="249"/>
        <v/>
      </c>
      <c r="DQ98" s="109" t="str">
        <f t="shared" si="249"/>
        <v/>
      </c>
      <c r="DR98" s="109" t="str">
        <f t="shared" si="249"/>
        <v/>
      </c>
      <c r="DS98" s="109" t="str">
        <f t="shared" si="249"/>
        <v/>
      </c>
      <c r="DT98" s="109" t="str">
        <f t="shared" si="249"/>
        <v/>
      </c>
      <c r="DU98" s="109" t="str">
        <f t="shared" si="249"/>
        <v/>
      </c>
      <c r="DV98" s="109" t="str">
        <f t="shared" si="249"/>
        <v/>
      </c>
      <c r="DW98" s="109" t="str">
        <f t="shared" si="249"/>
        <v/>
      </c>
      <c r="DX98" s="109" t="str">
        <f t="shared" si="249"/>
        <v/>
      </c>
      <c r="DY98" s="109" t="str">
        <f t="shared" si="249"/>
        <v/>
      </c>
      <c r="DZ98" s="109" t="str">
        <f t="shared" si="249"/>
        <v/>
      </c>
      <c r="EA98" s="109" t="str">
        <f t="shared" si="249"/>
        <v/>
      </c>
      <c r="EB98" s="109" t="str">
        <f t="shared" si="249"/>
        <v/>
      </c>
      <c r="EC98" s="109" t="str">
        <f t="shared" si="249"/>
        <v/>
      </c>
      <c r="ED98" s="109" t="str">
        <f t="shared" si="249"/>
        <v/>
      </c>
      <c r="EE98" s="109" t="str">
        <f t="shared" si="249"/>
        <v/>
      </c>
      <c r="EF98" s="109" t="str">
        <f t="shared" si="249"/>
        <v/>
      </c>
      <c r="EG98" s="109" t="str">
        <f t="shared" si="249"/>
        <v/>
      </c>
      <c r="EH98" s="109" t="str">
        <f t="shared" si="249"/>
        <v/>
      </c>
      <c r="EI98" s="109" t="str">
        <f t="shared" si="249"/>
        <v/>
      </c>
      <c r="EJ98" s="109" t="str">
        <f t="shared" si="249"/>
        <v/>
      </c>
      <c r="EK98" s="109" t="str">
        <f t="shared" si="249"/>
        <v/>
      </c>
      <c r="EL98" s="109" t="str">
        <f t="shared" si="249"/>
        <v/>
      </c>
      <c r="EM98" s="109" t="str">
        <f t="shared" si="249"/>
        <v/>
      </c>
      <c r="EN98" s="109" t="str">
        <f t="shared" si="249"/>
        <v/>
      </c>
      <c r="EO98" s="109" t="str">
        <f t="shared" si="249"/>
        <v/>
      </c>
      <c r="EP98" s="109" t="str">
        <f t="shared" si="249"/>
        <v/>
      </c>
      <c r="EQ98" s="109" t="str">
        <f t="shared" si="249"/>
        <v/>
      </c>
      <c r="ER98" s="109" t="str">
        <f t="shared" si="249"/>
        <v/>
      </c>
      <c r="ES98" s="109" t="str">
        <f t="shared" si="249"/>
        <v/>
      </c>
      <c r="ET98" s="109" t="str">
        <f t="shared" si="249"/>
        <v/>
      </c>
      <c r="EU98" s="109" t="str">
        <f t="shared" si="249"/>
        <v/>
      </c>
      <c r="EV98" s="109" t="str">
        <f t="shared" si="249"/>
        <v/>
      </c>
      <c r="EW98" s="109" t="str">
        <f t="shared" si="249"/>
        <v/>
      </c>
      <c r="EX98" s="109" t="str">
        <f t="shared" si="249"/>
        <v/>
      </c>
      <c r="EY98" s="109" t="str">
        <f t="shared" si="249"/>
        <v/>
      </c>
      <c r="EZ98" s="109" t="str">
        <f t="shared" si="249"/>
        <v/>
      </c>
      <c r="FA98" s="109" t="str">
        <f t="shared" si="249"/>
        <v/>
      </c>
      <c r="FB98" s="109" t="str">
        <f t="shared" si="249"/>
        <v/>
      </c>
      <c r="FC98" s="109" t="str">
        <f t="shared" si="249"/>
        <v/>
      </c>
      <c r="FD98" s="110" t="str">
        <f t="shared" si="249"/>
        <v/>
      </c>
    </row>
    <row r="99" spans="1:160" x14ac:dyDescent="0.25">
      <c r="A99" s="52">
        <v>79</v>
      </c>
      <c r="B99" s="105">
        <v>0</v>
      </c>
      <c r="C99" s="46"/>
      <c r="D99" s="47"/>
      <c r="E99" s="47"/>
      <c r="F99" s="48">
        <f t="shared" si="232"/>
        <v>0</v>
      </c>
      <c r="G99" s="106" t="str">
        <f t="shared" si="233"/>
        <v>..</v>
      </c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19"/>
      <c r="BE99" s="107">
        <f t="shared" si="180"/>
        <v>0</v>
      </c>
      <c r="BG99" s="108" t="str">
        <f t="shared" si="181"/>
        <v/>
      </c>
      <c r="BH99" s="109" t="str">
        <f t="shared" si="182"/>
        <v/>
      </c>
      <c r="BI99" s="109" t="str">
        <f t="shared" si="183"/>
        <v/>
      </c>
      <c r="BJ99" s="109" t="str">
        <f t="shared" si="184"/>
        <v/>
      </c>
      <c r="BK99" s="109" t="str">
        <f t="shared" si="185"/>
        <v/>
      </c>
      <c r="BL99" s="109" t="str">
        <f t="shared" si="186"/>
        <v/>
      </c>
      <c r="BM99" s="109" t="str">
        <f t="shared" si="187"/>
        <v/>
      </c>
      <c r="BN99" s="109" t="str">
        <f t="shared" si="188"/>
        <v/>
      </c>
      <c r="BO99" s="109" t="str">
        <f t="shared" si="189"/>
        <v/>
      </c>
      <c r="BP99" s="109" t="str">
        <f t="shared" si="190"/>
        <v/>
      </c>
      <c r="BQ99" s="109" t="str">
        <f t="shared" si="191"/>
        <v/>
      </c>
      <c r="BR99" s="109" t="str">
        <f t="shared" si="192"/>
        <v/>
      </c>
      <c r="BS99" s="109" t="str">
        <f t="shared" si="193"/>
        <v/>
      </c>
      <c r="BT99" s="109" t="str">
        <f t="shared" si="194"/>
        <v/>
      </c>
      <c r="BU99" s="109" t="str">
        <f t="shared" si="195"/>
        <v/>
      </c>
      <c r="BV99" s="109" t="str">
        <f t="shared" si="196"/>
        <v/>
      </c>
      <c r="BW99" s="109" t="str">
        <f t="shared" si="197"/>
        <v/>
      </c>
      <c r="BX99" s="109" t="str">
        <f t="shared" si="198"/>
        <v/>
      </c>
      <c r="BY99" s="109" t="str">
        <f t="shared" si="199"/>
        <v/>
      </c>
      <c r="BZ99" s="109" t="str">
        <f t="shared" si="200"/>
        <v/>
      </c>
      <c r="CA99" s="109" t="str">
        <f t="shared" si="201"/>
        <v/>
      </c>
      <c r="CB99" s="109" t="str">
        <f t="shared" si="202"/>
        <v/>
      </c>
      <c r="CC99" s="109" t="str">
        <f t="shared" si="203"/>
        <v/>
      </c>
      <c r="CD99" s="109" t="str">
        <f t="shared" si="204"/>
        <v/>
      </c>
      <c r="CE99" s="109" t="str">
        <f t="shared" si="205"/>
        <v/>
      </c>
      <c r="CF99" s="109" t="str">
        <f t="shared" si="206"/>
        <v/>
      </c>
      <c r="CG99" s="109" t="str">
        <f t="shared" si="207"/>
        <v/>
      </c>
      <c r="CH99" s="109" t="str">
        <f t="shared" si="208"/>
        <v/>
      </c>
      <c r="CI99" s="109" t="str">
        <f t="shared" si="209"/>
        <v/>
      </c>
      <c r="CJ99" s="109" t="str">
        <f t="shared" si="210"/>
        <v/>
      </c>
      <c r="CK99" s="109" t="str">
        <f t="shared" si="211"/>
        <v/>
      </c>
      <c r="CL99" s="109" t="str">
        <f t="shared" si="212"/>
        <v/>
      </c>
      <c r="CM99" s="109" t="str">
        <f t="shared" si="213"/>
        <v/>
      </c>
      <c r="CN99" s="109" t="str">
        <f t="shared" si="214"/>
        <v/>
      </c>
      <c r="CO99" s="109" t="str">
        <f t="shared" si="215"/>
        <v/>
      </c>
      <c r="CP99" s="109" t="str">
        <f t="shared" si="216"/>
        <v/>
      </c>
      <c r="CQ99" s="109" t="str">
        <f t="shared" si="217"/>
        <v/>
      </c>
      <c r="CR99" s="109" t="str">
        <f t="shared" si="218"/>
        <v/>
      </c>
      <c r="CS99" s="109" t="str">
        <f t="shared" si="219"/>
        <v/>
      </c>
      <c r="CT99" s="109" t="str">
        <f t="shared" si="220"/>
        <v/>
      </c>
      <c r="CU99" s="109" t="str">
        <f t="shared" si="221"/>
        <v/>
      </c>
      <c r="CV99" s="109" t="str">
        <f t="shared" si="222"/>
        <v/>
      </c>
      <c r="CW99" s="109" t="str">
        <f t="shared" si="223"/>
        <v/>
      </c>
      <c r="CX99" s="109" t="str">
        <f t="shared" si="224"/>
        <v/>
      </c>
      <c r="CY99" s="109" t="str">
        <f t="shared" si="225"/>
        <v/>
      </c>
      <c r="CZ99" s="109" t="str">
        <f t="shared" si="226"/>
        <v/>
      </c>
      <c r="DA99" s="109" t="str">
        <f t="shared" si="227"/>
        <v/>
      </c>
      <c r="DB99" s="109" t="str">
        <f t="shared" si="228"/>
        <v/>
      </c>
      <c r="DC99" s="109" t="str">
        <f t="shared" si="229"/>
        <v/>
      </c>
      <c r="DD99" s="109" t="str">
        <f t="shared" si="230"/>
        <v/>
      </c>
      <c r="DE99" s="110">
        <f t="shared" si="234"/>
        <v>0</v>
      </c>
      <c r="DG99" s="108" t="str">
        <f t="shared" si="235"/>
        <v/>
      </c>
      <c r="DH99" s="109" t="str">
        <f t="shared" si="236"/>
        <v/>
      </c>
      <c r="DI99" s="109" t="str">
        <f t="shared" ref="DI99:FD99" si="250">IF($B99=1,DH99+BI99,"")</f>
        <v/>
      </c>
      <c r="DJ99" s="109" t="str">
        <f t="shared" si="250"/>
        <v/>
      </c>
      <c r="DK99" s="109" t="str">
        <f t="shared" si="250"/>
        <v/>
      </c>
      <c r="DL99" s="109" t="str">
        <f t="shared" si="250"/>
        <v/>
      </c>
      <c r="DM99" s="109" t="str">
        <f t="shared" si="250"/>
        <v/>
      </c>
      <c r="DN99" s="109" t="str">
        <f t="shared" si="250"/>
        <v/>
      </c>
      <c r="DO99" s="109" t="str">
        <f t="shared" si="250"/>
        <v/>
      </c>
      <c r="DP99" s="109" t="str">
        <f t="shared" si="250"/>
        <v/>
      </c>
      <c r="DQ99" s="109" t="str">
        <f t="shared" si="250"/>
        <v/>
      </c>
      <c r="DR99" s="109" t="str">
        <f t="shared" si="250"/>
        <v/>
      </c>
      <c r="DS99" s="109" t="str">
        <f t="shared" si="250"/>
        <v/>
      </c>
      <c r="DT99" s="109" t="str">
        <f t="shared" si="250"/>
        <v/>
      </c>
      <c r="DU99" s="109" t="str">
        <f t="shared" si="250"/>
        <v/>
      </c>
      <c r="DV99" s="109" t="str">
        <f t="shared" si="250"/>
        <v/>
      </c>
      <c r="DW99" s="109" t="str">
        <f t="shared" si="250"/>
        <v/>
      </c>
      <c r="DX99" s="109" t="str">
        <f t="shared" si="250"/>
        <v/>
      </c>
      <c r="DY99" s="109" t="str">
        <f t="shared" si="250"/>
        <v/>
      </c>
      <c r="DZ99" s="109" t="str">
        <f t="shared" si="250"/>
        <v/>
      </c>
      <c r="EA99" s="109" t="str">
        <f t="shared" si="250"/>
        <v/>
      </c>
      <c r="EB99" s="109" t="str">
        <f t="shared" si="250"/>
        <v/>
      </c>
      <c r="EC99" s="109" t="str">
        <f t="shared" si="250"/>
        <v/>
      </c>
      <c r="ED99" s="109" t="str">
        <f t="shared" si="250"/>
        <v/>
      </c>
      <c r="EE99" s="109" t="str">
        <f t="shared" si="250"/>
        <v/>
      </c>
      <c r="EF99" s="109" t="str">
        <f t="shared" si="250"/>
        <v/>
      </c>
      <c r="EG99" s="109" t="str">
        <f t="shared" si="250"/>
        <v/>
      </c>
      <c r="EH99" s="109" t="str">
        <f t="shared" si="250"/>
        <v/>
      </c>
      <c r="EI99" s="109" t="str">
        <f t="shared" si="250"/>
        <v/>
      </c>
      <c r="EJ99" s="109" t="str">
        <f t="shared" si="250"/>
        <v/>
      </c>
      <c r="EK99" s="109" t="str">
        <f t="shared" si="250"/>
        <v/>
      </c>
      <c r="EL99" s="109" t="str">
        <f t="shared" si="250"/>
        <v/>
      </c>
      <c r="EM99" s="109" t="str">
        <f t="shared" si="250"/>
        <v/>
      </c>
      <c r="EN99" s="109" t="str">
        <f t="shared" si="250"/>
        <v/>
      </c>
      <c r="EO99" s="109" t="str">
        <f t="shared" si="250"/>
        <v/>
      </c>
      <c r="EP99" s="109" t="str">
        <f t="shared" si="250"/>
        <v/>
      </c>
      <c r="EQ99" s="109" t="str">
        <f t="shared" si="250"/>
        <v/>
      </c>
      <c r="ER99" s="109" t="str">
        <f t="shared" si="250"/>
        <v/>
      </c>
      <c r="ES99" s="109" t="str">
        <f t="shared" si="250"/>
        <v/>
      </c>
      <c r="ET99" s="109" t="str">
        <f t="shared" si="250"/>
        <v/>
      </c>
      <c r="EU99" s="109" t="str">
        <f t="shared" si="250"/>
        <v/>
      </c>
      <c r="EV99" s="109" t="str">
        <f t="shared" si="250"/>
        <v/>
      </c>
      <c r="EW99" s="109" t="str">
        <f t="shared" si="250"/>
        <v/>
      </c>
      <c r="EX99" s="109" t="str">
        <f t="shared" si="250"/>
        <v/>
      </c>
      <c r="EY99" s="109" t="str">
        <f t="shared" si="250"/>
        <v/>
      </c>
      <c r="EZ99" s="109" t="str">
        <f t="shared" si="250"/>
        <v/>
      </c>
      <c r="FA99" s="109" t="str">
        <f t="shared" si="250"/>
        <v/>
      </c>
      <c r="FB99" s="109" t="str">
        <f t="shared" si="250"/>
        <v/>
      </c>
      <c r="FC99" s="109" t="str">
        <f t="shared" si="250"/>
        <v/>
      </c>
      <c r="FD99" s="110" t="str">
        <f t="shared" si="250"/>
        <v/>
      </c>
    </row>
    <row r="100" spans="1:160" x14ac:dyDescent="0.25">
      <c r="A100" s="52">
        <v>80</v>
      </c>
      <c r="B100" s="105">
        <v>0</v>
      </c>
      <c r="C100" s="46"/>
      <c r="D100" s="47"/>
      <c r="E100" s="47"/>
      <c r="F100" s="48">
        <f t="shared" si="232"/>
        <v>0</v>
      </c>
      <c r="G100" s="106" t="str">
        <f t="shared" si="233"/>
        <v>..</v>
      </c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19"/>
      <c r="BE100" s="107">
        <f t="shared" si="180"/>
        <v>0</v>
      </c>
      <c r="BG100" s="108" t="str">
        <f t="shared" si="181"/>
        <v/>
      </c>
      <c r="BH100" s="109" t="str">
        <f t="shared" si="182"/>
        <v/>
      </c>
      <c r="BI100" s="109" t="str">
        <f t="shared" si="183"/>
        <v/>
      </c>
      <c r="BJ100" s="109" t="str">
        <f t="shared" si="184"/>
        <v/>
      </c>
      <c r="BK100" s="109" t="str">
        <f t="shared" si="185"/>
        <v/>
      </c>
      <c r="BL100" s="109" t="str">
        <f t="shared" si="186"/>
        <v/>
      </c>
      <c r="BM100" s="109" t="str">
        <f t="shared" si="187"/>
        <v/>
      </c>
      <c r="BN100" s="109" t="str">
        <f t="shared" si="188"/>
        <v/>
      </c>
      <c r="BO100" s="109" t="str">
        <f t="shared" si="189"/>
        <v/>
      </c>
      <c r="BP100" s="109" t="str">
        <f t="shared" si="190"/>
        <v/>
      </c>
      <c r="BQ100" s="109" t="str">
        <f t="shared" si="191"/>
        <v/>
      </c>
      <c r="BR100" s="109" t="str">
        <f t="shared" si="192"/>
        <v/>
      </c>
      <c r="BS100" s="109" t="str">
        <f t="shared" si="193"/>
        <v/>
      </c>
      <c r="BT100" s="109" t="str">
        <f t="shared" si="194"/>
        <v/>
      </c>
      <c r="BU100" s="109" t="str">
        <f t="shared" si="195"/>
        <v/>
      </c>
      <c r="BV100" s="109" t="str">
        <f t="shared" si="196"/>
        <v/>
      </c>
      <c r="BW100" s="109" t="str">
        <f t="shared" si="197"/>
        <v/>
      </c>
      <c r="BX100" s="109" t="str">
        <f t="shared" si="198"/>
        <v/>
      </c>
      <c r="BY100" s="109" t="str">
        <f t="shared" si="199"/>
        <v/>
      </c>
      <c r="BZ100" s="109" t="str">
        <f t="shared" si="200"/>
        <v/>
      </c>
      <c r="CA100" s="109" t="str">
        <f t="shared" si="201"/>
        <v/>
      </c>
      <c r="CB100" s="109" t="str">
        <f t="shared" si="202"/>
        <v/>
      </c>
      <c r="CC100" s="109" t="str">
        <f t="shared" si="203"/>
        <v/>
      </c>
      <c r="CD100" s="109" t="str">
        <f t="shared" si="204"/>
        <v/>
      </c>
      <c r="CE100" s="109" t="str">
        <f t="shared" si="205"/>
        <v/>
      </c>
      <c r="CF100" s="109" t="str">
        <f t="shared" si="206"/>
        <v/>
      </c>
      <c r="CG100" s="109" t="str">
        <f t="shared" si="207"/>
        <v/>
      </c>
      <c r="CH100" s="109" t="str">
        <f t="shared" si="208"/>
        <v/>
      </c>
      <c r="CI100" s="109" t="str">
        <f t="shared" si="209"/>
        <v/>
      </c>
      <c r="CJ100" s="109" t="str">
        <f t="shared" si="210"/>
        <v/>
      </c>
      <c r="CK100" s="109" t="str">
        <f t="shared" si="211"/>
        <v/>
      </c>
      <c r="CL100" s="109" t="str">
        <f t="shared" si="212"/>
        <v/>
      </c>
      <c r="CM100" s="109" t="str">
        <f t="shared" si="213"/>
        <v/>
      </c>
      <c r="CN100" s="109" t="str">
        <f t="shared" si="214"/>
        <v/>
      </c>
      <c r="CO100" s="109" t="str">
        <f t="shared" si="215"/>
        <v/>
      </c>
      <c r="CP100" s="109" t="str">
        <f t="shared" si="216"/>
        <v/>
      </c>
      <c r="CQ100" s="109" t="str">
        <f t="shared" si="217"/>
        <v/>
      </c>
      <c r="CR100" s="109" t="str">
        <f t="shared" si="218"/>
        <v/>
      </c>
      <c r="CS100" s="109" t="str">
        <f t="shared" si="219"/>
        <v/>
      </c>
      <c r="CT100" s="109" t="str">
        <f t="shared" si="220"/>
        <v/>
      </c>
      <c r="CU100" s="109" t="str">
        <f t="shared" si="221"/>
        <v/>
      </c>
      <c r="CV100" s="109" t="str">
        <f t="shared" si="222"/>
        <v/>
      </c>
      <c r="CW100" s="109" t="str">
        <f t="shared" si="223"/>
        <v/>
      </c>
      <c r="CX100" s="109" t="str">
        <f t="shared" si="224"/>
        <v/>
      </c>
      <c r="CY100" s="109" t="str">
        <f t="shared" si="225"/>
        <v/>
      </c>
      <c r="CZ100" s="109" t="str">
        <f t="shared" si="226"/>
        <v/>
      </c>
      <c r="DA100" s="109" t="str">
        <f t="shared" si="227"/>
        <v/>
      </c>
      <c r="DB100" s="109" t="str">
        <f t="shared" si="228"/>
        <v/>
      </c>
      <c r="DC100" s="109" t="str">
        <f t="shared" si="229"/>
        <v/>
      </c>
      <c r="DD100" s="109" t="str">
        <f t="shared" si="230"/>
        <v/>
      </c>
      <c r="DE100" s="110">
        <f t="shared" si="234"/>
        <v>0</v>
      </c>
      <c r="DG100" s="108" t="str">
        <f t="shared" si="235"/>
        <v/>
      </c>
      <c r="DH100" s="109" t="str">
        <f t="shared" si="236"/>
        <v/>
      </c>
      <c r="DI100" s="109" t="str">
        <f t="shared" ref="DI100:FD100" si="251">IF($B100=1,DH100+BI100,"")</f>
        <v/>
      </c>
      <c r="DJ100" s="109" t="str">
        <f t="shared" si="251"/>
        <v/>
      </c>
      <c r="DK100" s="109" t="str">
        <f t="shared" si="251"/>
        <v/>
      </c>
      <c r="DL100" s="109" t="str">
        <f t="shared" si="251"/>
        <v/>
      </c>
      <c r="DM100" s="109" t="str">
        <f t="shared" si="251"/>
        <v/>
      </c>
      <c r="DN100" s="109" t="str">
        <f t="shared" si="251"/>
        <v/>
      </c>
      <c r="DO100" s="109" t="str">
        <f t="shared" si="251"/>
        <v/>
      </c>
      <c r="DP100" s="109" t="str">
        <f t="shared" si="251"/>
        <v/>
      </c>
      <c r="DQ100" s="109" t="str">
        <f t="shared" si="251"/>
        <v/>
      </c>
      <c r="DR100" s="109" t="str">
        <f t="shared" si="251"/>
        <v/>
      </c>
      <c r="DS100" s="109" t="str">
        <f t="shared" si="251"/>
        <v/>
      </c>
      <c r="DT100" s="109" t="str">
        <f t="shared" si="251"/>
        <v/>
      </c>
      <c r="DU100" s="109" t="str">
        <f t="shared" si="251"/>
        <v/>
      </c>
      <c r="DV100" s="109" t="str">
        <f t="shared" si="251"/>
        <v/>
      </c>
      <c r="DW100" s="109" t="str">
        <f t="shared" si="251"/>
        <v/>
      </c>
      <c r="DX100" s="109" t="str">
        <f t="shared" si="251"/>
        <v/>
      </c>
      <c r="DY100" s="109" t="str">
        <f t="shared" si="251"/>
        <v/>
      </c>
      <c r="DZ100" s="109" t="str">
        <f t="shared" si="251"/>
        <v/>
      </c>
      <c r="EA100" s="109" t="str">
        <f t="shared" si="251"/>
        <v/>
      </c>
      <c r="EB100" s="109" t="str">
        <f t="shared" si="251"/>
        <v/>
      </c>
      <c r="EC100" s="109" t="str">
        <f t="shared" si="251"/>
        <v/>
      </c>
      <c r="ED100" s="109" t="str">
        <f t="shared" si="251"/>
        <v/>
      </c>
      <c r="EE100" s="109" t="str">
        <f t="shared" si="251"/>
        <v/>
      </c>
      <c r="EF100" s="109" t="str">
        <f t="shared" si="251"/>
        <v/>
      </c>
      <c r="EG100" s="109" t="str">
        <f t="shared" si="251"/>
        <v/>
      </c>
      <c r="EH100" s="109" t="str">
        <f t="shared" si="251"/>
        <v/>
      </c>
      <c r="EI100" s="109" t="str">
        <f t="shared" si="251"/>
        <v/>
      </c>
      <c r="EJ100" s="109" t="str">
        <f t="shared" si="251"/>
        <v/>
      </c>
      <c r="EK100" s="109" t="str">
        <f t="shared" si="251"/>
        <v/>
      </c>
      <c r="EL100" s="109" t="str">
        <f t="shared" si="251"/>
        <v/>
      </c>
      <c r="EM100" s="109" t="str">
        <f t="shared" si="251"/>
        <v/>
      </c>
      <c r="EN100" s="109" t="str">
        <f t="shared" si="251"/>
        <v/>
      </c>
      <c r="EO100" s="109" t="str">
        <f t="shared" si="251"/>
        <v/>
      </c>
      <c r="EP100" s="109" t="str">
        <f t="shared" si="251"/>
        <v/>
      </c>
      <c r="EQ100" s="109" t="str">
        <f t="shared" si="251"/>
        <v/>
      </c>
      <c r="ER100" s="109" t="str">
        <f t="shared" si="251"/>
        <v/>
      </c>
      <c r="ES100" s="109" t="str">
        <f t="shared" si="251"/>
        <v/>
      </c>
      <c r="ET100" s="109" t="str">
        <f t="shared" si="251"/>
        <v/>
      </c>
      <c r="EU100" s="109" t="str">
        <f t="shared" si="251"/>
        <v/>
      </c>
      <c r="EV100" s="109" t="str">
        <f t="shared" si="251"/>
        <v/>
      </c>
      <c r="EW100" s="109" t="str">
        <f t="shared" si="251"/>
        <v/>
      </c>
      <c r="EX100" s="109" t="str">
        <f t="shared" si="251"/>
        <v/>
      </c>
      <c r="EY100" s="109" t="str">
        <f t="shared" si="251"/>
        <v/>
      </c>
      <c r="EZ100" s="109" t="str">
        <f t="shared" si="251"/>
        <v/>
      </c>
      <c r="FA100" s="109" t="str">
        <f t="shared" si="251"/>
        <v/>
      </c>
      <c r="FB100" s="109" t="str">
        <f t="shared" si="251"/>
        <v/>
      </c>
      <c r="FC100" s="109" t="str">
        <f t="shared" si="251"/>
        <v/>
      </c>
      <c r="FD100" s="110" t="str">
        <f t="shared" si="251"/>
        <v/>
      </c>
    </row>
    <row r="101" spans="1:160" x14ac:dyDescent="0.25">
      <c r="A101" s="52">
        <v>81</v>
      </c>
      <c r="B101" s="105">
        <v>0</v>
      </c>
      <c r="C101" s="46"/>
      <c r="D101" s="47"/>
      <c r="E101" s="47"/>
      <c r="F101" s="48">
        <f t="shared" si="232"/>
        <v>0</v>
      </c>
      <c r="G101" s="106" t="str">
        <f t="shared" si="233"/>
        <v>..</v>
      </c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19"/>
      <c r="BE101" s="107">
        <f t="shared" si="180"/>
        <v>0</v>
      </c>
      <c r="BG101" s="108" t="str">
        <f t="shared" si="181"/>
        <v/>
      </c>
      <c r="BH101" s="109" t="str">
        <f t="shared" si="182"/>
        <v/>
      </c>
      <c r="BI101" s="109" t="str">
        <f t="shared" si="183"/>
        <v/>
      </c>
      <c r="BJ101" s="109" t="str">
        <f t="shared" si="184"/>
        <v/>
      </c>
      <c r="BK101" s="109" t="str">
        <f t="shared" si="185"/>
        <v/>
      </c>
      <c r="BL101" s="109" t="str">
        <f t="shared" si="186"/>
        <v/>
      </c>
      <c r="BM101" s="109" t="str">
        <f t="shared" si="187"/>
        <v/>
      </c>
      <c r="BN101" s="109" t="str">
        <f t="shared" si="188"/>
        <v/>
      </c>
      <c r="BO101" s="109" t="str">
        <f t="shared" si="189"/>
        <v/>
      </c>
      <c r="BP101" s="109" t="str">
        <f t="shared" si="190"/>
        <v/>
      </c>
      <c r="BQ101" s="109" t="str">
        <f t="shared" si="191"/>
        <v/>
      </c>
      <c r="BR101" s="109" t="str">
        <f t="shared" si="192"/>
        <v/>
      </c>
      <c r="BS101" s="109" t="str">
        <f t="shared" si="193"/>
        <v/>
      </c>
      <c r="BT101" s="109" t="str">
        <f t="shared" si="194"/>
        <v/>
      </c>
      <c r="BU101" s="109" t="str">
        <f t="shared" si="195"/>
        <v/>
      </c>
      <c r="BV101" s="109" t="str">
        <f t="shared" si="196"/>
        <v/>
      </c>
      <c r="BW101" s="109" t="str">
        <f t="shared" si="197"/>
        <v/>
      </c>
      <c r="BX101" s="109" t="str">
        <f t="shared" si="198"/>
        <v/>
      </c>
      <c r="BY101" s="109" t="str">
        <f t="shared" si="199"/>
        <v/>
      </c>
      <c r="BZ101" s="109" t="str">
        <f t="shared" si="200"/>
        <v/>
      </c>
      <c r="CA101" s="109" t="str">
        <f t="shared" si="201"/>
        <v/>
      </c>
      <c r="CB101" s="109" t="str">
        <f t="shared" si="202"/>
        <v/>
      </c>
      <c r="CC101" s="109" t="str">
        <f t="shared" si="203"/>
        <v/>
      </c>
      <c r="CD101" s="109" t="str">
        <f t="shared" si="204"/>
        <v/>
      </c>
      <c r="CE101" s="109" t="str">
        <f t="shared" si="205"/>
        <v/>
      </c>
      <c r="CF101" s="109" t="str">
        <f t="shared" si="206"/>
        <v/>
      </c>
      <c r="CG101" s="109" t="str">
        <f t="shared" si="207"/>
        <v/>
      </c>
      <c r="CH101" s="109" t="str">
        <f t="shared" si="208"/>
        <v/>
      </c>
      <c r="CI101" s="109" t="str">
        <f t="shared" si="209"/>
        <v/>
      </c>
      <c r="CJ101" s="109" t="str">
        <f t="shared" si="210"/>
        <v/>
      </c>
      <c r="CK101" s="109" t="str">
        <f t="shared" si="211"/>
        <v/>
      </c>
      <c r="CL101" s="109" t="str">
        <f t="shared" si="212"/>
        <v/>
      </c>
      <c r="CM101" s="109" t="str">
        <f t="shared" si="213"/>
        <v/>
      </c>
      <c r="CN101" s="109" t="str">
        <f t="shared" si="214"/>
        <v/>
      </c>
      <c r="CO101" s="109" t="str">
        <f t="shared" si="215"/>
        <v/>
      </c>
      <c r="CP101" s="109" t="str">
        <f t="shared" si="216"/>
        <v/>
      </c>
      <c r="CQ101" s="109" t="str">
        <f t="shared" si="217"/>
        <v/>
      </c>
      <c r="CR101" s="109" t="str">
        <f t="shared" si="218"/>
        <v/>
      </c>
      <c r="CS101" s="109" t="str">
        <f t="shared" si="219"/>
        <v/>
      </c>
      <c r="CT101" s="109" t="str">
        <f t="shared" si="220"/>
        <v/>
      </c>
      <c r="CU101" s="109" t="str">
        <f t="shared" si="221"/>
        <v/>
      </c>
      <c r="CV101" s="109" t="str">
        <f t="shared" si="222"/>
        <v/>
      </c>
      <c r="CW101" s="109" t="str">
        <f t="shared" si="223"/>
        <v/>
      </c>
      <c r="CX101" s="109" t="str">
        <f t="shared" si="224"/>
        <v/>
      </c>
      <c r="CY101" s="109" t="str">
        <f t="shared" si="225"/>
        <v/>
      </c>
      <c r="CZ101" s="109" t="str">
        <f t="shared" si="226"/>
        <v/>
      </c>
      <c r="DA101" s="109" t="str">
        <f t="shared" si="227"/>
        <v/>
      </c>
      <c r="DB101" s="109" t="str">
        <f t="shared" si="228"/>
        <v/>
      </c>
      <c r="DC101" s="109" t="str">
        <f t="shared" si="229"/>
        <v/>
      </c>
      <c r="DD101" s="109" t="str">
        <f t="shared" si="230"/>
        <v/>
      </c>
      <c r="DE101" s="110">
        <f t="shared" si="234"/>
        <v>0</v>
      </c>
      <c r="DG101" s="108" t="str">
        <f t="shared" si="235"/>
        <v/>
      </c>
      <c r="DH101" s="109" t="str">
        <f t="shared" si="236"/>
        <v/>
      </c>
      <c r="DI101" s="109" t="str">
        <f t="shared" ref="DI101:FD101" si="252">IF($B101=1,DH101+BI101,"")</f>
        <v/>
      </c>
      <c r="DJ101" s="109" t="str">
        <f t="shared" si="252"/>
        <v/>
      </c>
      <c r="DK101" s="109" t="str">
        <f t="shared" si="252"/>
        <v/>
      </c>
      <c r="DL101" s="109" t="str">
        <f t="shared" si="252"/>
        <v/>
      </c>
      <c r="DM101" s="109" t="str">
        <f t="shared" si="252"/>
        <v/>
      </c>
      <c r="DN101" s="109" t="str">
        <f t="shared" si="252"/>
        <v/>
      </c>
      <c r="DO101" s="109" t="str">
        <f t="shared" si="252"/>
        <v/>
      </c>
      <c r="DP101" s="109" t="str">
        <f t="shared" si="252"/>
        <v/>
      </c>
      <c r="DQ101" s="109" t="str">
        <f t="shared" si="252"/>
        <v/>
      </c>
      <c r="DR101" s="109" t="str">
        <f t="shared" si="252"/>
        <v/>
      </c>
      <c r="DS101" s="109" t="str">
        <f t="shared" si="252"/>
        <v/>
      </c>
      <c r="DT101" s="109" t="str">
        <f t="shared" si="252"/>
        <v/>
      </c>
      <c r="DU101" s="109" t="str">
        <f t="shared" si="252"/>
        <v/>
      </c>
      <c r="DV101" s="109" t="str">
        <f t="shared" si="252"/>
        <v/>
      </c>
      <c r="DW101" s="109" t="str">
        <f t="shared" si="252"/>
        <v/>
      </c>
      <c r="DX101" s="109" t="str">
        <f t="shared" si="252"/>
        <v/>
      </c>
      <c r="DY101" s="109" t="str">
        <f t="shared" si="252"/>
        <v/>
      </c>
      <c r="DZ101" s="109" t="str">
        <f t="shared" si="252"/>
        <v/>
      </c>
      <c r="EA101" s="109" t="str">
        <f t="shared" si="252"/>
        <v/>
      </c>
      <c r="EB101" s="109" t="str">
        <f t="shared" si="252"/>
        <v/>
      </c>
      <c r="EC101" s="109" t="str">
        <f t="shared" si="252"/>
        <v/>
      </c>
      <c r="ED101" s="109" t="str">
        <f t="shared" si="252"/>
        <v/>
      </c>
      <c r="EE101" s="109" t="str">
        <f t="shared" si="252"/>
        <v/>
      </c>
      <c r="EF101" s="109" t="str">
        <f t="shared" si="252"/>
        <v/>
      </c>
      <c r="EG101" s="109" t="str">
        <f t="shared" si="252"/>
        <v/>
      </c>
      <c r="EH101" s="109" t="str">
        <f t="shared" si="252"/>
        <v/>
      </c>
      <c r="EI101" s="109" t="str">
        <f t="shared" si="252"/>
        <v/>
      </c>
      <c r="EJ101" s="109" t="str">
        <f t="shared" si="252"/>
        <v/>
      </c>
      <c r="EK101" s="109" t="str">
        <f t="shared" si="252"/>
        <v/>
      </c>
      <c r="EL101" s="109" t="str">
        <f t="shared" si="252"/>
        <v/>
      </c>
      <c r="EM101" s="109" t="str">
        <f t="shared" si="252"/>
        <v/>
      </c>
      <c r="EN101" s="109" t="str">
        <f t="shared" si="252"/>
        <v/>
      </c>
      <c r="EO101" s="109" t="str">
        <f t="shared" si="252"/>
        <v/>
      </c>
      <c r="EP101" s="109" t="str">
        <f t="shared" si="252"/>
        <v/>
      </c>
      <c r="EQ101" s="109" t="str">
        <f t="shared" si="252"/>
        <v/>
      </c>
      <c r="ER101" s="109" t="str">
        <f t="shared" si="252"/>
        <v/>
      </c>
      <c r="ES101" s="109" t="str">
        <f t="shared" si="252"/>
        <v/>
      </c>
      <c r="ET101" s="109" t="str">
        <f t="shared" si="252"/>
        <v/>
      </c>
      <c r="EU101" s="109" t="str">
        <f t="shared" si="252"/>
        <v/>
      </c>
      <c r="EV101" s="109" t="str">
        <f t="shared" si="252"/>
        <v/>
      </c>
      <c r="EW101" s="109" t="str">
        <f t="shared" si="252"/>
        <v/>
      </c>
      <c r="EX101" s="109" t="str">
        <f t="shared" si="252"/>
        <v/>
      </c>
      <c r="EY101" s="109" t="str">
        <f t="shared" si="252"/>
        <v/>
      </c>
      <c r="EZ101" s="109" t="str">
        <f t="shared" si="252"/>
        <v/>
      </c>
      <c r="FA101" s="109" t="str">
        <f t="shared" si="252"/>
        <v/>
      </c>
      <c r="FB101" s="109" t="str">
        <f t="shared" si="252"/>
        <v/>
      </c>
      <c r="FC101" s="109" t="str">
        <f t="shared" si="252"/>
        <v/>
      </c>
      <c r="FD101" s="110" t="str">
        <f t="shared" si="252"/>
        <v/>
      </c>
    </row>
    <row r="102" spans="1:160" x14ac:dyDescent="0.25">
      <c r="A102" s="52">
        <v>82</v>
      </c>
      <c r="B102" s="105">
        <v>0</v>
      </c>
      <c r="C102" s="46"/>
      <c r="D102" s="47"/>
      <c r="E102" s="47"/>
      <c r="F102" s="48">
        <f t="shared" si="232"/>
        <v>0</v>
      </c>
      <c r="G102" s="106" t="str">
        <f t="shared" si="233"/>
        <v>..</v>
      </c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19"/>
      <c r="BE102" s="107">
        <f t="shared" si="180"/>
        <v>0</v>
      </c>
      <c r="BG102" s="108" t="str">
        <f t="shared" si="181"/>
        <v/>
      </c>
      <c r="BH102" s="109" t="str">
        <f t="shared" si="182"/>
        <v/>
      </c>
      <c r="BI102" s="109" t="str">
        <f t="shared" si="183"/>
        <v/>
      </c>
      <c r="BJ102" s="109" t="str">
        <f t="shared" si="184"/>
        <v/>
      </c>
      <c r="BK102" s="109" t="str">
        <f t="shared" si="185"/>
        <v/>
      </c>
      <c r="BL102" s="109" t="str">
        <f t="shared" si="186"/>
        <v/>
      </c>
      <c r="BM102" s="109" t="str">
        <f t="shared" si="187"/>
        <v/>
      </c>
      <c r="BN102" s="109" t="str">
        <f t="shared" si="188"/>
        <v/>
      </c>
      <c r="BO102" s="109" t="str">
        <f t="shared" si="189"/>
        <v/>
      </c>
      <c r="BP102" s="109" t="str">
        <f t="shared" si="190"/>
        <v/>
      </c>
      <c r="BQ102" s="109" t="str">
        <f t="shared" si="191"/>
        <v/>
      </c>
      <c r="BR102" s="109" t="str">
        <f t="shared" si="192"/>
        <v/>
      </c>
      <c r="BS102" s="109" t="str">
        <f t="shared" si="193"/>
        <v/>
      </c>
      <c r="BT102" s="109" t="str">
        <f t="shared" si="194"/>
        <v/>
      </c>
      <c r="BU102" s="109" t="str">
        <f t="shared" si="195"/>
        <v/>
      </c>
      <c r="BV102" s="109" t="str">
        <f t="shared" si="196"/>
        <v/>
      </c>
      <c r="BW102" s="109" t="str">
        <f t="shared" si="197"/>
        <v/>
      </c>
      <c r="BX102" s="109" t="str">
        <f t="shared" si="198"/>
        <v/>
      </c>
      <c r="BY102" s="109" t="str">
        <f t="shared" si="199"/>
        <v/>
      </c>
      <c r="BZ102" s="109" t="str">
        <f t="shared" si="200"/>
        <v/>
      </c>
      <c r="CA102" s="109" t="str">
        <f t="shared" si="201"/>
        <v/>
      </c>
      <c r="CB102" s="109" t="str">
        <f t="shared" si="202"/>
        <v/>
      </c>
      <c r="CC102" s="109" t="str">
        <f t="shared" si="203"/>
        <v/>
      </c>
      <c r="CD102" s="109" t="str">
        <f t="shared" si="204"/>
        <v/>
      </c>
      <c r="CE102" s="109" t="str">
        <f t="shared" si="205"/>
        <v/>
      </c>
      <c r="CF102" s="109" t="str">
        <f t="shared" si="206"/>
        <v/>
      </c>
      <c r="CG102" s="109" t="str">
        <f t="shared" si="207"/>
        <v/>
      </c>
      <c r="CH102" s="109" t="str">
        <f t="shared" si="208"/>
        <v/>
      </c>
      <c r="CI102" s="109" t="str">
        <f t="shared" si="209"/>
        <v/>
      </c>
      <c r="CJ102" s="109" t="str">
        <f t="shared" si="210"/>
        <v/>
      </c>
      <c r="CK102" s="109" t="str">
        <f t="shared" si="211"/>
        <v/>
      </c>
      <c r="CL102" s="109" t="str">
        <f t="shared" si="212"/>
        <v/>
      </c>
      <c r="CM102" s="109" t="str">
        <f t="shared" si="213"/>
        <v/>
      </c>
      <c r="CN102" s="109" t="str">
        <f t="shared" si="214"/>
        <v/>
      </c>
      <c r="CO102" s="109" t="str">
        <f t="shared" si="215"/>
        <v/>
      </c>
      <c r="CP102" s="109" t="str">
        <f t="shared" si="216"/>
        <v/>
      </c>
      <c r="CQ102" s="109" t="str">
        <f t="shared" si="217"/>
        <v/>
      </c>
      <c r="CR102" s="109" t="str">
        <f t="shared" si="218"/>
        <v/>
      </c>
      <c r="CS102" s="109" t="str">
        <f t="shared" si="219"/>
        <v/>
      </c>
      <c r="CT102" s="109" t="str">
        <f t="shared" si="220"/>
        <v/>
      </c>
      <c r="CU102" s="109" t="str">
        <f t="shared" si="221"/>
        <v/>
      </c>
      <c r="CV102" s="109" t="str">
        <f t="shared" si="222"/>
        <v/>
      </c>
      <c r="CW102" s="109" t="str">
        <f t="shared" si="223"/>
        <v/>
      </c>
      <c r="CX102" s="109" t="str">
        <f t="shared" si="224"/>
        <v/>
      </c>
      <c r="CY102" s="109" t="str">
        <f t="shared" si="225"/>
        <v/>
      </c>
      <c r="CZ102" s="109" t="str">
        <f t="shared" si="226"/>
        <v/>
      </c>
      <c r="DA102" s="109" t="str">
        <f t="shared" si="227"/>
        <v/>
      </c>
      <c r="DB102" s="109" t="str">
        <f t="shared" si="228"/>
        <v/>
      </c>
      <c r="DC102" s="109" t="str">
        <f t="shared" si="229"/>
        <v/>
      </c>
      <c r="DD102" s="109" t="str">
        <f t="shared" si="230"/>
        <v/>
      </c>
      <c r="DE102" s="110">
        <f t="shared" si="234"/>
        <v>0</v>
      </c>
      <c r="DG102" s="108" t="str">
        <f t="shared" si="235"/>
        <v/>
      </c>
      <c r="DH102" s="109" t="str">
        <f t="shared" si="236"/>
        <v/>
      </c>
      <c r="DI102" s="109" t="str">
        <f t="shared" ref="DI102:FD102" si="253">IF($B102=1,DH102+BI102,"")</f>
        <v/>
      </c>
      <c r="DJ102" s="109" t="str">
        <f t="shared" si="253"/>
        <v/>
      </c>
      <c r="DK102" s="109" t="str">
        <f t="shared" si="253"/>
        <v/>
      </c>
      <c r="DL102" s="109" t="str">
        <f t="shared" si="253"/>
        <v/>
      </c>
      <c r="DM102" s="109" t="str">
        <f t="shared" si="253"/>
        <v/>
      </c>
      <c r="DN102" s="109" t="str">
        <f t="shared" si="253"/>
        <v/>
      </c>
      <c r="DO102" s="109" t="str">
        <f t="shared" si="253"/>
        <v/>
      </c>
      <c r="DP102" s="109" t="str">
        <f t="shared" si="253"/>
        <v/>
      </c>
      <c r="DQ102" s="109" t="str">
        <f t="shared" si="253"/>
        <v/>
      </c>
      <c r="DR102" s="109" t="str">
        <f t="shared" si="253"/>
        <v/>
      </c>
      <c r="DS102" s="109" t="str">
        <f t="shared" si="253"/>
        <v/>
      </c>
      <c r="DT102" s="109" t="str">
        <f t="shared" si="253"/>
        <v/>
      </c>
      <c r="DU102" s="109" t="str">
        <f t="shared" si="253"/>
        <v/>
      </c>
      <c r="DV102" s="109" t="str">
        <f t="shared" si="253"/>
        <v/>
      </c>
      <c r="DW102" s="109" t="str">
        <f t="shared" si="253"/>
        <v/>
      </c>
      <c r="DX102" s="109" t="str">
        <f t="shared" si="253"/>
        <v/>
      </c>
      <c r="DY102" s="109" t="str">
        <f t="shared" si="253"/>
        <v/>
      </c>
      <c r="DZ102" s="109" t="str">
        <f t="shared" si="253"/>
        <v/>
      </c>
      <c r="EA102" s="109" t="str">
        <f t="shared" si="253"/>
        <v/>
      </c>
      <c r="EB102" s="109" t="str">
        <f t="shared" si="253"/>
        <v/>
      </c>
      <c r="EC102" s="109" t="str">
        <f t="shared" si="253"/>
        <v/>
      </c>
      <c r="ED102" s="109" t="str">
        <f t="shared" si="253"/>
        <v/>
      </c>
      <c r="EE102" s="109" t="str">
        <f t="shared" si="253"/>
        <v/>
      </c>
      <c r="EF102" s="109" t="str">
        <f t="shared" si="253"/>
        <v/>
      </c>
      <c r="EG102" s="109" t="str">
        <f t="shared" si="253"/>
        <v/>
      </c>
      <c r="EH102" s="109" t="str">
        <f t="shared" si="253"/>
        <v/>
      </c>
      <c r="EI102" s="109" t="str">
        <f t="shared" si="253"/>
        <v/>
      </c>
      <c r="EJ102" s="109" t="str">
        <f t="shared" si="253"/>
        <v/>
      </c>
      <c r="EK102" s="109" t="str">
        <f t="shared" si="253"/>
        <v/>
      </c>
      <c r="EL102" s="109" t="str">
        <f t="shared" si="253"/>
        <v/>
      </c>
      <c r="EM102" s="109" t="str">
        <f t="shared" si="253"/>
        <v/>
      </c>
      <c r="EN102" s="109" t="str">
        <f t="shared" si="253"/>
        <v/>
      </c>
      <c r="EO102" s="109" t="str">
        <f t="shared" si="253"/>
        <v/>
      </c>
      <c r="EP102" s="109" t="str">
        <f t="shared" si="253"/>
        <v/>
      </c>
      <c r="EQ102" s="109" t="str">
        <f t="shared" si="253"/>
        <v/>
      </c>
      <c r="ER102" s="109" t="str">
        <f t="shared" si="253"/>
        <v/>
      </c>
      <c r="ES102" s="109" t="str">
        <f t="shared" si="253"/>
        <v/>
      </c>
      <c r="ET102" s="109" t="str">
        <f t="shared" si="253"/>
        <v/>
      </c>
      <c r="EU102" s="109" t="str">
        <f t="shared" si="253"/>
        <v/>
      </c>
      <c r="EV102" s="109" t="str">
        <f t="shared" si="253"/>
        <v/>
      </c>
      <c r="EW102" s="109" t="str">
        <f t="shared" si="253"/>
        <v/>
      </c>
      <c r="EX102" s="109" t="str">
        <f t="shared" si="253"/>
        <v/>
      </c>
      <c r="EY102" s="109" t="str">
        <f t="shared" si="253"/>
        <v/>
      </c>
      <c r="EZ102" s="109" t="str">
        <f t="shared" si="253"/>
        <v/>
      </c>
      <c r="FA102" s="109" t="str">
        <f t="shared" si="253"/>
        <v/>
      </c>
      <c r="FB102" s="109" t="str">
        <f t="shared" si="253"/>
        <v/>
      </c>
      <c r="FC102" s="109" t="str">
        <f t="shared" si="253"/>
        <v/>
      </c>
      <c r="FD102" s="110" t="str">
        <f t="shared" si="253"/>
        <v/>
      </c>
    </row>
    <row r="103" spans="1:160" x14ac:dyDescent="0.25">
      <c r="A103" s="52">
        <v>83</v>
      </c>
      <c r="B103" s="105">
        <v>0</v>
      </c>
      <c r="C103" s="46"/>
      <c r="D103" s="47"/>
      <c r="E103" s="47"/>
      <c r="F103" s="48">
        <f t="shared" si="232"/>
        <v>0</v>
      </c>
      <c r="G103" s="106" t="str">
        <f t="shared" si="233"/>
        <v>..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19"/>
      <c r="BE103" s="107">
        <f t="shared" si="180"/>
        <v>0</v>
      </c>
      <c r="BG103" s="108" t="str">
        <f t="shared" si="181"/>
        <v/>
      </c>
      <c r="BH103" s="109" t="str">
        <f t="shared" si="182"/>
        <v/>
      </c>
      <c r="BI103" s="109" t="str">
        <f t="shared" si="183"/>
        <v/>
      </c>
      <c r="BJ103" s="109" t="str">
        <f t="shared" si="184"/>
        <v/>
      </c>
      <c r="BK103" s="109" t="str">
        <f t="shared" si="185"/>
        <v/>
      </c>
      <c r="BL103" s="109" t="str">
        <f t="shared" si="186"/>
        <v/>
      </c>
      <c r="BM103" s="109" t="str">
        <f t="shared" si="187"/>
        <v/>
      </c>
      <c r="BN103" s="109" t="str">
        <f t="shared" si="188"/>
        <v/>
      </c>
      <c r="BO103" s="109" t="str">
        <f t="shared" si="189"/>
        <v/>
      </c>
      <c r="BP103" s="109" t="str">
        <f t="shared" si="190"/>
        <v/>
      </c>
      <c r="BQ103" s="109" t="str">
        <f t="shared" si="191"/>
        <v/>
      </c>
      <c r="BR103" s="109" t="str">
        <f t="shared" si="192"/>
        <v/>
      </c>
      <c r="BS103" s="109" t="str">
        <f t="shared" si="193"/>
        <v/>
      </c>
      <c r="BT103" s="109" t="str">
        <f t="shared" si="194"/>
        <v/>
      </c>
      <c r="BU103" s="109" t="str">
        <f t="shared" si="195"/>
        <v/>
      </c>
      <c r="BV103" s="109" t="str">
        <f t="shared" si="196"/>
        <v/>
      </c>
      <c r="BW103" s="109" t="str">
        <f t="shared" si="197"/>
        <v/>
      </c>
      <c r="BX103" s="109" t="str">
        <f t="shared" si="198"/>
        <v/>
      </c>
      <c r="BY103" s="109" t="str">
        <f t="shared" si="199"/>
        <v/>
      </c>
      <c r="BZ103" s="109" t="str">
        <f t="shared" si="200"/>
        <v/>
      </c>
      <c r="CA103" s="109" t="str">
        <f t="shared" si="201"/>
        <v/>
      </c>
      <c r="CB103" s="109" t="str">
        <f t="shared" si="202"/>
        <v/>
      </c>
      <c r="CC103" s="109" t="str">
        <f t="shared" si="203"/>
        <v/>
      </c>
      <c r="CD103" s="109" t="str">
        <f t="shared" si="204"/>
        <v/>
      </c>
      <c r="CE103" s="109" t="str">
        <f t="shared" si="205"/>
        <v/>
      </c>
      <c r="CF103" s="109" t="str">
        <f t="shared" si="206"/>
        <v/>
      </c>
      <c r="CG103" s="109" t="str">
        <f t="shared" si="207"/>
        <v/>
      </c>
      <c r="CH103" s="109" t="str">
        <f t="shared" si="208"/>
        <v/>
      </c>
      <c r="CI103" s="109" t="str">
        <f t="shared" si="209"/>
        <v/>
      </c>
      <c r="CJ103" s="109" t="str">
        <f t="shared" si="210"/>
        <v/>
      </c>
      <c r="CK103" s="109" t="str">
        <f t="shared" si="211"/>
        <v/>
      </c>
      <c r="CL103" s="109" t="str">
        <f t="shared" si="212"/>
        <v/>
      </c>
      <c r="CM103" s="109" t="str">
        <f t="shared" si="213"/>
        <v/>
      </c>
      <c r="CN103" s="109" t="str">
        <f t="shared" si="214"/>
        <v/>
      </c>
      <c r="CO103" s="109" t="str">
        <f t="shared" si="215"/>
        <v/>
      </c>
      <c r="CP103" s="109" t="str">
        <f t="shared" si="216"/>
        <v/>
      </c>
      <c r="CQ103" s="109" t="str">
        <f t="shared" si="217"/>
        <v/>
      </c>
      <c r="CR103" s="109" t="str">
        <f t="shared" si="218"/>
        <v/>
      </c>
      <c r="CS103" s="109" t="str">
        <f t="shared" si="219"/>
        <v/>
      </c>
      <c r="CT103" s="109" t="str">
        <f t="shared" si="220"/>
        <v/>
      </c>
      <c r="CU103" s="109" t="str">
        <f t="shared" si="221"/>
        <v/>
      </c>
      <c r="CV103" s="109" t="str">
        <f t="shared" si="222"/>
        <v/>
      </c>
      <c r="CW103" s="109" t="str">
        <f t="shared" si="223"/>
        <v/>
      </c>
      <c r="CX103" s="109" t="str">
        <f t="shared" si="224"/>
        <v/>
      </c>
      <c r="CY103" s="109" t="str">
        <f t="shared" si="225"/>
        <v/>
      </c>
      <c r="CZ103" s="109" t="str">
        <f t="shared" si="226"/>
        <v/>
      </c>
      <c r="DA103" s="109" t="str">
        <f t="shared" si="227"/>
        <v/>
      </c>
      <c r="DB103" s="109" t="str">
        <f t="shared" si="228"/>
        <v/>
      </c>
      <c r="DC103" s="109" t="str">
        <f t="shared" si="229"/>
        <v/>
      </c>
      <c r="DD103" s="109" t="str">
        <f t="shared" si="230"/>
        <v/>
      </c>
      <c r="DE103" s="110">
        <f t="shared" si="234"/>
        <v>0</v>
      </c>
      <c r="DG103" s="108" t="str">
        <f t="shared" si="235"/>
        <v/>
      </c>
      <c r="DH103" s="109" t="str">
        <f t="shared" si="236"/>
        <v/>
      </c>
      <c r="DI103" s="109" t="str">
        <f t="shared" ref="DI103:FD103" si="254">IF($B103=1,DH103+BI103,"")</f>
        <v/>
      </c>
      <c r="DJ103" s="109" t="str">
        <f t="shared" si="254"/>
        <v/>
      </c>
      <c r="DK103" s="109" t="str">
        <f t="shared" si="254"/>
        <v/>
      </c>
      <c r="DL103" s="109" t="str">
        <f t="shared" si="254"/>
        <v/>
      </c>
      <c r="DM103" s="109" t="str">
        <f t="shared" si="254"/>
        <v/>
      </c>
      <c r="DN103" s="109" t="str">
        <f t="shared" si="254"/>
        <v/>
      </c>
      <c r="DO103" s="109" t="str">
        <f t="shared" si="254"/>
        <v/>
      </c>
      <c r="DP103" s="109" t="str">
        <f t="shared" si="254"/>
        <v/>
      </c>
      <c r="DQ103" s="109" t="str">
        <f t="shared" si="254"/>
        <v/>
      </c>
      <c r="DR103" s="109" t="str">
        <f t="shared" si="254"/>
        <v/>
      </c>
      <c r="DS103" s="109" t="str">
        <f t="shared" si="254"/>
        <v/>
      </c>
      <c r="DT103" s="109" t="str">
        <f t="shared" si="254"/>
        <v/>
      </c>
      <c r="DU103" s="109" t="str">
        <f t="shared" si="254"/>
        <v/>
      </c>
      <c r="DV103" s="109" t="str">
        <f t="shared" si="254"/>
        <v/>
      </c>
      <c r="DW103" s="109" t="str">
        <f t="shared" si="254"/>
        <v/>
      </c>
      <c r="DX103" s="109" t="str">
        <f t="shared" si="254"/>
        <v/>
      </c>
      <c r="DY103" s="109" t="str">
        <f t="shared" si="254"/>
        <v/>
      </c>
      <c r="DZ103" s="109" t="str">
        <f t="shared" si="254"/>
        <v/>
      </c>
      <c r="EA103" s="109" t="str">
        <f t="shared" si="254"/>
        <v/>
      </c>
      <c r="EB103" s="109" t="str">
        <f t="shared" si="254"/>
        <v/>
      </c>
      <c r="EC103" s="109" t="str">
        <f t="shared" si="254"/>
        <v/>
      </c>
      <c r="ED103" s="109" t="str">
        <f t="shared" si="254"/>
        <v/>
      </c>
      <c r="EE103" s="109" t="str">
        <f t="shared" si="254"/>
        <v/>
      </c>
      <c r="EF103" s="109" t="str">
        <f t="shared" si="254"/>
        <v/>
      </c>
      <c r="EG103" s="109" t="str">
        <f t="shared" si="254"/>
        <v/>
      </c>
      <c r="EH103" s="109" t="str">
        <f t="shared" si="254"/>
        <v/>
      </c>
      <c r="EI103" s="109" t="str">
        <f t="shared" si="254"/>
        <v/>
      </c>
      <c r="EJ103" s="109" t="str">
        <f t="shared" si="254"/>
        <v/>
      </c>
      <c r="EK103" s="109" t="str">
        <f t="shared" si="254"/>
        <v/>
      </c>
      <c r="EL103" s="109" t="str">
        <f t="shared" si="254"/>
        <v/>
      </c>
      <c r="EM103" s="109" t="str">
        <f t="shared" si="254"/>
        <v/>
      </c>
      <c r="EN103" s="109" t="str">
        <f t="shared" si="254"/>
        <v/>
      </c>
      <c r="EO103" s="109" t="str">
        <f t="shared" si="254"/>
        <v/>
      </c>
      <c r="EP103" s="109" t="str">
        <f t="shared" si="254"/>
        <v/>
      </c>
      <c r="EQ103" s="109" t="str">
        <f t="shared" si="254"/>
        <v/>
      </c>
      <c r="ER103" s="109" t="str">
        <f t="shared" si="254"/>
        <v/>
      </c>
      <c r="ES103" s="109" t="str">
        <f t="shared" si="254"/>
        <v/>
      </c>
      <c r="ET103" s="109" t="str">
        <f t="shared" si="254"/>
        <v/>
      </c>
      <c r="EU103" s="109" t="str">
        <f t="shared" si="254"/>
        <v/>
      </c>
      <c r="EV103" s="109" t="str">
        <f t="shared" si="254"/>
        <v/>
      </c>
      <c r="EW103" s="109" t="str">
        <f t="shared" si="254"/>
        <v/>
      </c>
      <c r="EX103" s="109" t="str">
        <f t="shared" si="254"/>
        <v/>
      </c>
      <c r="EY103" s="109" t="str">
        <f t="shared" si="254"/>
        <v/>
      </c>
      <c r="EZ103" s="109" t="str">
        <f t="shared" si="254"/>
        <v/>
      </c>
      <c r="FA103" s="109" t="str">
        <f t="shared" si="254"/>
        <v/>
      </c>
      <c r="FB103" s="109" t="str">
        <f t="shared" si="254"/>
        <v/>
      </c>
      <c r="FC103" s="109" t="str">
        <f t="shared" si="254"/>
        <v/>
      </c>
      <c r="FD103" s="110" t="str">
        <f t="shared" si="254"/>
        <v/>
      </c>
    </row>
    <row r="104" spans="1:160" x14ac:dyDescent="0.25">
      <c r="A104" s="52">
        <v>84</v>
      </c>
      <c r="B104" s="105">
        <v>0</v>
      </c>
      <c r="C104" s="46"/>
      <c r="D104" s="47"/>
      <c r="E104" s="47"/>
      <c r="F104" s="48">
        <f t="shared" si="232"/>
        <v>0</v>
      </c>
      <c r="G104" s="106" t="str">
        <f t="shared" si="233"/>
        <v>..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19"/>
      <c r="BE104" s="107">
        <f t="shared" si="180"/>
        <v>0</v>
      </c>
      <c r="BG104" s="108" t="str">
        <f t="shared" si="181"/>
        <v/>
      </c>
      <c r="BH104" s="109" t="str">
        <f t="shared" si="182"/>
        <v/>
      </c>
      <c r="BI104" s="109" t="str">
        <f t="shared" si="183"/>
        <v/>
      </c>
      <c r="BJ104" s="109" t="str">
        <f t="shared" si="184"/>
        <v/>
      </c>
      <c r="BK104" s="109" t="str">
        <f t="shared" si="185"/>
        <v/>
      </c>
      <c r="BL104" s="109" t="str">
        <f t="shared" si="186"/>
        <v/>
      </c>
      <c r="BM104" s="109" t="str">
        <f t="shared" si="187"/>
        <v/>
      </c>
      <c r="BN104" s="109" t="str">
        <f t="shared" si="188"/>
        <v/>
      </c>
      <c r="BO104" s="109" t="str">
        <f t="shared" si="189"/>
        <v/>
      </c>
      <c r="BP104" s="109" t="str">
        <f t="shared" si="190"/>
        <v/>
      </c>
      <c r="BQ104" s="109" t="str">
        <f t="shared" si="191"/>
        <v/>
      </c>
      <c r="BR104" s="109" t="str">
        <f t="shared" si="192"/>
        <v/>
      </c>
      <c r="BS104" s="109" t="str">
        <f t="shared" si="193"/>
        <v/>
      </c>
      <c r="BT104" s="109" t="str">
        <f t="shared" si="194"/>
        <v/>
      </c>
      <c r="BU104" s="109" t="str">
        <f t="shared" si="195"/>
        <v/>
      </c>
      <c r="BV104" s="109" t="str">
        <f t="shared" si="196"/>
        <v/>
      </c>
      <c r="BW104" s="109" t="str">
        <f t="shared" si="197"/>
        <v/>
      </c>
      <c r="BX104" s="109" t="str">
        <f t="shared" si="198"/>
        <v/>
      </c>
      <c r="BY104" s="109" t="str">
        <f t="shared" si="199"/>
        <v/>
      </c>
      <c r="BZ104" s="109" t="str">
        <f t="shared" si="200"/>
        <v/>
      </c>
      <c r="CA104" s="109" t="str">
        <f t="shared" si="201"/>
        <v/>
      </c>
      <c r="CB104" s="109" t="str">
        <f t="shared" si="202"/>
        <v/>
      </c>
      <c r="CC104" s="109" t="str">
        <f t="shared" si="203"/>
        <v/>
      </c>
      <c r="CD104" s="109" t="str">
        <f t="shared" si="204"/>
        <v/>
      </c>
      <c r="CE104" s="109" t="str">
        <f t="shared" si="205"/>
        <v/>
      </c>
      <c r="CF104" s="109" t="str">
        <f t="shared" si="206"/>
        <v/>
      </c>
      <c r="CG104" s="109" t="str">
        <f t="shared" si="207"/>
        <v/>
      </c>
      <c r="CH104" s="109" t="str">
        <f t="shared" si="208"/>
        <v/>
      </c>
      <c r="CI104" s="109" t="str">
        <f t="shared" si="209"/>
        <v/>
      </c>
      <c r="CJ104" s="109" t="str">
        <f t="shared" si="210"/>
        <v/>
      </c>
      <c r="CK104" s="109" t="str">
        <f t="shared" si="211"/>
        <v/>
      </c>
      <c r="CL104" s="109" t="str">
        <f t="shared" si="212"/>
        <v/>
      </c>
      <c r="CM104" s="109" t="str">
        <f t="shared" si="213"/>
        <v/>
      </c>
      <c r="CN104" s="109" t="str">
        <f t="shared" si="214"/>
        <v/>
      </c>
      <c r="CO104" s="109" t="str">
        <f t="shared" si="215"/>
        <v/>
      </c>
      <c r="CP104" s="109" t="str">
        <f t="shared" si="216"/>
        <v/>
      </c>
      <c r="CQ104" s="109" t="str">
        <f t="shared" si="217"/>
        <v/>
      </c>
      <c r="CR104" s="109" t="str">
        <f t="shared" si="218"/>
        <v/>
      </c>
      <c r="CS104" s="109" t="str">
        <f t="shared" si="219"/>
        <v/>
      </c>
      <c r="CT104" s="109" t="str">
        <f t="shared" si="220"/>
        <v/>
      </c>
      <c r="CU104" s="109" t="str">
        <f t="shared" si="221"/>
        <v/>
      </c>
      <c r="CV104" s="109" t="str">
        <f t="shared" si="222"/>
        <v/>
      </c>
      <c r="CW104" s="109" t="str">
        <f t="shared" si="223"/>
        <v/>
      </c>
      <c r="CX104" s="109" t="str">
        <f t="shared" si="224"/>
        <v/>
      </c>
      <c r="CY104" s="109" t="str">
        <f t="shared" si="225"/>
        <v/>
      </c>
      <c r="CZ104" s="109" t="str">
        <f t="shared" si="226"/>
        <v/>
      </c>
      <c r="DA104" s="109" t="str">
        <f t="shared" si="227"/>
        <v/>
      </c>
      <c r="DB104" s="109" t="str">
        <f t="shared" si="228"/>
        <v/>
      </c>
      <c r="DC104" s="109" t="str">
        <f t="shared" si="229"/>
        <v/>
      </c>
      <c r="DD104" s="109" t="str">
        <f t="shared" si="230"/>
        <v/>
      </c>
      <c r="DE104" s="110">
        <f t="shared" si="234"/>
        <v>0</v>
      </c>
      <c r="DG104" s="108" t="str">
        <f t="shared" si="235"/>
        <v/>
      </c>
      <c r="DH104" s="109" t="str">
        <f t="shared" si="236"/>
        <v/>
      </c>
      <c r="DI104" s="109" t="str">
        <f t="shared" ref="DI104:FD104" si="255">IF($B104=1,DH104+BI104,"")</f>
        <v/>
      </c>
      <c r="DJ104" s="109" t="str">
        <f t="shared" si="255"/>
        <v/>
      </c>
      <c r="DK104" s="109" t="str">
        <f t="shared" si="255"/>
        <v/>
      </c>
      <c r="DL104" s="109" t="str">
        <f t="shared" si="255"/>
        <v/>
      </c>
      <c r="DM104" s="109" t="str">
        <f t="shared" si="255"/>
        <v/>
      </c>
      <c r="DN104" s="109" t="str">
        <f t="shared" si="255"/>
        <v/>
      </c>
      <c r="DO104" s="109" t="str">
        <f t="shared" si="255"/>
        <v/>
      </c>
      <c r="DP104" s="109" t="str">
        <f t="shared" si="255"/>
        <v/>
      </c>
      <c r="DQ104" s="109" t="str">
        <f t="shared" si="255"/>
        <v/>
      </c>
      <c r="DR104" s="109" t="str">
        <f t="shared" si="255"/>
        <v/>
      </c>
      <c r="DS104" s="109" t="str">
        <f t="shared" si="255"/>
        <v/>
      </c>
      <c r="DT104" s="109" t="str">
        <f t="shared" si="255"/>
        <v/>
      </c>
      <c r="DU104" s="109" t="str">
        <f t="shared" si="255"/>
        <v/>
      </c>
      <c r="DV104" s="109" t="str">
        <f t="shared" si="255"/>
        <v/>
      </c>
      <c r="DW104" s="109" t="str">
        <f t="shared" si="255"/>
        <v/>
      </c>
      <c r="DX104" s="109" t="str">
        <f t="shared" si="255"/>
        <v/>
      </c>
      <c r="DY104" s="109" t="str">
        <f t="shared" si="255"/>
        <v/>
      </c>
      <c r="DZ104" s="109" t="str">
        <f t="shared" si="255"/>
        <v/>
      </c>
      <c r="EA104" s="109" t="str">
        <f t="shared" si="255"/>
        <v/>
      </c>
      <c r="EB104" s="109" t="str">
        <f t="shared" si="255"/>
        <v/>
      </c>
      <c r="EC104" s="109" t="str">
        <f t="shared" si="255"/>
        <v/>
      </c>
      <c r="ED104" s="109" t="str">
        <f t="shared" si="255"/>
        <v/>
      </c>
      <c r="EE104" s="109" t="str">
        <f t="shared" si="255"/>
        <v/>
      </c>
      <c r="EF104" s="109" t="str">
        <f t="shared" si="255"/>
        <v/>
      </c>
      <c r="EG104" s="109" t="str">
        <f t="shared" si="255"/>
        <v/>
      </c>
      <c r="EH104" s="109" t="str">
        <f t="shared" si="255"/>
        <v/>
      </c>
      <c r="EI104" s="109" t="str">
        <f t="shared" si="255"/>
        <v/>
      </c>
      <c r="EJ104" s="109" t="str">
        <f t="shared" si="255"/>
        <v/>
      </c>
      <c r="EK104" s="109" t="str">
        <f t="shared" si="255"/>
        <v/>
      </c>
      <c r="EL104" s="109" t="str">
        <f t="shared" si="255"/>
        <v/>
      </c>
      <c r="EM104" s="109" t="str">
        <f t="shared" si="255"/>
        <v/>
      </c>
      <c r="EN104" s="109" t="str">
        <f t="shared" si="255"/>
        <v/>
      </c>
      <c r="EO104" s="109" t="str">
        <f t="shared" si="255"/>
        <v/>
      </c>
      <c r="EP104" s="109" t="str">
        <f t="shared" si="255"/>
        <v/>
      </c>
      <c r="EQ104" s="109" t="str">
        <f t="shared" si="255"/>
        <v/>
      </c>
      <c r="ER104" s="109" t="str">
        <f t="shared" si="255"/>
        <v/>
      </c>
      <c r="ES104" s="109" t="str">
        <f t="shared" si="255"/>
        <v/>
      </c>
      <c r="ET104" s="109" t="str">
        <f t="shared" si="255"/>
        <v/>
      </c>
      <c r="EU104" s="109" t="str">
        <f t="shared" si="255"/>
        <v/>
      </c>
      <c r="EV104" s="109" t="str">
        <f t="shared" si="255"/>
        <v/>
      </c>
      <c r="EW104" s="109" t="str">
        <f t="shared" si="255"/>
        <v/>
      </c>
      <c r="EX104" s="109" t="str">
        <f t="shared" si="255"/>
        <v/>
      </c>
      <c r="EY104" s="109" t="str">
        <f t="shared" si="255"/>
        <v/>
      </c>
      <c r="EZ104" s="109" t="str">
        <f t="shared" si="255"/>
        <v/>
      </c>
      <c r="FA104" s="109" t="str">
        <f t="shared" si="255"/>
        <v/>
      </c>
      <c r="FB104" s="109" t="str">
        <f t="shared" si="255"/>
        <v/>
      </c>
      <c r="FC104" s="109" t="str">
        <f t="shared" si="255"/>
        <v/>
      </c>
      <c r="FD104" s="110" t="str">
        <f t="shared" si="255"/>
        <v/>
      </c>
    </row>
    <row r="105" spans="1:160" x14ac:dyDescent="0.25">
      <c r="A105" s="52">
        <v>85</v>
      </c>
      <c r="B105" s="105">
        <v>0</v>
      </c>
      <c r="C105" s="46"/>
      <c r="D105" s="47"/>
      <c r="E105" s="47"/>
      <c r="F105" s="48">
        <f t="shared" si="232"/>
        <v>0</v>
      </c>
      <c r="G105" s="106" t="str">
        <f t="shared" si="233"/>
        <v>..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19"/>
      <c r="BE105" s="107">
        <f t="shared" si="180"/>
        <v>0</v>
      </c>
      <c r="BG105" s="108" t="str">
        <f t="shared" si="181"/>
        <v/>
      </c>
      <c r="BH105" s="109" t="str">
        <f t="shared" si="182"/>
        <v/>
      </c>
      <c r="BI105" s="109" t="str">
        <f t="shared" si="183"/>
        <v/>
      </c>
      <c r="BJ105" s="109" t="str">
        <f t="shared" si="184"/>
        <v/>
      </c>
      <c r="BK105" s="109" t="str">
        <f t="shared" si="185"/>
        <v/>
      </c>
      <c r="BL105" s="109" t="str">
        <f t="shared" si="186"/>
        <v/>
      </c>
      <c r="BM105" s="109" t="str">
        <f t="shared" si="187"/>
        <v/>
      </c>
      <c r="BN105" s="109" t="str">
        <f t="shared" si="188"/>
        <v/>
      </c>
      <c r="BO105" s="109" t="str">
        <f t="shared" si="189"/>
        <v/>
      </c>
      <c r="BP105" s="109" t="str">
        <f t="shared" si="190"/>
        <v/>
      </c>
      <c r="BQ105" s="109" t="str">
        <f t="shared" si="191"/>
        <v/>
      </c>
      <c r="BR105" s="109" t="str">
        <f t="shared" si="192"/>
        <v/>
      </c>
      <c r="BS105" s="109" t="str">
        <f t="shared" si="193"/>
        <v/>
      </c>
      <c r="BT105" s="109" t="str">
        <f t="shared" si="194"/>
        <v/>
      </c>
      <c r="BU105" s="109" t="str">
        <f t="shared" si="195"/>
        <v/>
      </c>
      <c r="BV105" s="109" t="str">
        <f t="shared" si="196"/>
        <v/>
      </c>
      <c r="BW105" s="109" t="str">
        <f t="shared" si="197"/>
        <v/>
      </c>
      <c r="BX105" s="109" t="str">
        <f t="shared" si="198"/>
        <v/>
      </c>
      <c r="BY105" s="109" t="str">
        <f t="shared" si="199"/>
        <v/>
      </c>
      <c r="BZ105" s="109" t="str">
        <f t="shared" si="200"/>
        <v/>
      </c>
      <c r="CA105" s="109" t="str">
        <f t="shared" si="201"/>
        <v/>
      </c>
      <c r="CB105" s="109" t="str">
        <f t="shared" si="202"/>
        <v/>
      </c>
      <c r="CC105" s="109" t="str">
        <f t="shared" si="203"/>
        <v/>
      </c>
      <c r="CD105" s="109" t="str">
        <f t="shared" si="204"/>
        <v/>
      </c>
      <c r="CE105" s="109" t="str">
        <f t="shared" si="205"/>
        <v/>
      </c>
      <c r="CF105" s="109" t="str">
        <f t="shared" si="206"/>
        <v/>
      </c>
      <c r="CG105" s="109" t="str">
        <f t="shared" si="207"/>
        <v/>
      </c>
      <c r="CH105" s="109" t="str">
        <f t="shared" si="208"/>
        <v/>
      </c>
      <c r="CI105" s="109" t="str">
        <f t="shared" si="209"/>
        <v/>
      </c>
      <c r="CJ105" s="109" t="str">
        <f t="shared" si="210"/>
        <v/>
      </c>
      <c r="CK105" s="109" t="str">
        <f t="shared" si="211"/>
        <v/>
      </c>
      <c r="CL105" s="109" t="str">
        <f t="shared" si="212"/>
        <v/>
      </c>
      <c r="CM105" s="109" t="str">
        <f t="shared" si="213"/>
        <v/>
      </c>
      <c r="CN105" s="109" t="str">
        <f t="shared" si="214"/>
        <v/>
      </c>
      <c r="CO105" s="109" t="str">
        <f t="shared" si="215"/>
        <v/>
      </c>
      <c r="CP105" s="109" t="str">
        <f t="shared" si="216"/>
        <v/>
      </c>
      <c r="CQ105" s="109" t="str">
        <f t="shared" si="217"/>
        <v/>
      </c>
      <c r="CR105" s="109" t="str">
        <f t="shared" si="218"/>
        <v/>
      </c>
      <c r="CS105" s="109" t="str">
        <f t="shared" si="219"/>
        <v/>
      </c>
      <c r="CT105" s="109" t="str">
        <f t="shared" si="220"/>
        <v/>
      </c>
      <c r="CU105" s="109" t="str">
        <f t="shared" si="221"/>
        <v/>
      </c>
      <c r="CV105" s="109" t="str">
        <f t="shared" si="222"/>
        <v/>
      </c>
      <c r="CW105" s="109" t="str">
        <f t="shared" si="223"/>
        <v/>
      </c>
      <c r="CX105" s="109" t="str">
        <f t="shared" si="224"/>
        <v/>
      </c>
      <c r="CY105" s="109" t="str">
        <f t="shared" si="225"/>
        <v/>
      </c>
      <c r="CZ105" s="109" t="str">
        <f t="shared" si="226"/>
        <v/>
      </c>
      <c r="DA105" s="109" t="str">
        <f t="shared" si="227"/>
        <v/>
      </c>
      <c r="DB105" s="109" t="str">
        <f t="shared" si="228"/>
        <v/>
      </c>
      <c r="DC105" s="109" t="str">
        <f t="shared" si="229"/>
        <v/>
      </c>
      <c r="DD105" s="109" t="str">
        <f t="shared" si="230"/>
        <v/>
      </c>
      <c r="DE105" s="110">
        <f t="shared" si="234"/>
        <v>0</v>
      </c>
      <c r="DG105" s="108" t="str">
        <f t="shared" si="235"/>
        <v/>
      </c>
      <c r="DH105" s="109" t="str">
        <f t="shared" si="236"/>
        <v/>
      </c>
      <c r="DI105" s="109" t="str">
        <f t="shared" ref="DI105:FD105" si="256">IF($B105=1,DH105+BI105,"")</f>
        <v/>
      </c>
      <c r="DJ105" s="109" t="str">
        <f t="shared" si="256"/>
        <v/>
      </c>
      <c r="DK105" s="109" t="str">
        <f t="shared" si="256"/>
        <v/>
      </c>
      <c r="DL105" s="109" t="str">
        <f t="shared" si="256"/>
        <v/>
      </c>
      <c r="DM105" s="109" t="str">
        <f t="shared" si="256"/>
        <v/>
      </c>
      <c r="DN105" s="109" t="str">
        <f t="shared" si="256"/>
        <v/>
      </c>
      <c r="DO105" s="109" t="str">
        <f t="shared" si="256"/>
        <v/>
      </c>
      <c r="DP105" s="109" t="str">
        <f t="shared" si="256"/>
        <v/>
      </c>
      <c r="DQ105" s="109" t="str">
        <f t="shared" si="256"/>
        <v/>
      </c>
      <c r="DR105" s="109" t="str">
        <f t="shared" si="256"/>
        <v/>
      </c>
      <c r="DS105" s="109" t="str">
        <f t="shared" si="256"/>
        <v/>
      </c>
      <c r="DT105" s="109" t="str">
        <f t="shared" si="256"/>
        <v/>
      </c>
      <c r="DU105" s="109" t="str">
        <f t="shared" si="256"/>
        <v/>
      </c>
      <c r="DV105" s="109" t="str">
        <f t="shared" si="256"/>
        <v/>
      </c>
      <c r="DW105" s="109" t="str">
        <f t="shared" si="256"/>
        <v/>
      </c>
      <c r="DX105" s="109" t="str">
        <f t="shared" si="256"/>
        <v/>
      </c>
      <c r="DY105" s="109" t="str">
        <f t="shared" si="256"/>
        <v/>
      </c>
      <c r="DZ105" s="109" t="str">
        <f t="shared" si="256"/>
        <v/>
      </c>
      <c r="EA105" s="109" t="str">
        <f t="shared" si="256"/>
        <v/>
      </c>
      <c r="EB105" s="109" t="str">
        <f t="shared" si="256"/>
        <v/>
      </c>
      <c r="EC105" s="109" t="str">
        <f t="shared" si="256"/>
        <v/>
      </c>
      <c r="ED105" s="109" t="str">
        <f t="shared" si="256"/>
        <v/>
      </c>
      <c r="EE105" s="109" t="str">
        <f t="shared" si="256"/>
        <v/>
      </c>
      <c r="EF105" s="109" t="str">
        <f t="shared" si="256"/>
        <v/>
      </c>
      <c r="EG105" s="109" t="str">
        <f t="shared" si="256"/>
        <v/>
      </c>
      <c r="EH105" s="109" t="str">
        <f t="shared" si="256"/>
        <v/>
      </c>
      <c r="EI105" s="109" t="str">
        <f t="shared" si="256"/>
        <v/>
      </c>
      <c r="EJ105" s="109" t="str">
        <f t="shared" si="256"/>
        <v/>
      </c>
      <c r="EK105" s="109" t="str">
        <f t="shared" si="256"/>
        <v/>
      </c>
      <c r="EL105" s="109" t="str">
        <f t="shared" si="256"/>
        <v/>
      </c>
      <c r="EM105" s="109" t="str">
        <f t="shared" si="256"/>
        <v/>
      </c>
      <c r="EN105" s="109" t="str">
        <f t="shared" si="256"/>
        <v/>
      </c>
      <c r="EO105" s="109" t="str">
        <f t="shared" si="256"/>
        <v/>
      </c>
      <c r="EP105" s="109" t="str">
        <f t="shared" si="256"/>
        <v/>
      </c>
      <c r="EQ105" s="109" t="str">
        <f t="shared" si="256"/>
        <v/>
      </c>
      <c r="ER105" s="109" t="str">
        <f t="shared" si="256"/>
        <v/>
      </c>
      <c r="ES105" s="109" t="str">
        <f t="shared" si="256"/>
        <v/>
      </c>
      <c r="ET105" s="109" t="str">
        <f t="shared" si="256"/>
        <v/>
      </c>
      <c r="EU105" s="109" t="str">
        <f t="shared" si="256"/>
        <v/>
      </c>
      <c r="EV105" s="109" t="str">
        <f t="shared" si="256"/>
        <v/>
      </c>
      <c r="EW105" s="109" t="str">
        <f t="shared" si="256"/>
        <v/>
      </c>
      <c r="EX105" s="109" t="str">
        <f t="shared" si="256"/>
        <v/>
      </c>
      <c r="EY105" s="109" t="str">
        <f t="shared" si="256"/>
        <v/>
      </c>
      <c r="EZ105" s="109" t="str">
        <f t="shared" si="256"/>
        <v/>
      </c>
      <c r="FA105" s="109" t="str">
        <f t="shared" si="256"/>
        <v/>
      </c>
      <c r="FB105" s="109" t="str">
        <f t="shared" si="256"/>
        <v/>
      </c>
      <c r="FC105" s="109" t="str">
        <f t="shared" si="256"/>
        <v/>
      </c>
      <c r="FD105" s="110" t="str">
        <f t="shared" si="256"/>
        <v/>
      </c>
    </row>
    <row r="106" spans="1:160" x14ac:dyDescent="0.25">
      <c r="A106" s="52">
        <v>86</v>
      </c>
      <c r="B106" s="105">
        <v>0</v>
      </c>
      <c r="C106" s="46"/>
      <c r="D106" s="47"/>
      <c r="E106" s="47"/>
      <c r="F106" s="48">
        <f t="shared" si="232"/>
        <v>0</v>
      </c>
      <c r="G106" s="106" t="str">
        <f t="shared" si="233"/>
        <v>..</v>
      </c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19"/>
      <c r="BE106" s="107">
        <f t="shared" si="180"/>
        <v>0</v>
      </c>
      <c r="BG106" s="108" t="str">
        <f t="shared" si="181"/>
        <v/>
      </c>
      <c r="BH106" s="109" t="str">
        <f t="shared" si="182"/>
        <v/>
      </c>
      <c r="BI106" s="109" t="str">
        <f t="shared" si="183"/>
        <v/>
      </c>
      <c r="BJ106" s="109" t="str">
        <f t="shared" si="184"/>
        <v/>
      </c>
      <c r="BK106" s="109" t="str">
        <f t="shared" si="185"/>
        <v/>
      </c>
      <c r="BL106" s="109" t="str">
        <f t="shared" si="186"/>
        <v/>
      </c>
      <c r="BM106" s="109" t="str">
        <f t="shared" si="187"/>
        <v/>
      </c>
      <c r="BN106" s="109" t="str">
        <f t="shared" si="188"/>
        <v/>
      </c>
      <c r="BO106" s="109" t="str">
        <f t="shared" si="189"/>
        <v/>
      </c>
      <c r="BP106" s="109" t="str">
        <f t="shared" si="190"/>
        <v/>
      </c>
      <c r="BQ106" s="109" t="str">
        <f t="shared" si="191"/>
        <v/>
      </c>
      <c r="BR106" s="109" t="str">
        <f t="shared" si="192"/>
        <v/>
      </c>
      <c r="BS106" s="109" t="str">
        <f t="shared" si="193"/>
        <v/>
      </c>
      <c r="BT106" s="109" t="str">
        <f t="shared" si="194"/>
        <v/>
      </c>
      <c r="BU106" s="109" t="str">
        <f t="shared" si="195"/>
        <v/>
      </c>
      <c r="BV106" s="109" t="str">
        <f t="shared" si="196"/>
        <v/>
      </c>
      <c r="BW106" s="109" t="str">
        <f t="shared" si="197"/>
        <v/>
      </c>
      <c r="BX106" s="109" t="str">
        <f t="shared" si="198"/>
        <v/>
      </c>
      <c r="BY106" s="109" t="str">
        <f t="shared" si="199"/>
        <v/>
      </c>
      <c r="BZ106" s="109" t="str">
        <f t="shared" si="200"/>
        <v/>
      </c>
      <c r="CA106" s="109" t="str">
        <f t="shared" si="201"/>
        <v/>
      </c>
      <c r="CB106" s="109" t="str">
        <f t="shared" si="202"/>
        <v/>
      </c>
      <c r="CC106" s="109" t="str">
        <f t="shared" si="203"/>
        <v/>
      </c>
      <c r="CD106" s="109" t="str">
        <f t="shared" si="204"/>
        <v/>
      </c>
      <c r="CE106" s="109" t="str">
        <f t="shared" si="205"/>
        <v/>
      </c>
      <c r="CF106" s="109" t="str">
        <f t="shared" si="206"/>
        <v/>
      </c>
      <c r="CG106" s="109" t="str">
        <f t="shared" si="207"/>
        <v/>
      </c>
      <c r="CH106" s="109" t="str">
        <f t="shared" si="208"/>
        <v/>
      </c>
      <c r="CI106" s="109" t="str">
        <f t="shared" si="209"/>
        <v/>
      </c>
      <c r="CJ106" s="109" t="str">
        <f t="shared" si="210"/>
        <v/>
      </c>
      <c r="CK106" s="109" t="str">
        <f t="shared" si="211"/>
        <v/>
      </c>
      <c r="CL106" s="109" t="str">
        <f t="shared" si="212"/>
        <v/>
      </c>
      <c r="CM106" s="109" t="str">
        <f t="shared" si="213"/>
        <v/>
      </c>
      <c r="CN106" s="109" t="str">
        <f t="shared" si="214"/>
        <v/>
      </c>
      <c r="CO106" s="109" t="str">
        <f t="shared" si="215"/>
        <v/>
      </c>
      <c r="CP106" s="109" t="str">
        <f t="shared" si="216"/>
        <v/>
      </c>
      <c r="CQ106" s="109" t="str">
        <f t="shared" si="217"/>
        <v/>
      </c>
      <c r="CR106" s="109" t="str">
        <f t="shared" si="218"/>
        <v/>
      </c>
      <c r="CS106" s="109" t="str">
        <f t="shared" si="219"/>
        <v/>
      </c>
      <c r="CT106" s="109" t="str">
        <f t="shared" si="220"/>
        <v/>
      </c>
      <c r="CU106" s="109" t="str">
        <f t="shared" si="221"/>
        <v/>
      </c>
      <c r="CV106" s="109" t="str">
        <f t="shared" si="222"/>
        <v/>
      </c>
      <c r="CW106" s="109" t="str">
        <f t="shared" si="223"/>
        <v/>
      </c>
      <c r="CX106" s="109" t="str">
        <f t="shared" si="224"/>
        <v/>
      </c>
      <c r="CY106" s="109" t="str">
        <f t="shared" si="225"/>
        <v/>
      </c>
      <c r="CZ106" s="109" t="str">
        <f t="shared" si="226"/>
        <v/>
      </c>
      <c r="DA106" s="109" t="str">
        <f t="shared" si="227"/>
        <v/>
      </c>
      <c r="DB106" s="109" t="str">
        <f t="shared" si="228"/>
        <v/>
      </c>
      <c r="DC106" s="109" t="str">
        <f t="shared" si="229"/>
        <v/>
      </c>
      <c r="DD106" s="109" t="str">
        <f t="shared" si="230"/>
        <v/>
      </c>
      <c r="DE106" s="110">
        <f t="shared" si="234"/>
        <v>0</v>
      </c>
      <c r="DG106" s="108" t="str">
        <f t="shared" si="235"/>
        <v/>
      </c>
      <c r="DH106" s="109" t="str">
        <f t="shared" si="236"/>
        <v/>
      </c>
      <c r="DI106" s="109" t="str">
        <f t="shared" ref="DI106:FD106" si="257">IF($B106=1,DH106+BI106,"")</f>
        <v/>
      </c>
      <c r="DJ106" s="109" t="str">
        <f t="shared" si="257"/>
        <v/>
      </c>
      <c r="DK106" s="109" t="str">
        <f t="shared" si="257"/>
        <v/>
      </c>
      <c r="DL106" s="109" t="str">
        <f t="shared" si="257"/>
        <v/>
      </c>
      <c r="DM106" s="109" t="str">
        <f t="shared" si="257"/>
        <v/>
      </c>
      <c r="DN106" s="109" t="str">
        <f t="shared" si="257"/>
        <v/>
      </c>
      <c r="DO106" s="109" t="str">
        <f t="shared" si="257"/>
        <v/>
      </c>
      <c r="DP106" s="109" t="str">
        <f t="shared" si="257"/>
        <v/>
      </c>
      <c r="DQ106" s="109" t="str">
        <f t="shared" si="257"/>
        <v/>
      </c>
      <c r="DR106" s="109" t="str">
        <f t="shared" si="257"/>
        <v/>
      </c>
      <c r="DS106" s="109" t="str">
        <f t="shared" si="257"/>
        <v/>
      </c>
      <c r="DT106" s="109" t="str">
        <f t="shared" si="257"/>
        <v/>
      </c>
      <c r="DU106" s="109" t="str">
        <f t="shared" si="257"/>
        <v/>
      </c>
      <c r="DV106" s="109" t="str">
        <f t="shared" si="257"/>
        <v/>
      </c>
      <c r="DW106" s="109" t="str">
        <f t="shared" si="257"/>
        <v/>
      </c>
      <c r="DX106" s="109" t="str">
        <f t="shared" si="257"/>
        <v/>
      </c>
      <c r="DY106" s="109" t="str">
        <f t="shared" si="257"/>
        <v/>
      </c>
      <c r="DZ106" s="109" t="str">
        <f t="shared" si="257"/>
        <v/>
      </c>
      <c r="EA106" s="109" t="str">
        <f t="shared" si="257"/>
        <v/>
      </c>
      <c r="EB106" s="109" t="str">
        <f t="shared" si="257"/>
        <v/>
      </c>
      <c r="EC106" s="109" t="str">
        <f t="shared" si="257"/>
        <v/>
      </c>
      <c r="ED106" s="109" t="str">
        <f t="shared" si="257"/>
        <v/>
      </c>
      <c r="EE106" s="109" t="str">
        <f t="shared" si="257"/>
        <v/>
      </c>
      <c r="EF106" s="109" t="str">
        <f t="shared" si="257"/>
        <v/>
      </c>
      <c r="EG106" s="109" t="str">
        <f t="shared" si="257"/>
        <v/>
      </c>
      <c r="EH106" s="109" t="str">
        <f t="shared" si="257"/>
        <v/>
      </c>
      <c r="EI106" s="109" t="str">
        <f t="shared" si="257"/>
        <v/>
      </c>
      <c r="EJ106" s="109" t="str">
        <f t="shared" si="257"/>
        <v/>
      </c>
      <c r="EK106" s="109" t="str">
        <f t="shared" si="257"/>
        <v/>
      </c>
      <c r="EL106" s="109" t="str">
        <f t="shared" si="257"/>
        <v/>
      </c>
      <c r="EM106" s="109" t="str">
        <f t="shared" si="257"/>
        <v/>
      </c>
      <c r="EN106" s="109" t="str">
        <f t="shared" si="257"/>
        <v/>
      </c>
      <c r="EO106" s="109" t="str">
        <f t="shared" si="257"/>
        <v/>
      </c>
      <c r="EP106" s="109" t="str">
        <f t="shared" si="257"/>
        <v/>
      </c>
      <c r="EQ106" s="109" t="str">
        <f t="shared" si="257"/>
        <v/>
      </c>
      <c r="ER106" s="109" t="str">
        <f t="shared" si="257"/>
        <v/>
      </c>
      <c r="ES106" s="109" t="str">
        <f t="shared" si="257"/>
        <v/>
      </c>
      <c r="ET106" s="109" t="str">
        <f t="shared" si="257"/>
        <v/>
      </c>
      <c r="EU106" s="109" t="str">
        <f t="shared" si="257"/>
        <v/>
      </c>
      <c r="EV106" s="109" t="str">
        <f t="shared" si="257"/>
        <v/>
      </c>
      <c r="EW106" s="109" t="str">
        <f t="shared" si="257"/>
        <v/>
      </c>
      <c r="EX106" s="109" t="str">
        <f t="shared" si="257"/>
        <v/>
      </c>
      <c r="EY106" s="109" t="str">
        <f t="shared" si="257"/>
        <v/>
      </c>
      <c r="EZ106" s="109" t="str">
        <f t="shared" si="257"/>
        <v/>
      </c>
      <c r="FA106" s="109" t="str">
        <f t="shared" si="257"/>
        <v/>
      </c>
      <c r="FB106" s="109" t="str">
        <f t="shared" si="257"/>
        <v/>
      </c>
      <c r="FC106" s="109" t="str">
        <f t="shared" si="257"/>
        <v/>
      </c>
      <c r="FD106" s="110" t="str">
        <f t="shared" si="257"/>
        <v/>
      </c>
    </row>
    <row r="107" spans="1:160" x14ac:dyDescent="0.25">
      <c r="A107" s="52">
        <v>87</v>
      </c>
      <c r="B107" s="105">
        <v>0</v>
      </c>
      <c r="C107" s="46"/>
      <c r="D107" s="47"/>
      <c r="E107" s="47"/>
      <c r="F107" s="48">
        <f t="shared" si="232"/>
        <v>0</v>
      </c>
      <c r="G107" s="106" t="str">
        <f t="shared" si="233"/>
        <v>..</v>
      </c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19"/>
      <c r="BE107" s="107">
        <f t="shared" si="180"/>
        <v>0</v>
      </c>
      <c r="BG107" s="108" t="str">
        <f t="shared" si="181"/>
        <v/>
      </c>
      <c r="BH107" s="109" t="str">
        <f t="shared" si="182"/>
        <v/>
      </c>
      <c r="BI107" s="109" t="str">
        <f t="shared" si="183"/>
        <v/>
      </c>
      <c r="BJ107" s="109" t="str">
        <f t="shared" si="184"/>
        <v/>
      </c>
      <c r="BK107" s="109" t="str">
        <f t="shared" si="185"/>
        <v/>
      </c>
      <c r="BL107" s="109" t="str">
        <f t="shared" si="186"/>
        <v/>
      </c>
      <c r="BM107" s="109" t="str">
        <f t="shared" si="187"/>
        <v/>
      </c>
      <c r="BN107" s="109" t="str">
        <f t="shared" si="188"/>
        <v/>
      </c>
      <c r="BO107" s="109" t="str">
        <f t="shared" si="189"/>
        <v/>
      </c>
      <c r="BP107" s="109" t="str">
        <f t="shared" si="190"/>
        <v/>
      </c>
      <c r="BQ107" s="109" t="str">
        <f t="shared" si="191"/>
        <v/>
      </c>
      <c r="BR107" s="109" t="str">
        <f t="shared" si="192"/>
        <v/>
      </c>
      <c r="BS107" s="109" t="str">
        <f t="shared" si="193"/>
        <v/>
      </c>
      <c r="BT107" s="109" t="str">
        <f t="shared" si="194"/>
        <v/>
      </c>
      <c r="BU107" s="109" t="str">
        <f t="shared" si="195"/>
        <v/>
      </c>
      <c r="BV107" s="109" t="str">
        <f t="shared" si="196"/>
        <v/>
      </c>
      <c r="BW107" s="109" t="str">
        <f t="shared" si="197"/>
        <v/>
      </c>
      <c r="BX107" s="109" t="str">
        <f t="shared" si="198"/>
        <v/>
      </c>
      <c r="BY107" s="109" t="str">
        <f t="shared" si="199"/>
        <v/>
      </c>
      <c r="BZ107" s="109" t="str">
        <f t="shared" si="200"/>
        <v/>
      </c>
      <c r="CA107" s="109" t="str">
        <f t="shared" si="201"/>
        <v/>
      </c>
      <c r="CB107" s="109" t="str">
        <f t="shared" si="202"/>
        <v/>
      </c>
      <c r="CC107" s="109" t="str">
        <f t="shared" si="203"/>
        <v/>
      </c>
      <c r="CD107" s="109" t="str">
        <f t="shared" si="204"/>
        <v/>
      </c>
      <c r="CE107" s="109" t="str">
        <f t="shared" si="205"/>
        <v/>
      </c>
      <c r="CF107" s="109" t="str">
        <f t="shared" si="206"/>
        <v/>
      </c>
      <c r="CG107" s="109" t="str">
        <f t="shared" si="207"/>
        <v/>
      </c>
      <c r="CH107" s="109" t="str">
        <f t="shared" si="208"/>
        <v/>
      </c>
      <c r="CI107" s="109" t="str">
        <f t="shared" si="209"/>
        <v/>
      </c>
      <c r="CJ107" s="109" t="str">
        <f t="shared" si="210"/>
        <v/>
      </c>
      <c r="CK107" s="109" t="str">
        <f t="shared" si="211"/>
        <v/>
      </c>
      <c r="CL107" s="109" t="str">
        <f t="shared" si="212"/>
        <v/>
      </c>
      <c r="CM107" s="109" t="str">
        <f t="shared" si="213"/>
        <v/>
      </c>
      <c r="CN107" s="109" t="str">
        <f t="shared" si="214"/>
        <v/>
      </c>
      <c r="CO107" s="109" t="str">
        <f t="shared" si="215"/>
        <v/>
      </c>
      <c r="CP107" s="109" t="str">
        <f t="shared" si="216"/>
        <v/>
      </c>
      <c r="CQ107" s="109" t="str">
        <f t="shared" si="217"/>
        <v/>
      </c>
      <c r="CR107" s="109" t="str">
        <f t="shared" si="218"/>
        <v/>
      </c>
      <c r="CS107" s="109" t="str">
        <f t="shared" si="219"/>
        <v/>
      </c>
      <c r="CT107" s="109" t="str">
        <f t="shared" si="220"/>
        <v/>
      </c>
      <c r="CU107" s="109" t="str">
        <f t="shared" si="221"/>
        <v/>
      </c>
      <c r="CV107" s="109" t="str">
        <f t="shared" si="222"/>
        <v/>
      </c>
      <c r="CW107" s="109" t="str">
        <f t="shared" si="223"/>
        <v/>
      </c>
      <c r="CX107" s="109" t="str">
        <f t="shared" si="224"/>
        <v/>
      </c>
      <c r="CY107" s="109" t="str">
        <f t="shared" si="225"/>
        <v/>
      </c>
      <c r="CZ107" s="109" t="str">
        <f t="shared" si="226"/>
        <v/>
      </c>
      <c r="DA107" s="109" t="str">
        <f t="shared" si="227"/>
        <v/>
      </c>
      <c r="DB107" s="109" t="str">
        <f t="shared" si="228"/>
        <v/>
      </c>
      <c r="DC107" s="109" t="str">
        <f t="shared" si="229"/>
        <v/>
      </c>
      <c r="DD107" s="109" t="str">
        <f t="shared" si="230"/>
        <v/>
      </c>
      <c r="DE107" s="110">
        <f t="shared" si="234"/>
        <v>0</v>
      </c>
      <c r="DG107" s="108" t="str">
        <f t="shared" si="235"/>
        <v/>
      </c>
      <c r="DH107" s="109" t="str">
        <f t="shared" si="236"/>
        <v/>
      </c>
      <c r="DI107" s="109" t="str">
        <f t="shared" ref="DI107:FD107" si="258">IF($B107=1,DH107+BI107,"")</f>
        <v/>
      </c>
      <c r="DJ107" s="109" t="str">
        <f t="shared" si="258"/>
        <v/>
      </c>
      <c r="DK107" s="109" t="str">
        <f t="shared" si="258"/>
        <v/>
      </c>
      <c r="DL107" s="109" t="str">
        <f t="shared" si="258"/>
        <v/>
      </c>
      <c r="DM107" s="109" t="str">
        <f t="shared" si="258"/>
        <v/>
      </c>
      <c r="DN107" s="109" t="str">
        <f t="shared" si="258"/>
        <v/>
      </c>
      <c r="DO107" s="109" t="str">
        <f t="shared" si="258"/>
        <v/>
      </c>
      <c r="DP107" s="109" t="str">
        <f t="shared" si="258"/>
        <v/>
      </c>
      <c r="DQ107" s="109" t="str">
        <f t="shared" si="258"/>
        <v/>
      </c>
      <c r="DR107" s="109" t="str">
        <f t="shared" si="258"/>
        <v/>
      </c>
      <c r="DS107" s="109" t="str">
        <f t="shared" si="258"/>
        <v/>
      </c>
      <c r="DT107" s="109" t="str">
        <f t="shared" si="258"/>
        <v/>
      </c>
      <c r="DU107" s="109" t="str">
        <f t="shared" si="258"/>
        <v/>
      </c>
      <c r="DV107" s="109" t="str">
        <f t="shared" si="258"/>
        <v/>
      </c>
      <c r="DW107" s="109" t="str">
        <f t="shared" si="258"/>
        <v/>
      </c>
      <c r="DX107" s="109" t="str">
        <f t="shared" si="258"/>
        <v/>
      </c>
      <c r="DY107" s="109" t="str">
        <f t="shared" si="258"/>
        <v/>
      </c>
      <c r="DZ107" s="109" t="str">
        <f t="shared" si="258"/>
        <v/>
      </c>
      <c r="EA107" s="109" t="str">
        <f t="shared" si="258"/>
        <v/>
      </c>
      <c r="EB107" s="109" t="str">
        <f t="shared" si="258"/>
        <v/>
      </c>
      <c r="EC107" s="109" t="str">
        <f t="shared" si="258"/>
        <v/>
      </c>
      <c r="ED107" s="109" t="str">
        <f t="shared" si="258"/>
        <v/>
      </c>
      <c r="EE107" s="109" t="str">
        <f t="shared" si="258"/>
        <v/>
      </c>
      <c r="EF107" s="109" t="str">
        <f t="shared" si="258"/>
        <v/>
      </c>
      <c r="EG107" s="109" t="str">
        <f t="shared" si="258"/>
        <v/>
      </c>
      <c r="EH107" s="109" t="str">
        <f t="shared" si="258"/>
        <v/>
      </c>
      <c r="EI107" s="109" t="str">
        <f t="shared" si="258"/>
        <v/>
      </c>
      <c r="EJ107" s="109" t="str">
        <f t="shared" si="258"/>
        <v/>
      </c>
      <c r="EK107" s="109" t="str">
        <f t="shared" si="258"/>
        <v/>
      </c>
      <c r="EL107" s="109" t="str">
        <f t="shared" si="258"/>
        <v/>
      </c>
      <c r="EM107" s="109" t="str">
        <f t="shared" si="258"/>
        <v/>
      </c>
      <c r="EN107" s="109" t="str">
        <f t="shared" si="258"/>
        <v/>
      </c>
      <c r="EO107" s="109" t="str">
        <f t="shared" si="258"/>
        <v/>
      </c>
      <c r="EP107" s="109" t="str">
        <f t="shared" si="258"/>
        <v/>
      </c>
      <c r="EQ107" s="109" t="str">
        <f t="shared" si="258"/>
        <v/>
      </c>
      <c r="ER107" s="109" t="str">
        <f t="shared" si="258"/>
        <v/>
      </c>
      <c r="ES107" s="109" t="str">
        <f t="shared" si="258"/>
        <v/>
      </c>
      <c r="ET107" s="109" t="str">
        <f t="shared" si="258"/>
        <v/>
      </c>
      <c r="EU107" s="109" t="str">
        <f t="shared" si="258"/>
        <v/>
      </c>
      <c r="EV107" s="109" t="str">
        <f t="shared" si="258"/>
        <v/>
      </c>
      <c r="EW107" s="109" t="str">
        <f t="shared" si="258"/>
        <v/>
      </c>
      <c r="EX107" s="109" t="str">
        <f t="shared" si="258"/>
        <v/>
      </c>
      <c r="EY107" s="109" t="str">
        <f t="shared" si="258"/>
        <v/>
      </c>
      <c r="EZ107" s="109" t="str">
        <f t="shared" si="258"/>
        <v/>
      </c>
      <c r="FA107" s="109" t="str">
        <f t="shared" si="258"/>
        <v/>
      </c>
      <c r="FB107" s="109" t="str">
        <f t="shared" si="258"/>
        <v/>
      </c>
      <c r="FC107" s="109" t="str">
        <f t="shared" si="258"/>
        <v/>
      </c>
      <c r="FD107" s="110" t="str">
        <f t="shared" si="258"/>
        <v/>
      </c>
    </row>
    <row r="108" spans="1:160" x14ac:dyDescent="0.25">
      <c r="A108" s="52">
        <v>88</v>
      </c>
      <c r="B108" s="105">
        <v>0</v>
      </c>
      <c r="C108" s="46"/>
      <c r="D108" s="47"/>
      <c r="E108" s="47"/>
      <c r="F108" s="48">
        <f t="shared" si="232"/>
        <v>0</v>
      </c>
      <c r="G108" s="106" t="str">
        <f t="shared" si="233"/>
        <v>..</v>
      </c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19"/>
      <c r="BE108" s="107">
        <f t="shared" si="180"/>
        <v>0</v>
      </c>
      <c r="BG108" s="108" t="str">
        <f t="shared" si="181"/>
        <v/>
      </c>
      <c r="BH108" s="109" t="str">
        <f t="shared" si="182"/>
        <v/>
      </c>
      <c r="BI108" s="109" t="str">
        <f t="shared" si="183"/>
        <v/>
      </c>
      <c r="BJ108" s="109" t="str">
        <f t="shared" si="184"/>
        <v/>
      </c>
      <c r="BK108" s="109" t="str">
        <f t="shared" si="185"/>
        <v/>
      </c>
      <c r="BL108" s="109" t="str">
        <f t="shared" si="186"/>
        <v/>
      </c>
      <c r="BM108" s="109" t="str">
        <f t="shared" si="187"/>
        <v/>
      </c>
      <c r="BN108" s="109" t="str">
        <f t="shared" si="188"/>
        <v/>
      </c>
      <c r="BO108" s="109" t="str">
        <f t="shared" si="189"/>
        <v/>
      </c>
      <c r="BP108" s="109" t="str">
        <f t="shared" si="190"/>
        <v/>
      </c>
      <c r="BQ108" s="109" t="str">
        <f t="shared" si="191"/>
        <v/>
      </c>
      <c r="BR108" s="109" t="str">
        <f t="shared" si="192"/>
        <v/>
      </c>
      <c r="BS108" s="109" t="str">
        <f t="shared" si="193"/>
        <v/>
      </c>
      <c r="BT108" s="109" t="str">
        <f t="shared" si="194"/>
        <v/>
      </c>
      <c r="BU108" s="109" t="str">
        <f t="shared" si="195"/>
        <v/>
      </c>
      <c r="BV108" s="109" t="str">
        <f t="shared" si="196"/>
        <v/>
      </c>
      <c r="BW108" s="109" t="str">
        <f t="shared" si="197"/>
        <v/>
      </c>
      <c r="BX108" s="109" t="str">
        <f t="shared" si="198"/>
        <v/>
      </c>
      <c r="BY108" s="109" t="str">
        <f t="shared" si="199"/>
        <v/>
      </c>
      <c r="BZ108" s="109" t="str">
        <f t="shared" si="200"/>
        <v/>
      </c>
      <c r="CA108" s="109" t="str">
        <f t="shared" si="201"/>
        <v/>
      </c>
      <c r="CB108" s="109" t="str">
        <f t="shared" si="202"/>
        <v/>
      </c>
      <c r="CC108" s="109" t="str">
        <f t="shared" si="203"/>
        <v/>
      </c>
      <c r="CD108" s="109" t="str">
        <f t="shared" si="204"/>
        <v/>
      </c>
      <c r="CE108" s="109" t="str">
        <f t="shared" si="205"/>
        <v/>
      </c>
      <c r="CF108" s="109" t="str">
        <f t="shared" si="206"/>
        <v/>
      </c>
      <c r="CG108" s="109" t="str">
        <f t="shared" si="207"/>
        <v/>
      </c>
      <c r="CH108" s="109" t="str">
        <f t="shared" si="208"/>
        <v/>
      </c>
      <c r="CI108" s="109" t="str">
        <f t="shared" si="209"/>
        <v/>
      </c>
      <c r="CJ108" s="109" t="str">
        <f t="shared" si="210"/>
        <v/>
      </c>
      <c r="CK108" s="109" t="str">
        <f t="shared" si="211"/>
        <v/>
      </c>
      <c r="CL108" s="109" t="str">
        <f t="shared" si="212"/>
        <v/>
      </c>
      <c r="CM108" s="109" t="str">
        <f t="shared" si="213"/>
        <v/>
      </c>
      <c r="CN108" s="109" t="str">
        <f t="shared" si="214"/>
        <v/>
      </c>
      <c r="CO108" s="109" t="str">
        <f t="shared" si="215"/>
        <v/>
      </c>
      <c r="CP108" s="109" t="str">
        <f t="shared" si="216"/>
        <v/>
      </c>
      <c r="CQ108" s="109" t="str">
        <f t="shared" si="217"/>
        <v/>
      </c>
      <c r="CR108" s="109" t="str">
        <f t="shared" si="218"/>
        <v/>
      </c>
      <c r="CS108" s="109" t="str">
        <f t="shared" si="219"/>
        <v/>
      </c>
      <c r="CT108" s="109" t="str">
        <f t="shared" si="220"/>
        <v/>
      </c>
      <c r="CU108" s="109" t="str">
        <f t="shared" si="221"/>
        <v/>
      </c>
      <c r="CV108" s="109" t="str">
        <f t="shared" si="222"/>
        <v/>
      </c>
      <c r="CW108" s="109" t="str">
        <f t="shared" si="223"/>
        <v/>
      </c>
      <c r="CX108" s="109" t="str">
        <f t="shared" si="224"/>
        <v/>
      </c>
      <c r="CY108" s="109" t="str">
        <f t="shared" si="225"/>
        <v/>
      </c>
      <c r="CZ108" s="109" t="str">
        <f t="shared" si="226"/>
        <v/>
      </c>
      <c r="DA108" s="109" t="str">
        <f t="shared" si="227"/>
        <v/>
      </c>
      <c r="DB108" s="109" t="str">
        <f t="shared" si="228"/>
        <v/>
      </c>
      <c r="DC108" s="109" t="str">
        <f t="shared" si="229"/>
        <v/>
      </c>
      <c r="DD108" s="109" t="str">
        <f t="shared" si="230"/>
        <v/>
      </c>
      <c r="DE108" s="110">
        <f t="shared" si="234"/>
        <v>0</v>
      </c>
      <c r="DG108" s="108" t="str">
        <f t="shared" si="235"/>
        <v/>
      </c>
      <c r="DH108" s="109" t="str">
        <f t="shared" si="236"/>
        <v/>
      </c>
      <c r="DI108" s="109" t="str">
        <f t="shared" ref="DI108:FD108" si="259">IF($B108=1,DH108+BI108,"")</f>
        <v/>
      </c>
      <c r="DJ108" s="109" t="str">
        <f t="shared" si="259"/>
        <v/>
      </c>
      <c r="DK108" s="109" t="str">
        <f t="shared" si="259"/>
        <v/>
      </c>
      <c r="DL108" s="109" t="str">
        <f t="shared" si="259"/>
        <v/>
      </c>
      <c r="DM108" s="109" t="str">
        <f t="shared" si="259"/>
        <v/>
      </c>
      <c r="DN108" s="109" t="str">
        <f t="shared" si="259"/>
        <v/>
      </c>
      <c r="DO108" s="109" t="str">
        <f t="shared" si="259"/>
        <v/>
      </c>
      <c r="DP108" s="109" t="str">
        <f t="shared" si="259"/>
        <v/>
      </c>
      <c r="DQ108" s="109" t="str">
        <f t="shared" si="259"/>
        <v/>
      </c>
      <c r="DR108" s="109" t="str">
        <f t="shared" si="259"/>
        <v/>
      </c>
      <c r="DS108" s="109" t="str">
        <f t="shared" si="259"/>
        <v/>
      </c>
      <c r="DT108" s="109" t="str">
        <f t="shared" si="259"/>
        <v/>
      </c>
      <c r="DU108" s="109" t="str">
        <f t="shared" si="259"/>
        <v/>
      </c>
      <c r="DV108" s="109" t="str">
        <f t="shared" si="259"/>
        <v/>
      </c>
      <c r="DW108" s="109" t="str">
        <f t="shared" si="259"/>
        <v/>
      </c>
      <c r="DX108" s="109" t="str">
        <f t="shared" si="259"/>
        <v/>
      </c>
      <c r="DY108" s="109" t="str">
        <f t="shared" si="259"/>
        <v/>
      </c>
      <c r="DZ108" s="109" t="str">
        <f t="shared" si="259"/>
        <v/>
      </c>
      <c r="EA108" s="109" t="str">
        <f t="shared" si="259"/>
        <v/>
      </c>
      <c r="EB108" s="109" t="str">
        <f t="shared" si="259"/>
        <v/>
      </c>
      <c r="EC108" s="109" t="str">
        <f t="shared" si="259"/>
        <v/>
      </c>
      <c r="ED108" s="109" t="str">
        <f t="shared" si="259"/>
        <v/>
      </c>
      <c r="EE108" s="109" t="str">
        <f t="shared" si="259"/>
        <v/>
      </c>
      <c r="EF108" s="109" t="str">
        <f t="shared" si="259"/>
        <v/>
      </c>
      <c r="EG108" s="109" t="str">
        <f t="shared" si="259"/>
        <v/>
      </c>
      <c r="EH108" s="109" t="str">
        <f t="shared" si="259"/>
        <v/>
      </c>
      <c r="EI108" s="109" t="str">
        <f t="shared" si="259"/>
        <v/>
      </c>
      <c r="EJ108" s="109" t="str">
        <f t="shared" si="259"/>
        <v/>
      </c>
      <c r="EK108" s="109" t="str">
        <f t="shared" si="259"/>
        <v/>
      </c>
      <c r="EL108" s="109" t="str">
        <f t="shared" si="259"/>
        <v/>
      </c>
      <c r="EM108" s="109" t="str">
        <f t="shared" si="259"/>
        <v/>
      </c>
      <c r="EN108" s="109" t="str">
        <f t="shared" si="259"/>
        <v/>
      </c>
      <c r="EO108" s="109" t="str">
        <f t="shared" si="259"/>
        <v/>
      </c>
      <c r="EP108" s="109" t="str">
        <f t="shared" si="259"/>
        <v/>
      </c>
      <c r="EQ108" s="109" t="str">
        <f t="shared" si="259"/>
        <v/>
      </c>
      <c r="ER108" s="109" t="str">
        <f t="shared" si="259"/>
        <v/>
      </c>
      <c r="ES108" s="109" t="str">
        <f t="shared" si="259"/>
        <v/>
      </c>
      <c r="ET108" s="109" t="str">
        <f t="shared" si="259"/>
        <v/>
      </c>
      <c r="EU108" s="109" t="str">
        <f t="shared" si="259"/>
        <v/>
      </c>
      <c r="EV108" s="109" t="str">
        <f t="shared" si="259"/>
        <v/>
      </c>
      <c r="EW108" s="109" t="str">
        <f t="shared" si="259"/>
        <v/>
      </c>
      <c r="EX108" s="109" t="str">
        <f t="shared" si="259"/>
        <v/>
      </c>
      <c r="EY108" s="109" t="str">
        <f t="shared" si="259"/>
        <v/>
      </c>
      <c r="EZ108" s="109" t="str">
        <f t="shared" si="259"/>
        <v/>
      </c>
      <c r="FA108" s="109" t="str">
        <f t="shared" si="259"/>
        <v/>
      </c>
      <c r="FB108" s="109" t="str">
        <f t="shared" si="259"/>
        <v/>
      </c>
      <c r="FC108" s="109" t="str">
        <f t="shared" si="259"/>
        <v/>
      </c>
      <c r="FD108" s="110" t="str">
        <f t="shared" si="259"/>
        <v/>
      </c>
    </row>
    <row r="109" spans="1:160" x14ac:dyDescent="0.25">
      <c r="A109" s="52">
        <v>89</v>
      </c>
      <c r="B109" s="105">
        <v>0</v>
      </c>
      <c r="C109" s="46"/>
      <c r="D109" s="47"/>
      <c r="E109" s="47"/>
      <c r="F109" s="48">
        <f t="shared" si="232"/>
        <v>0</v>
      </c>
      <c r="G109" s="106" t="str">
        <f t="shared" si="233"/>
        <v>..</v>
      </c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19"/>
      <c r="BE109" s="107">
        <f t="shared" si="180"/>
        <v>0</v>
      </c>
      <c r="BG109" s="108" t="str">
        <f t="shared" si="181"/>
        <v/>
      </c>
      <c r="BH109" s="109" t="str">
        <f t="shared" si="182"/>
        <v/>
      </c>
      <c r="BI109" s="109" t="str">
        <f t="shared" si="183"/>
        <v/>
      </c>
      <c r="BJ109" s="109" t="str">
        <f t="shared" si="184"/>
        <v/>
      </c>
      <c r="BK109" s="109" t="str">
        <f t="shared" si="185"/>
        <v/>
      </c>
      <c r="BL109" s="109" t="str">
        <f t="shared" si="186"/>
        <v/>
      </c>
      <c r="BM109" s="109" t="str">
        <f t="shared" si="187"/>
        <v/>
      </c>
      <c r="BN109" s="109" t="str">
        <f t="shared" si="188"/>
        <v/>
      </c>
      <c r="BO109" s="109" t="str">
        <f t="shared" si="189"/>
        <v/>
      </c>
      <c r="BP109" s="109" t="str">
        <f t="shared" si="190"/>
        <v/>
      </c>
      <c r="BQ109" s="109" t="str">
        <f t="shared" si="191"/>
        <v/>
      </c>
      <c r="BR109" s="109" t="str">
        <f t="shared" si="192"/>
        <v/>
      </c>
      <c r="BS109" s="109" t="str">
        <f t="shared" si="193"/>
        <v/>
      </c>
      <c r="BT109" s="109" t="str">
        <f t="shared" si="194"/>
        <v/>
      </c>
      <c r="BU109" s="109" t="str">
        <f t="shared" si="195"/>
        <v/>
      </c>
      <c r="BV109" s="109" t="str">
        <f t="shared" si="196"/>
        <v/>
      </c>
      <c r="BW109" s="109" t="str">
        <f t="shared" si="197"/>
        <v/>
      </c>
      <c r="BX109" s="109" t="str">
        <f t="shared" si="198"/>
        <v/>
      </c>
      <c r="BY109" s="109" t="str">
        <f t="shared" si="199"/>
        <v/>
      </c>
      <c r="BZ109" s="109" t="str">
        <f t="shared" si="200"/>
        <v/>
      </c>
      <c r="CA109" s="109" t="str">
        <f t="shared" si="201"/>
        <v/>
      </c>
      <c r="CB109" s="109" t="str">
        <f t="shared" si="202"/>
        <v/>
      </c>
      <c r="CC109" s="109" t="str">
        <f t="shared" si="203"/>
        <v/>
      </c>
      <c r="CD109" s="109" t="str">
        <f t="shared" si="204"/>
        <v/>
      </c>
      <c r="CE109" s="109" t="str">
        <f t="shared" si="205"/>
        <v/>
      </c>
      <c r="CF109" s="109" t="str">
        <f t="shared" si="206"/>
        <v/>
      </c>
      <c r="CG109" s="109" t="str">
        <f t="shared" si="207"/>
        <v/>
      </c>
      <c r="CH109" s="109" t="str">
        <f t="shared" si="208"/>
        <v/>
      </c>
      <c r="CI109" s="109" t="str">
        <f t="shared" si="209"/>
        <v/>
      </c>
      <c r="CJ109" s="109" t="str">
        <f t="shared" si="210"/>
        <v/>
      </c>
      <c r="CK109" s="109" t="str">
        <f t="shared" si="211"/>
        <v/>
      </c>
      <c r="CL109" s="109" t="str">
        <f t="shared" si="212"/>
        <v/>
      </c>
      <c r="CM109" s="109" t="str">
        <f t="shared" si="213"/>
        <v/>
      </c>
      <c r="CN109" s="109" t="str">
        <f t="shared" si="214"/>
        <v/>
      </c>
      <c r="CO109" s="109" t="str">
        <f t="shared" si="215"/>
        <v/>
      </c>
      <c r="CP109" s="109" t="str">
        <f t="shared" si="216"/>
        <v/>
      </c>
      <c r="CQ109" s="109" t="str">
        <f t="shared" si="217"/>
        <v/>
      </c>
      <c r="CR109" s="109" t="str">
        <f t="shared" si="218"/>
        <v/>
      </c>
      <c r="CS109" s="109" t="str">
        <f t="shared" si="219"/>
        <v/>
      </c>
      <c r="CT109" s="109" t="str">
        <f t="shared" si="220"/>
        <v/>
      </c>
      <c r="CU109" s="109" t="str">
        <f t="shared" si="221"/>
        <v/>
      </c>
      <c r="CV109" s="109" t="str">
        <f t="shared" si="222"/>
        <v/>
      </c>
      <c r="CW109" s="109" t="str">
        <f t="shared" si="223"/>
        <v/>
      </c>
      <c r="CX109" s="109" t="str">
        <f t="shared" si="224"/>
        <v/>
      </c>
      <c r="CY109" s="109" t="str">
        <f t="shared" si="225"/>
        <v/>
      </c>
      <c r="CZ109" s="109" t="str">
        <f t="shared" si="226"/>
        <v/>
      </c>
      <c r="DA109" s="109" t="str">
        <f t="shared" si="227"/>
        <v/>
      </c>
      <c r="DB109" s="109" t="str">
        <f t="shared" si="228"/>
        <v/>
      </c>
      <c r="DC109" s="109" t="str">
        <f t="shared" si="229"/>
        <v/>
      </c>
      <c r="DD109" s="109" t="str">
        <f t="shared" si="230"/>
        <v/>
      </c>
      <c r="DE109" s="110">
        <f t="shared" si="234"/>
        <v>0</v>
      </c>
      <c r="DG109" s="108" t="str">
        <f t="shared" si="235"/>
        <v/>
      </c>
      <c r="DH109" s="109" t="str">
        <f t="shared" si="236"/>
        <v/>
      </c>
      <c r="DI109" s="109" t="str">
        <f t="shared" ref="DI109:FD109" si="260">IF($B109=1,DH109+BI109,"")</f>
        <v/>
      </c>
      <c r="DJ109" s="109" t="str">
        <f t="shared" si="260"/>
        <v/>
      </c>
      <c r="DK109" s="109" t="str">
        <f t="shared" si="260"/>
        <v/>
      </c>
      <c r="DL109" s="109" t="str">
        <f t="shared" si="260"/>
        <v/>
      </c>
      <c r="DM109" s="109" t="str">
        <f t="shared" si="260"/>
        <v/>
      </c>
      <c r="DN109" s="109" t="str">
        <f t="shared" si="260"/>
        <v/>
      </c>
      <c r="DO109" s="109" t="str">
        <f t="shared" si="260"/>
        <v/>
      </c>
      <c r="DP109" s="109" t="str">
        <f t="shared" si="260"/>
        <v/>
      </c>
      <c r="DQ109" s="109" t="str">
        <f t="shared" si="260"/>
        <v/>
      </c>
      <c r="DR109" s="109" t="str">
        <f t="shared" si="260"/>
        <v/>
      </c>
      <c r="DS109" s="109" t="str">
        <f t="shared" si="260"/>
        <v/>
      </c>
      <c r="DT109" s="109" t="str">
        <f t="shared" si="260"/>
        <v/>
      </c>
      <c r="DU109" s="109" t="str">
        <f t="shared" si="260"/>
        <v/>
      </c>
      <c r="DV109" s="109" t="str">
        <f t="shared" si="260"/>
        <v/>
      </c>
      <c r="DW109" s="109" t="str">
        <f t="shared" si="260"/>
        <v/>
      </c>
      <c r="DX109" s="109" t="str">
        <f t="shared" si="260"/>
        <v/>
      </c>
      <c r="DY109" s="109" t="str">
        <f t="shared" si="260"/>
        <v/>
      </c>
      <c r="DZ109" s="109" t="str">
        <f t="shared" si="260"/>
        <v/>
      </c>
      <c r="EA109" s="109" t="str">
        <f t="shared" si="260"/>
        <v/>
      </c>
      <c r="EB109" s="109" t="str">
        <f t="shared" si="260"/>
        <v/>
      </c>
      <c r="EC109" s="109" t="str">
        <f t="shared" si="260"/>
        <v/>
      </c>
      <c r="ED109" s="109" t="str">
        <f t="shared" si="260"/>
        <v/>
      </c>
      <c r="EE109" s="109" t="str">
        <f t="shared" si="260"/>
        <v/>
      </c>
      <c r="EF109" s="109" t="str">
        <f t="shared" si="260"/>
        <v/>
      </c>
      <c r="EG109" s="109" t="str">
        <f t="shared" si="260"/>
        <v/>
      </c>
      <c r="EH109" s="109" t="str">
        <f t="shared" si="260"/>
        <v/>
      </c>
      <c r="EI109" s="109" t="str">
        <f t="shared" si="260"/>
        <v/>
      </c>
      <c r="EJ109" s="109" t="str">
        <f t="shared" si="260"/>
        <v/>
      </c>
      <c r="EK109" s="109" t="str">
        <f t="shared" si="260"/>
        <v/>
      </c>
      <c r="EL109" s="109" t="str">
        <f t="shared" si="260"/>
        <v/>
      </c>
      <c r="EM109" s="109" t="str">
        <f t="shared" si="260"/>
        <v/>
      </c>
      <c r="EN109" s="109" t="str">
        <f t="shared" si="260"/>
        <v/>
      </c>
      <c r="EO109" s="109" t="str">
        <f t="shared" si="260"/>
        <v/>
      </c>
      <c r="EP109" s="109" t="str">
        <f t="shared" si="260"/>
        <v/>
      </c>
      <c r="EQ109" s="109" t="str">
        <f t="shared" si="260"/>
        <v/>
      </c>
      <c r="ER109" s="109" t="str">
        <f t="shared" si="260"/>
        <v/>
      </c>
      <c r="ES109" s="109" t="str">
        <f t="shared" si="260"/>
        <v/>
      </c>
      <c r="ET109" s="109" t="str">
        <f t="shared" si="260"/>
        <v/>
      </c>
      <c r="EU109" s="109" t="str">
        <f t="shared" si="260"/>
        <v/>
      </c>
      <c r="EV109" s="109" t="str">
        <f t="shared" si="260"/>
        <v/>
      </c>
      <c r="EW109" s="109" t="str">
        <f t="shared" si="260"/>
        <v/>
      </c>
      <c r="EX109" s="109" t="str">
        <f t="shared" si="260"/>
        <v/>
      </c>
      <c r="EY109" s="109" t="str">
        <f t="shared" si="260"/>
        <v/>
      </c>
      <c r="EZ109" s="109" t="str">
        <f t="shared" si="260"/>
        <v/>
      </c>
      <c r="FA109" s="109" t="str">
        <f t="shared" si="260"/>
        <v/>
      </c>
      <c r="FB109" s="109" t="str">
        <f t="shared" si="260"/>
        <v/>
      </c>
      <c r="FC109" s="109" t="str">
        <f t="shared" si="260"/>
        <v/>
      </c>
      <c r="FD109" s="110" t="str">
        <f t="shared" si="260"/>
        <v/>
      </c>
    </row>
    <row r="110" spans="1:160" x14ac:dyDescent="0.25">
      <c r="A110" s="52">
        <v>90</v>
      </c>
      <c r="B110" s="105">
        <v>0</v>
      </c>
      <c r="C110" s="46"/>
      <c r="D110" s="47"/>
      <c r="E110" s="47"/>
      <c r="F110" s="48">
        <f t="shared" si="232"/>
        <v>0</v>
      </c>
      <c r="G110" s="106" t="str">
        <f t="shared" si="233"/>
        <v>..</v>
      </c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19"/>
      <c r="BE110" s="107">
        <f t="shared" si="180"/>
        <v>0</v>
      </c>
      <c r="BG110" s="108" t="str">
        <f t="shared" si="181"/>
        <v/>
      </c>
      <c r="BH110" s="109" t="str">
        <f t="shared" si="182"/>
        <v/>
      </c>
      <c r="BI110" s="109" t="str">
        <f t="shared" si="183"/>
        <v/>
      </c>
      <c r="BJ110" s="109" t="str">
        <f t="shared" si="184"/>
        <v/>
      </c>
      <c r="BK110" s="109" t="str">
        <f t="shared" si="185"/>
        <v/>
      </c>
      <c r="BL110" s="109" t="str">
        <f t="shared" si="186"/>
        <v/>
      </c>
      <c r="BM110" s="109" t="str">
        <f t="shared" si="187"/>
        <v/>
      </c>
      <c r="BN110" s="109" t="str">
        <f t="shared" si="188"/>
        <v/>
      </c>
      <c r="BO110" s="109" t="str">
        <f t="shared" si="189"/>
        <v/>
      </c>
      <c r="BP110" s="109" t="str">
        <f t="shared" si="190"/>
        <v/>
      </c>
      <c r="BQ110" s="109" t="str">
        <f t="shared" si="191"/>
        <v/>
      </c>
      <c r="BR110" s="109" t="str">
        <f t="shared" si="192"/>
        <v/>
      </c>
      <c r="BS110" s="109" t="str">
        <f t="shared" si="193"/>
        <v/>
      </c>
      <c r="BT110" s="109" t="str">
        <f t="shared" si="194"/>
        <v/>
      </c>
      <c r="BU110" s="109" t="str">
        <f t="shared" si="195"/>
        <v/>
      </c>
      <c r="BV110" s="109" t="str">
        <f t="shared" si="196"/>
        <v/>
      </c>
      <c r="BW110" s="109" t="str">
        <f t="shared" si="197"/>
        <v/>
      </c>
      <c r="BX110" s="109" t="str">
        <f t="shared" si="198"/>
        <v/>
      </c>
      <c r="BY110" s="109" t="str">
        <f t="shared" si="199"/>
        <v/>
      </c>
      <c r="BZ110" s="109" t="str">
        <f t="shared" si="200"/>
        <v/>
      </c>
      <c r="CA110" s="109" t="str">
        <f t="shared" si="201"/>
        <v/>
      </c>
      <c r="CB110" s="109" t="str">
        <f t="shared" si="202"/>
        <v/>
      </c>
      <c r="CC110" s="109" t="str">
        <f t="shared" si="203"/>
        <v/>
      </c>
      <c r="CD110" s="109" t="str">
        <f t="shared" si="204"/>
        <v/>
      </c>
      <c r="CE110" s="109" t="str">
        <f t="shared" si="205"/>
        <v/>
      </c>
      <c r="CF110" s="109" t="str">
        <f t="shared" si="206"/>
        <v/>
      </c>
      <c r="CG110" s="109" t="str">
        <f t="shared" si="207"/>
        <v/>
      </c>
      <c r="CH110" s="109" t="str">
        <f t="shared" si="208"/>
        <v/>
      </c>
      <c r="CI110" s="109" t="str">
        <f t="shared" si="209"/>
        <v/>
      </c>
      <c r="CJ110" s="109" t="str">
        <f t="shared" si="210"/>
        <v/>
      </c>
      <c r="CK110" s="109" t="str">
        <f t="shared" si="211"/>
        <v/>
      </c>
      <c r="CL110" s="109" t="str">
        <f t="shared" si="212"/>
        <v/>
      </c>
      <c r="CM110" s="109" t="str">
        <f t="shared" si="213"/>
        <v/>
      </c>
      <c r="CN110" s="109" t="str">
        <f t="shared" si="214"/>
        <v/>
      </c>
      <c r="CO110" s="109" t="str">
        <f t="shared" si="215"/>
        <v/>
      </c>
      <c r="CP110" s="109" t="str">
        <f t="shared" si="216"/>
        <v/>
      </c>
      <c r="CQ110" s="109" t="str">
        <f t="shared" si="217"/>
        <v/>
      </c>
      <c r="CR110" s="109" t="str">
        <f t="shared" si="218"/>
        <v/>
      </c>
      <c r="CS110" s="109" t="str">
        <f t="shared" si="219"/>
        <v/>
      </c>
      <c r="CT110" s="109" t="str">
        <f t="shared" si="220"/>
        <v/>
      </c>
      <c r="CU110" s="109" t="str">
        <f t="shared" si="221"/>
        <v/>
      </c>
      <c r="CV110" s="109" t="str">
        <f t="shared" si="222"/>
        <v/>
      </c>
      <c r="CW110" s="109" t="str">
        <f t="shared" si="223"/>
        <v/>
      </c>
      <c r="CX110" s="109" t="str">
        <f t="shared" si="224"/>
        <v/>
      </c>
      <c r="CY110" s="109" t="str">
        <f t="shared" si="225"/>
        <v/>
      </c>
      <c r="CZ110" s="109" t="str">
        <f t="shared" si="226"/>
        <v/>
      </c>
      <c r="DA110" s="109" t="str">
        <f t="shared" si="227"/>
        <v/>
      </c>
      <c r="DB110" s="109" t="str">
        <f t="shared" si="228"/>
        <v/>
      </c>
      <c r="DC110" s="109" t="str">
        <f t="shared" si="229"/>
        <v/>
      </c>
      <c r="DD110" s="109" t="str">
        <f t="shared" si="230"/>
        <v/>
      </c>
      <c r="DE110" s="110">
        <f t="shared" si="234"/>
        <v>0</v>
      </c>
      <c r="DG110" s="108" t="str">
        <f t="shared" si="235"/>
        <v/>
      </c>
      <c r="DH110" s="109" t="str">
        <f t="shared" si="236"/>
        <v/>
      </c>
      <c r="DI110" s="109" t="str">
        <f t="shared" ref="DI110:FD110" si="261">IF($B110=1,DH110+BI110,"")</f>
        <v/>
      </c>
      <c r="DJ110" s="109" t="str">
        <f t="shared" si="261"/>
        <v/>
      </c>
      <c r="DK110" s="109" t="str">
        <f t="shared" si="261"/>
        <v/>
      </c>
      <c r="DL110" s="109" t="str">
        <f t="shared" si="261"/>
        <v/>
      </c>
      <c r="DM110" s="109" t="str">
        <f t="shared" si="261"/>
        <v/>
      </c>
      <c r="DN110" s="109" t="str">
        <f t="shared" si="261"/>
        <v/>
      </c>
      <c r="DO110" s="109" t="str">
        <f t="shared" si="261"/>
        <v/>
      </c>
      <c r="DP110" s="109" t="str">
        <f t="shared" si="261"/>
        <v/>
      </c>
      <c r="DQ110" s="109" t="str">
        <f t="shared" si="261"/>
        <v/>
      </c>
      <c r="DR110" s="109" t="str">
        <f t="shared" si="261"/>
        <v/>
      </c>
      <c r="DS110" s="109" t="str">
        <f t="shared" si="261"/>
        <v/>
      </c>
      <c r="DT110" s="109" t="str">
        <f t="shared" si="261"/>
        <v/>
      </c>
      <c r="DU110" s="109" t="str">
        <f t="shared" si="261"/>
        <v/>
      </c>
      <c r="DV110" s="109" t="str">
        <f t="shared" si="261"/>
        <v/>
      </c>
      <c r="DW110" s="109" t="str">
        <f t="shared" si="261"/>
        <v/>
      </c>
      <c r="DX110" s="109" t="str">
        <f t="shared" si="261"/>
        <v/>
      </c>
      <c r="DY110" s="109" t="str">
        <f t="shared" si="261"/>
        <v/>
      </c>
      <c r="DZ110" s="109" t="str">
        <f t="shared" si="261"/>
        <v/>
      </c>
      <c r="EA110" s="109" t="str">
        <f t="shared" si="261"/>
        <v/>
      </c>
      <c r="EB110" s="109" t="str">
        <f t="shared" si="261"/>
        <v/>
      </c>
      <c r="EC110" s="109" t="str">
        <f t="shared" si="261"/>
        <v/>
      </c>
      <c r="ED110" s="109" t="str">
        <f t="shared" si="261"/>
        <v/>
      </c>
      <c r="EE110" s="109" t="str">
        <f t="shared" si="261"/>
        <v/>
      </c>
      <c r="EF110" s="109" t="str">
        <f t="shared" si="261"/>
        <v/>
      </c>
      <c r="EG110" s="109" t="str">
        <f t="shared" si="261"/>
        <v/>
      </c>
      <c r="EH110" s="109" t="str">
        <f t="shared" si="261"/>
        <v/>
      </c>
      <c r="EI110" s="109" t="str">
        <f t="shared" si="261"/>
        <v/>
      </c>
      <c r="EJ110" s="109" t="str">
        <f t="shared" si="261"/>
        <v/>
      </c>
      <c r="EK110" s="109" t="str">
        <f t="shared" si="261"/>
        <v/>
      </c>
      <c r="EL110" s="109" t="str">
        <f t="shared" si="261"/>
        <v/>
      </c>
      <c r="EM110" s="109" t="str">
        <f t="shared" si="261"/>
        <v/>
      </c>
      <c r="EN110" s="109" t="str">
        <f t="shared" si="261"/>
        <v/>
      </c>
      <c r="EO110" s="109" t="str">
        <f t="shared" si="261"/>
        <v/>
      </c>
      <c r="EP110" s="109" t="str">
        <f t="shared" si="261"/>
        <v/>
      </c>
      <c r="EQ110" s="109" t="str">
        <f t="shared" si="261"/>
        <v/>
      </c>
      <c r="ER110" s="109" t="str">
        <f t="shared" si="261"/>
        <v/>
      </c>
      <c r="ES110" s="109" t="str">
        <f t="shared" si="261"/>
        <v/>
      </c>
      <c r="ET110" s="109" t="str">
        <f t="shared" si="261"/>
        <v/>
      </c>
      <c r="EU110" s="109" t="str">
        <f t="shared" si="261"/>
        <v/>
      </c>
      <c r="EV110" s="109" t="str">
        <f t="shared" si="261"/>
        <v/>
      </c>
      <c r="EW110" s="109" t="str">
        <f t="shared" si="261"/>
        <v/>
      </c>
      <c r="EX110" s="109" t="str">
        <f t="shared" si="261"/>
        <v/>
      </c>
      <c r="EY110" s="109" t="str">
        <f t="shared" si="261"/>
        <v/>
      </c>
      <c r="EZ110" s="109" t="str">
        <f t="shared" si="261"/>
        <v/>
      </c>
      <c r="FA110" s="109" t="str">
        <f t="shared" si="261"/>
        <v/>
      </c>
      <c r="FB110" s="109" t="str">
        <f t="shared" si="261"/>
        <v/>
      </c>
      <c r="FC110" s="109" t="str">
        <f t="shared" si="261"/>
        <v/>
      </c>
      <c r="FD110" s="110" t="str">
        <f t="shared" si="261"/>
        <v/>
      </c>
    </row>
    <row r="111" spans="1:160" x14ac:dyDescent="0.25">
      <c r="A111" s="52">
        <v>91</v>
      </c>
      <c r="B111" s="105">
        <v>0</v>
      </c>
      <c r="C111" s="46"/>
      <c r="D111" s="47"/>
      <c r="E111" s="47"/>
      <c r="F111" s="48">
        <f t="shared" si="232"/>
        <v>0</v>
      </c>
      <c r="G111" s="106" t="str">
        <f t="shared" si="233"/>
        <v>..</v>
      </c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19"/>
      <c r="BE111" s="107">
        <f t="shared" si="180"/>
        <v>0</v>
      </c>
      <c r="BG111" s="108" t="str">
        <f t="shared" si="181"/>
        <v/>
      </c>
      <c r="BH111" s="109" t="str">
        <f t="shared" si="182"/>
        <v/>
      </c>
      <c r="BI111" s="109" t="str">
        <f t="shared" si="183"/>
        <v/>
      </c>
      <c r="BJ111" s="109" t="str">
        <f t="shared" si="184"/>
        <v/>
      </c>
      <c r="BK111" s="109" t="str">
        <f t="shared" si="185"/>
        <v/>
      </c>
      <c r="BL111" s="109" t="str">
        <f t="shared" si="186"/>
        <v/>
      </c>
      <c r="BM111" s="109" t="str">
        <f t="shared" si="187"/>
        <v/>
      </c>
      <c r="BN111" s="109" t="str">
        <f t="shared" si="188"/>
        <v/>
      </c>
      <c r="BO111" s="109" t="str">
        <f t="shared" si="189"/>
        <v/>
      </c>
      <c r="BP111" s="109" t="str">
        <f t="shared" si="190"/>
        <v/>
      </c>
      <c r="BQ111" s="109" t="str">
        <f t="shared" si="191"/>
        <v/>
      </c>
      <c r="BR111" s="109" t="str">
        <f t="shared" si="192"/>
        <v/>
      </c>
      <c r="BS111" s="109" t="str">
        <f t="shared" si="193"/>
        <v/>
      </c>
      <c r="BT111" s="109" t="str">
        <f t="shared" si="194"/>
        <v/>
      </c>
      <c r="BU111" s="109" t="str">
        <f t="shared" si="195"/>
        <v/>
      </c>
      <c r="BV111" s="109" t="str">
        <f t="shared" si="196"/>
        <v/>
      </c>
      <c r="BW111" s="109" t="str">
        <f t="shared" si="197"/>
        <v/>
      </c>
      <c r="BX111" s="109" t="str">
        <f t="shared" si="198"/>
        <v/>
      </c>
      <c r="BY111" s="109" t="str">
        <f t="shared" si="199"/>
        <v/>
      </c>
      <c r="BZ111" s="109" t="str">
        <f t="shared" si="200"/>
        <v/>
      </c>
      <c r="CA111" s="109" t="str">
        <f t="shared" si="201"/>
        <v/>
      </c>
      <c r="CB111" s="109" t="str">
        <f t="shared" si="202"/>
        <v/>
      </c>
      <c r="CC111" s="109" t="str">
        <f t="shared" si="203"/>
        <v/>
      </c>
      <c r="CD111" s="109" t="str">
        <f t="shared" si="204"/>
        <v/>
      </c>
      <c r="CE111" s="109" t="str">
        <f t="shared" si="205"/>
        <v/>
      </c>
      <c r="CF111" s="109" t="str">
        <f t="shared" si="206"/>
        <v/>
      </c>
      <c r="CG111" s="109" t="str">
        <f t="shared" si="207"/>
        <v/>
      </c>
      <c r="CH111" s="109" t="str">
        <f t="shared" si="208"/>
        <v/>
      </c>
      <c r="CI111" s="109" t="str">
        <f t="shared" si="209"/>
        <v/>
      </c>
      <c r="CJ111" s="109" t="str">
        <f t="shared" si="210"/>
        <v/>
      </c>
      <c r="CK111" s="109" t="str">
        <f t="shared" si="211"/>
        <v/>
      </c>
      <c r="CL111" s="109" t="str">
        <f t="shared" si="212"/>
        <v/>
      </c>
      <c r="CM111" s="109" t="str">
        <f t="shared" si="213"/>
        <v/>
      </c>
      <c r="CN111" s="109" t="str">
        <f t="shared" si="214"/>
        <v/>
      </c>
      <c r="CO111" s="109" t="str">
        <f t="shared" si="215"/>
        <v/>
      </c>
      <c r="CP111" s="109" t="str">
        <f t="shared" si="216"/>
        <v/>
      </c>
      <c r="CQ111" s="109" t="str">
        <f t="shared" si="217"/>
        <v/>
      </c>
      <c r="CR111" s="109" t="str">
        <f t="shared" si="218"/>
        <v/>
      </c>
      <c r="CS111" s="109" t="str">
        <f t="shared" si="219"/>
        <v/>
      </c>
      <c r="CT111" s="109" t="str">
        <f t="shared" si="220"/>
        <v/>
      </c>
      <c r="CU111" s="109" t="str">
        <f t="shared" si="221"/>
        <v/>
      </c>
      <c r="CV111" s="109" t="str">
        <f t="shared" si="222"/>
        <v/>
      </c>
      <c r="CW111" s="109" t="str">
        <f t="shared" si="223"/>
        <v/>
      </c>
      <c r="CX111" s="109" t="str">
        <f t="shared" si="224"/>
        <v/>
      </c>
      <c r="CY111" s="109" t="str">
        <f t="shared" si="225"/>
        <v/>
      </c>
      <c r="CZ111" s="109" t="str">
        <f t="shared" si="226"/>
        <v/>
      </c>
      <c r="DA111" s="109" t="str">
        <f t="shared" si="227"/>
        <v/>
      </c>
      <c r="DB111" s="109" t="str">
        <f t="shared" si="228"/>
        <v/>
      </c>
      <c r="DC111" s="109" t="str">
        <f t="shared" si="229"/>
        <v/>
      </c>
      <c r="DD111" s="109" t="str">
        <f t="shared" si="230"/>
        <v/>
      </c>
      <c r="DE111" s="110">
        <f t="shared" si="234"/>
        <v>0</v>
      </c>
      <c r="DG111" s="108" t="str">
        <f t="shared" si="235"/>
        <v/>
      </c>
      <c r="DH111" s="109" t="str">
        <f t="shared" si="236"/>
        <v/>
      </c>
      <c r="DI111" s="109" t="str">
        <f t="shared" ref="DI111:FD111" si="262">IF($B111=1,DH111+BI111,"")</f>
        <v/>
      </c>
      <c r="DJ111" s="109" t="str">
        <f t="shared" si="262"/>
        <v/>
      </c>
      <c r="DK111" s="109" t="str">
        <f t="shared" si="262"/>
        <v/>
      </c>
      <c r="DL111" s="109" t="str">
        <f t="shared" si="262"/>
        <v/>
      </c>
      <c r="DM111" s="109" t="str">
        <f t="shared" si="262"/>
        <v/>
      </c>
      <c r="DN111" s="109" t="str">
        <f t="shared" si="262"/>
        <v/>
      </c>
      <c r="DO111" s="109" t="str">
        <f t="shared" si="262"/>
        <v/>
      </c>
      <c r="DP111" s="109" t="str">
        <f t="shared" si="262"/>
        <v/>
      </c>
      <c r="DQ111" s="109" t="str">
        <f t="shared" si="262"/>
        <v/>
      </c>
      <c r="DR111" s="109" t="str">
        <f t="shared" si="262"/>
        <v/>
      </c>
      <c r="DS111" s="109" t="str">
        <f t="shared" si="262"/>
        <v/>
      </c>
      <c r="DT111" s="109" t="str">
        <f t="shared" si="262"/>
        <v/>
      </c>
      <c r="DU111" s="109" t="str">
        <f t="shared" si="262"/>
        <v/>
      </c>
      <c r="DV111" s="109" t="str">
        <f t="shared" si="262"/>
        <v/>
      </c>
      <c r="DW111" s="109" t="str">
        <f t="shared" si="262"/>
        <v/>
      </c>
      <c r="DX111" s="109" t="str">
        <f t="shared" si="262"/>
        <v/>
      </c>
      <c r="DY111" s="109" t="str">
        <f t="shared" si="262"/>
        <v/>
      </c>
      <c r="DZ111" s="109" t="str">
        <f t="shared" si="262"/>
        <v/>
      </c>
      <c r="EA111" s="109" t="str">
        <f t="shared" si="262"/>
        <v/>
      </c>
      <c r="EB111" s="109" t="str">
        <f t="shared" si="262"/>
        <v/>
      </c>
      <c r="EC111" s="109" t="str">
        <f t="shared" si="262"/>
        <v/>
      </c>
      <c r="ED111" s="109" t="str">
        <f t="shared" si="262"/>
        <v/>
      </c>
      <c r="EE111" s="109" t="str">
        <f t="shared" si="262"/>
        <v/>
      </c>
      <c r="EF111" s="109" t="str">
        <f t="shared" si="262"/>
        <v/>
      </c>
      <c r="EG111" s="109" t="str">
        <f t="shared" si="262"/>
        <v/>
      </c>
      <c r="EH111" s="109" t="str">
        <f t="shared" si="262"/>
        <v/>
      </c>
      <c r="EI111" s="109" t="str">
        <f t="shared" si="262"/>
        <v/>
      </c>
      <c r="EJ111" s="109" t="str">
        <f t="shared" si="262"/>
        <v/>
      </c>
      <c r="EK111" s="109" t="str">
        <f t="shared" si="262"/>
        <v/>
      </c>
      <c r="EL111" s="109" t="str">
        <f t="shared" si="262"/>
        <v/>
      </c>
      <c r="EM111" s="109" t="str">
        <f t="shared" si="262"/>
        <v/>
      </c>
      <c r="EN111" s="109" t="str">
        <f t="shared" si="262"/>
        <v/>
      </c>
      <c r="EO111" s="109" t="str">
        <f t="shared" si="262"/>
        <v/>
      </c>
      <c r="EP111" s="109" t="str">
        <f t="shared" si="262"/>
        <v/>
      </c>
      <c r="EQ111" s="109" t="str">
        <f t="shared" si="262"/>
        <v/>
      </c>
      <c r="ER111" s="109" t="str">
        <f t="shared" si="262"/>
        <v/>
      </c>
      <c r="ES111" s="109" t="str">
        <f t="shared" si="262"/>
        <v/>
      </c>
      <c r="ET111" s="109" t="str">
        <f t="shared" si="262"/>
        <v/>
      </c>
      <c r="EU111" s="109" t="str">
        <f t="shared" si="262"/>
        <v/>
      </c>
      <c r="EV111" s="109" t="str">
        <f t="shared" si="262"/>
        <v/>
      </c>
      <c r="EW111" s="109" t="str">
        <f t="shared" si="262"/>
        <v/>
      </c>
      <c r="EX111" s="109" t="str">
        <f t="shared" si="262"/>
        <v/>
      </c>
      <c r="EY111" s="109" t="str">
        <f t="shared" si="262"/>
        <v/>
      </c>
      <c r="EZ111" s="109" t="str">
        <f t="shared" si="262"/>
        <v/>
      </c>
      <c r="FA111" s="109" t="str">
        <f t="shared" si="262"/>
        <v/>
      </c>
      <c r="FB111" s="109" t="str">
        <f t="shared" si="262"/>
        <v/>
      </c>
      <c r="FC111" s="109" t="str">
        <f t="shared" si="262"/>
        <v/>
      </c>
      <c r="FD111" s="110" t="str">
        <f t="shared" si="262"/>
        <v/>
      </c>
    </row>
    <row r="112" spans="1:160" x14ac:dyDescent="0.25">
      <c r="A112" s="52">
        <v>92</v>
      </c>
      <c r="B112" s="105">
        <v>0</v>
      </c>
      <c r="C112" s="46"/>
      <c r="D112" s="47"/>
      <c r="E112" s="47"/>
      <c r="F112" s="48">
        <f t="shared" si="232"/>
        <v>0</v>
      </c>
      <c r="G112" s="106" t="str">
        <f t="shared" si="233"/>
        <v>..</v>
      </c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19"/>
      <c r="BE112" s="107">
        <f t="shared" si="180"/>
        <v>0</v>
      </c>
      <c r="BG112" s="108" t="str">
        <f t="shared" si="181"/>
        <v/>
      </c>
      <c r="BH112" s="109" t="str">
        <f t="shared" si="182"/>
        <v/>
      </c>
      <c r="BI112" s="109" t="str">
        <f t="shared" si="183"/>
        <v/>
      </c>
      <c r="BJ112" s="109" t="str">
        <f t="shared" si="184"/>
        <v/>
      </c>
      <c r="BK112" s="109" t="str">
        <f t="shared" si="185"/>
        <v/>
      </c>
      <c r="BL112" s="109" t="str">
        <f t="shared" si="186"/>
        <v/>
      </c>
      <c r="BM112" s="109" t="str">
        <f t="shared" si="187"/>
        <v/>
      </c>
      <c r="BN112" s="109" t="str">
        <f t="shared" si="188"/>
        <v/>
      </c>
      <c r="BO112" s="109" t="str">
        <f t="shared" si="189"/>
        <v/>
      </c>
      <c r="BP112" s="109" t="str">
        <f t="shared" si="190"/>
        <v/>
      </c>
      <c r="BQ112" s="109" t="str">
        <f t="shared" si="191"/>
        <v/>
      </c>
      <c r="BR112" s="109" t="str">
        <f t="shared" si="192"/>
        <v/>
      </c>
      <c r="BS112" s="109" t="str">
        <f t="shared" si="193"/>
        <v/>
      </c>
      <c r="BT112" s="109" t="str">
        <f t="shared" si="194"/>
        <v/>
      </c>
      <c r="BU112" s="109" t="str">
        <f t="shared" si="195"/>
        <v/>
      </c>
      <c r="BV112" s="109" t="str">
        <f t="shared" si="196"/>
        <v/>
      </c>
      <c r="BW112" s="109" t="str">
        <f t="shared" si="197"/>
        <v/>
      </c>
      <c r="BX112" s="109" t="str">
        <f t="shared" si="198"/>
        <v/>
      </c>
      <c r="BY112" s="109" t="str">
        <f t="shared" si="199"/>
        <v/>
      </c>
      <c r="BZ112" s="109" t="str">
        <f t="shared" si="200"/>
        <v/>
      </c>
      <c r="CA112" s="109" t="str">
        <f t="shared" si="201"/>
        <v/>
      </c>
      <c r="CB112" s="109" t="str">
        <f t="shared" si="202"/>
        <v/>
      </c>
      <c r="CC112" s="109" t="str">
        <f t="shared" si="203"/>
        <v/>
      </c>
      <c r="CD112" s="109" t="str">
        <f t="shared" si="204"/>
        <v/>
      </c>
      <c r="CE112" s="109" t="str">
        <f t="shared" si="205"/>
        <v/>
      </c>
      <c r="CF112" s="109" t="str">
        <f t="shared" si="206"/>
        <v/>
      </c>
      <c r="CG112" s="109" t="str">
        <f t="shared" si="207"/>
        <v/>
      </c>
      <c r="CH112" s="109" t="str">
        <f t="shared" si="208"/>
        <v/>
      </c>
      <c r="CI112" s="109" t="str">
        <f t="shared" si="209"/>
        <v/>
      </c>
      <c r="CJ112" s="109" t="str">
        <f t="shared" si="210"/>
        <v/>
      </c>
      <c r="CK112" s="109" t="str">
        <f t="shared" si="211"/>
        <v/>
      </c>
      <c r="CL112" s="109" t="str">
        <f t="shared" si="212"/>
        <v/>
      </c>
      <c r="CM112" s="109" t="str">
        <f t="shared" si="213"/>
        <v/>
      </c>
      <c r="CN112" s="109" t="str">
        <f t="shared" si="214"/>
        <v/>
      </c>
      <c r="CO112" s="109" t="str">
        <f t="shared" si="215"/>
        <v/>
      </c>
      <c r="CP112" s="109" t="str">
        <f t="shared" si="216"/>
        <v/>
      </c>
      <c r="CQ112" s="109" t="str">
        <f t="shared" si="217"/>
        <v/>
      </c>
      <c r="CR112" s="109" t="str">
        <f t="shared" si="218"/>
        <v/>
      </c>
      <c r="CS112" s="109" t="str">
        <f t="shared" si="219"/>
        <v/>
      </c>
      <c r="CT112" s="109" t="str">
        <f t="shared" si="220"/>
        <v/>
      </c>
      <c r="CU112" s="109" t="str">
        <f t="shared" si="221"/>
        <v/>
      </c>
      <c r="CV112" s="109" t="str">
        <f t="shared" si="222"/>
        <v/>
      </c>
      <c r="CW112" s="109" t="str">
        <f t="shared" si="223"/>
        <v/>
      </c>
      <c r="CX112" s="109" t="str">
        <f t="shared" si="224"/>
        <v/>
      </c>
      <c r="CY112" s="109" t="str">
        <f t="shared" si="225"/>
        <v/>
      </c>
      <c r="CZ112" s="109" t="str">
        <f t="shared" si="226"/>
        <v/>
      </c>
      <c r="DA112" s="109" t="str">
        <f t="shared" si="227"/>
        <v/>
      </c>
      <c r="DB112" s="109" t="str">
        <f t="shared" si="228"/>
        <v/>
      </c>
      <c r="DC112" s="109" t="str">
        <f t="shared" si="229"/>
        <v/>
      </c>
      <c r="DD112" s="109" t="str">
        <f t="shared" si="230"/>
        <v/>
      </c>
      <c r="DE112" s="110">
        <f t="shared" si="234"/>
        <v>0</v>
      </c>
      <c r="DG112" s="108" t="str">
        <f t="shared" si="235"/>
        <v/>
      </c>
      <c r="DH112" s="109" t="str">
        <f t="shared" si="236"/>
        <v/>
      </c>
      <c r="DI112" s="109" t="str">
        <f t="shared" ref="DI112:FD112" si="263">IF($B112=1,DH112+BI112,"")</f>
        <v/>
      </c>
      <c r="DJ112" s="109" t="str">
        <f t="shared" si="263"/>
        <v/>
      </c>
      <c r="DK112" s="109" t="str">
        <f t="shared" si="263"/>
        <v/>
      </c>
      <c r="DL112" s="109" t="str">
        <f t="shared" si="263"/>
        <v/>
      </c>
      <c r="DM112" s="109" t="str">
        <f t="shared" si="263"/>
        <v/>
      </c>
      <c r="DN112" s="109" t="str">
        <f t="shared" si="263"/>
        <v/>
      </c>
      <c r="DO112" s="109" t="str">
        <f t="shared" si="263"/>
        <v/>
      </c>
      <c r="DP112" s="109" t="str">
        <f t="shared" si="263"/>
        <v/>
      </c>
      <c r="DQ112" s="109" t="str">
        <f t="shared" si="263"/>
        <v/>
      </c>
      <c r="DR112" s="109" t="str">
        <f t="shared" si="263"/>
        <v/>
      </c>
      <c r="DS112" s="109" t="str">
        <f t="shared" si="263"/>
        <v/>
      </c>
      <c r="DT112" s="109" t="str">
        <f t="shared" si="263"/>
        <v/>
      </c>
      <c r="DU112" s="109" t="str">
        <f t="shared" si="263"/>
        <v/>
      </c>
      <c r="DV112" s="109" t="str">
        <f t="shared" si="263"/>
        <v/>
      </c>
      <c r="DW112" s="109" t="str">
        <f t="shared" si="263"/>
        <v/>
      </c>
      <c r="DX112" s="109" t="str">
        <f t="shared" si="263"/>
        <v/>
      </c>
      <c r="DY112" s="109" t="str">
        <f t="shared" si="263"/>
        <v/>
      </c>
      <c r="DZ112" s="109" t="str">
        <f t="shared" si="263"/>
        <v/>
      </c>
      <c r="EA112" s="109" t="str">
        <f t="shared" si="263"/>
        <v/>
      </c>
      <c r="EB112" s="109" t="str">
        <f t="shared" si="263"/>
        <v/>
      </c>
      <c r="EC112" s="109" t="str">
        <f t="shared" si="263"/>
        <v/>
      </c>
      <c r="ED112" s="109" t="str">
        <f t="shared" si="263"/>
        <v/>
      </c>
      <c r="EE112" s="109" t="str">
        <f t="shared" si="263"/>
        <v/>
      </c>
      <c r="EF112" s="109" t="str">
        <f t="shared" si="263"/>
        <v/>
      </c>
      <c r="EG112" s="109" t="str">
        <f t="shared" si="263"/>
        <v/>
      </c>
      <c r="EH112" s="109" t="str">
        <f t="shared" si="263"/>
        <v/>
      </c>
      <c r="EI112" s="109" t="str">
        <f t="shared" si="263"/>
        <v/>
      </c>
      <c r="EJ112" s="109" t="str">
        <f t="shared" si="263"/>
        <v/>
      </c>
      <c r="EK112" s="109" t="str">
        <f t="shared" si="263"/>
        <v/>
      </c>
      <c r="EL112" s="109" t="str">
        <f t="shared" si="263"/>
        <v/>
      </c>
      <c r="EM112" s="109" t="str">
        <f t="shared" si="263"/>
        <v/>
      </c>
      <c r="EN112" s="109" t="str">
        <f t="shared" si="263"/>
        <v/>
      </c>
      <c r="EO112" s="109" t="str">
        <f t="shared" si="263"/>
        <v/>
      </c>
      <c r="EP112" s="109" t="str">
        <f t="shared" si="263"/>
        <v/>
      </c>
      <c r="EQ112" s="109" t="str">
        <f t="shared" si="263"/>
        <v/>
      </c>
      <c r="ER112" s="109" t="str">
        <f t="shared" si="263"/>
        <v/>
      </c>
      <c r="ES112" s="109" t="str">
        <f t="shared" si="263"/>
        <v/>
      </c>
      <c r="ET112" s="109" t="str">
        <f t="shared" si="263"/>
        <v/>
      </c>
      <c r="EU112" s="109" t="str">
        <f t="shared" si="263"/>
        <v/>
      </c>
      <c r="EV112" s="109" t="str">
        <f t="shared" si="263"/>
        <v/>
      </c>
      <c r="EW112" s="109" t="str">
        <f t="shared" si="263"/>
        <v/>
      </c>
      <c r="EX112" s="109" t="str">
        <f t="shared" si="263"/>
        <v/>
      </c>
      <c r="EY112" s="109" t="str">
        <f t="shared" si="263"/>
        <v/>
      </c>
      <c r="EZ112" s="109" t="str">
        <f t="shared" si="263"/>
        <v/>
      </c>
      <c r="FA112" s="109" t="str">
        <f t="shared" si="263"/>
        <v/>
      </c>
      <c r="FB112" s="109" t="str">
        <f t="shared" si="263"/>
        <v/>
      </c>
      <c r="FC112" s="109" t="str">
        <f t="shared" si="263"/>
        <v/>
      </c>
      <c r="FD112" s="110" t="str">
        <f t="shared" si="263"/>
        <v/>
      </c>
    </row>
    <row r="113" spans="1:160" x14ac:dyDescent="0.25">
      <c r="A113" s="52">
        <v>93</v>
      </c>
      <c r="B113" s="105">
        <v>0</v>
      </c>
      <c r="C113" s="46"/>
      <c r="D113" s="47"/>
      <c r="E113" s="47"/>
      <c r="F113" s="48">
        <f t="shared" si="232"/>
        <v>0</v>
      </c>
      <c r="G113" s="106" t="str">
        <f t="shared" si="233"/>
        <v>..</v>
      </c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19"/>
      <c r="BE113" s="107">
        <f t="shared" si="180"/>
        <v>0</v>
      </c>
      <c r="BG113" s="108" t="str">
        <f t="shared" si="181"/>
        <v/>
      </c>
      <c r="BH113" s="109" t="str">
        <f t="shared" si="182"/>
        <v/>
      </c>
      <c r="BI113" s="109" t="str">
        <f t="shared" si="183"/>
        <v/>
      </c>
      <c r="BJ113" s="109" t="str">
        <f t="shared" si="184"/>
        <v/>
      </c>
      <c r="BK113" s="109" t="str">
        <f t="shared" si="185"/>
        <v/>
      </c>
      <c r="BL113" s="109" t="str">
        <f t="shared" si="186"/>
        <v/>
      </c>
      <c r="BM113" s="109" t="str">
        <f t="shared" si="187"/>
        <v/>
      </c>
      <c r="BN113" s="109" t="str">
        <f t="shared" si="188"/>
        <v/>
      </c>
      <c r="BO113" s="109" t="str">
        <f t="shared" si="189"/>
        <v/>
      </c>
      <c r="BP113" s="109" t="str">
        <f t="shared" si="190"/>
        <v/>
      </c>
      <c r="BQ113" s="109" t="str">
        <f t="shared" si="191"/>
        <v/>
      </c>
      <c r="BR113" s="109" t="str">
        <f t="shared" si="192"/>
        <v/>
      </c>
      <c r="BS113" s="109" t="str">
        <f t="shared" si="193"/>
        <v/>
      </c>
      <c r="BT113" s="109" t="str">
        <f t="shared" si="194"/>
        <v/>
      </c>
      <c r="BU113" s="109" t="str">
        <f t="shared" si="195"/>
        <v/>
      </c>
      <c r="BV113" s="109" t="str">
        <f t="shared" si="196"/>
        <v/>
      </c>
      <c r="BW113" s="109" t="str">
        <f t="shared" si="197"/>
        <v/>
      </c>
      <c r="BX113" s="109" t="str">
        <f t="shared" si="198"/>
        <v/>
      </c>
      <c r="BY113" s="109" t="str">
        <f t="shared" si="199"/>
        <v/>
      </c>
      <c r="BZ113" s="109" t="str">
        <f t="shared" si="200"/>
        <v/>
      </c>
      <c r="CA113" s="109" t="str">
        <f t="shared" si="201"/>
        <v/>
      </c>
      <c r="CB113" s="109" t="str">
        <f t="shared" si="202"/>
        <v/>
      </c>
      <c r="CC113" s="109" t="str">
        <f t="shared" si="203"/>
        <v/>
      </c>
      <c r="CD113" s="109" t="str">
        <f t="shared" si="204"/>
        <v/>
      </c>
      <c r="CE113" s="109" t="str">
        <f t="shared" si="205"/>
        <v/>
      </c>
      <c r="CF113" s="109" t="str">
        <f t="shared" si="206"/>
        <v/>
      </c>
      <c r="CG113" s="109" t="str">
        <f t="shared" si="207"/>
        <v/>
      </c>
      <c r="CH113" s="109" t="str">
        <f t="shared" si="208"/>
        <v/>
      </c>
      <c r="CI113" s="109" t="str">
        <f t="shared" si="209"/>
        <v/>
      </c>
      <c r="CJ113" s="109" t="str">
        <f t="shared" si="210"/>
        <v/>
      </c>
      <c r="CK113" s="109" t="str">
        <f t="shared" si="211"/>
        <v/>
      </c>
      <c r="CL113" s="109" t="str">
        <f t="shared" si="212"/>
        <v/>
      </c>
      <c r="CM113" s="109" t="str">
        <f t="shared" si="213"/>
        <v/>
      </c>
      <c r="CN113" s="109" t="str">
        <f t="shared" si="214"/>
        <v/>
      </c>
      <c r="CO113" s="109" t="str">
        <f t="shared" si="215"/>
        <v/>
      </c>
      <c r="CP113" s="109" t="str">
        <f t="shared" si="216"/>
        <v/>
      </c>
      <c r="CQ113" s="109" t="str">
        <f t="shared" si="217"/>
        <v/>
      </c>
      <c r="CR113" s="109" t="str">
        <f t="shared" si="218"/>
        <v/>
      </c>
      <c r="CS113" s="109" t="str">
        <f t="shared" si="219"/>
        <v/>
      </c>
      <c r="CT113" s="109" t="str">
        <f t="shared" si="220"/>
        <v/>
      </c>
      <c r="CU113" s="109" t="str">
        <f t="shared" si="221"/>
        <v/>
      </c>
      <c r="CV113" s="109" t="str">
        <f t="shared" si="222"/>
        <v/>
      </c>
      <c r="CW113" s="109" t="str">
        <f t="shared" si="223"/>
        <v/>
      </c>
      <c r="CX113" s="109" t="str">
        <f t="shared" si="224"/>
        <v/>
      </c>
      <c r="CY113" s="109" t="str">
        <f t="shared" si="225"/>
        <v/>
      </c>
      <c r="CZ113" s="109" t="str">
        <f t="shared" si="226"/>
        <v/>
      </c>
      <c r="DA113" s="109" t="str">
        <f t="shared" si="227"/>
        <v/>
      </c>
      <c r="DB113" s="109" t="str">
        <f t="shared" si="228"/>
        <v/>
      </c>
      <c r="DC113" s="109" t="str">
        <f t="shared" si="229"/>
        <v/>
      </c>
      <c r="DD113" s="109" t="str">
        <f t="shared" si="230"/>
        <v/>
      </c>
      <c r="DE113" s="110">
        <f t="shared" si="234"/>
        <v>0</v>
      </c>
      <c r="DG113" s="108" t="str">
        <f t="shared" si="235"/>
        <v/>
      </c>
      <c r="DH113" s="109" t="str">
        <f t="shared" si="236"/>
        <v/>
      </c>
      <c r="DI113" s="109" t="str">
        <f t="shared" ref="DI113:FD113" si="264">IF($B113=1,DH113+BI113,"")</f>
        <v/>
      </c>
      <c r="DJ113" s="109" t="str">
        <f t="shared" si="264"/>
        <v/>
      </c>
      <c r="DK113" s="109" t="str">
        <f t="shared" si="264"/>
        <v/>
      </c>
      <c r="DL113" s="109" t="str">
        <f t="shared" si="264"/>
        <v/>
      </c>
      <c r="DM113" s="109" t="str">
        <f t="shared" si="264"/>
        <v/>
      </c>
      <c r="DN113" s="109" t="str">
        <f t="shared" si="264"/>
        <v/>
      </c>
      <c r="DO113" s="109" t="str">
        <f t="shared" si="264"/>
        <v/>
      </c>
      <c r="DP113" s="109" t="str">
        <f t="shared" si="264"/>
        <v/>
      </c>
      <c r="DQ113" s="109" t="str">
        <f t="shared" si="264"/>
        <v/>
      </c>
      <c r="DR113" s="109" t="str">
        <f t="shared" si="264"/>
        <v/>
      </c>
      <c r="DS113" s="109" t="str">
        <f t="shared" si="264"/>
        <v/>
      </c>
      <c r="DT113" s="109" t="str">
        <f t="shared" si="264"/>
        <v/>
      </c>
      <c r="DU113" s="109" t="str">
        <f t="shared" si="264"/>
        <v/>
      </c>
      <c r="DV113" s="109" t="str">
        <f t="shared" si="264"/>
        <v/>
      </c>
      <c r="DW113" s="109" t="str">
        <f t="shared" si="264"/>
        <v/>
      </c>
      <c r="DX113" s="109" t="str">
        <f t="shared" si="264"/>
        <v/>
      </c>
      <c r="DY113" s="109" t="str">
        <f t="shared" si="264"/>
        <v/>
      </c>
      <c r="DZ113" s="109" t="str">
        <f t="shared" si="264"/>
        <v/>
      </c>
      <c r="EA113" s="109" t="str">
        <f t="shared" si="264"/>
        <v/>
      </c>
      <c r="EB113" s="109" t="str">
        <f t="shared" si="264"/>
        <v/>
      </c>
      <c r="EC113" s="109" t="str">
        <f t="shared" si="264"/>
        <v/>
      </c>
      <c r="ED113" s="109" t="str">
        <f t="shared" si="264"/>
        <v/>
      </c>
      <c r="EE113" s="109" t="str">
        <f t="shared" si="264"/>
        <v/>
      </c>
      <c r="EF113" s="109" t="str">
        <f t="shared" si="264"/>
        <v/>
      </c>
      <c r="EG113" s="109" t="str">
        <f t="shared" si="264"/>
        <v/>
      </c>
      <c r="EH113" s="109" t="str">
        <f t="shared" si="264"/>
        <v/>
      </c>
      <c r="EI113" s="109" t="str">
        <f t="shared" si="264"/>
        <v/>
      </c>
      <c r="EJ113" s="109" t="str">
        <f t="shared" si="264"/>
        <v/>
      </c>
      <c r="EK113" s="109" t="str">
        <f t="shared" si="264"/>
        <v/>
      </c>
      <c r="EL113" s="109" t="str">
        <f t="shared" si="264"/>
        <v/>
      </c>
      <c r="EM113" s="109" t="str">
        <f t="shared" si="264"/>
        <v/>
      </c>
      <c r="EN113" s="109" t="str">
        <f t="shared" si="264"/>
        <v/>
      </c>
      <c r="EO113" s="109" t="str">
        <f t="shared" si="264"/>
        <v/>
      </c>
      <c r="EP113" s="109" t="str">
        <f t="shared" si="264"/>
        <v/>
      </c>
      <c r="EQ113" s="109" t="str">
        <f t="shared" si="264"/>
        <v/>
      </c>
      <c r="ER113" s="109" t="str">
        <f t="shared" si="264"/>
        <v/>
      </c>
      <c r="ES113" s="109" t="str">
        <f t="shared" si="264"/>
        <v/>
      </c>
      <c r="ET113" s="109" t="str">
        <f t="shared" si="264"/>
        <v/>
      </c>
      <c r="EU113" s="109" t="str">
        <f t="shared" si="264"/>
        <v/>
      </c>
      <c r="EV113" s="109" t="str">
        <f t="shared" si="264"/>
        <v/>
      </c>
      <c r="EW113" s="109" t="str">
        <f t="shared" si="264"/>
        <v/>
      </c>
      <c r="EX113" s="109" t="str">
        <f t="shared" si="264"/>
        <v/>
      </c>
      <c r="EY113" s="109" t="str">
        <f t="shared" si="264"/>
        <v/>
      </c>
      <c r="EZ113" s="109" t="str">
        <f t="shared" si="264"/>
        <v/>
      </c>
      <c r="FA113" s="109" t="str">
        <f t="shared" si="264"/>
        <v/>
      </c>
      <c r="FB113" s="109" t="str">
        <f t="shared" si="264"/>
        <v/>
      </c>
      <c r="FC113" s="109" t="str">
        <f t="shared" si="264"/>
        <v/>
      </c>
      <c r="FD113" s="110" t="str">
        <f t="shared" si="264"/>
        <v/>
      </c>
    </row>
    <row r="114" spans="1:160" x14ac:dyDescent="0.25">
      <c r="A114" s="52">
        <v>94</v>
      </c>
      <c r="B114" s="105">
        <v>0</v>
      </c>
      <c r="C114" s="46"/>
      <c r="D114" s="47"/>
      <c r="E114" s="47"/>
      <c r="F114" s="48">
        <f t="shared" si="232"/>
        <v>0</v>
      </c>
      <c r="G114" s="106" t="str">
        <f t="shared" si="233"/>
        <v>..</v>
      </c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19"/>
      <c r="BE114" s="107">
        <f t="shared" si="180"/>
        <v>0</v>
      </c>
      <c r="BG114" s="108" t="str">
        <f t="shared" si="181"/>
        <v/>
      </c>
      <c r="BH114" s="109" t="str">
        <f t="shared" si="182"/>
        <v/>
      </c>
      <c r="BI114" s="109" t="str">
        <f t="shared" si="183"/>
        <v/>
      </c>
      <c r="BJ114" s="109" t="str">
        <f t="shared" si="184"/>
        <v/>
      </c>
      <c r="BK114" s="109" t="str">
        <f t="shared" si="185"/>
        <v/>
      </c>
      <c r="BL114" s="109" t="str">
        <f t="shared" si="186"/>
        <v/>
      </c>
      <c r="BM114" s="109" t="str">
        <f t="shared" si="187"/>
        <v/>
      </c>
      <c r="BN114" s="109" t="str">
        <f t="shared" si="188"/>
        <v/>
      </c>
      <c r="BO114" s="109" t="str">
        <f t="shared" si="189"/>
        <v/>
      </c>
      <c r="BP114" s="109" t="str">
        <f t="shared" si="190"/>
        <v/>
      </c>
      <c r="BQ114" s="109" t="str">
        <f t="shared" si="191"/>
        <v/>
      </c>
      <c r="BR114" s="109" t="str">
        <f t="shared" si="192"/>
        <v/>
      </c>
      <c r="BS114" s="109" t="str">
        <f t="shared" si="193"/>
        <v/>
      </c>
      <c r="BT114" s="109" t="str">
        <f t="shared" si="194"/>
        <v/>
      </c>
      <c r="BU114" s="109" t="str">
        <f t="shared" si="195"/>
        <v/>
      </c>
      <c r="BV114" s="109" t="str">
        <f t="shared" si="196"/>
        <v/>
      </c>
      <c r="BW114" s="109" t="str">
        <f t="shared" si="197"/>
        <v/>
      </c>
      <c r="BX114" s="109" t="str">
        <f t="shared" si="198"/>
        <v/>
      </c>
      <c r="BY114" s="109" t="str">
        <f t="shared" si="199"/>
        <v/>
      </c>
      <c r="BZ114" s="109" t="str">
        <f t="shared" si="200"/>
        <v/>
      </c>
      <c r="CA114" s="109" t="str">
        <f t="shared" si="201"/>
        <v/>
      </c>
      <c r="CB114" s="109" t="str">
        <f t="shared" si="202"/>
        <v/>
      </c>
      <c r="CC114" s="109" t="str">
        <f t="shared" si="203"/>
        <v/>
      </c>
      <c r="CD114" s="109" t="str">
        <f t="shared" si="204"/>
        <v/>
      </c>
      <c r="CE114" s="109" t="str">
        <f t="shared" si="205"/>
        <v/>
      </c>
      <c r="CF114" s="109" t="str">
        <f t="shared" si="206"/>
        <v/>
      </c>
      <c r="CG114" s="109" t="str">
        <f t="shared" si="207"/>
        <v/>
      </c>
      <c r="CH114" s="109" t="str">
        <f t="shared" si="208"/>
        <v/>
      </c>
      <c r="CI114" s="109" t="str">
        <f t="shared" si="209"/>
        <v/>
      </c>
      <c r="CJ114" s="109" t="str">
        <f t="shared" si="210"/>
        <v/>
      </c>
      <c r="CK114" s="109" t="str">
        <f t="shared" si="211"/>
        <v/>
      </c>
      <c r="CL114" s="109" t="str">
        <f t="shared" si="212"/>
        <v/>
      </c>
      <c r="CM114" s="109" t="str">
        <f t="shared" si="213"/>
        <v/>
      </c>
      <c r="CN114" s="109" t="str">
        <f t="shared" si="214"/>
        <v/>
      </c>
      <c r="CO114" s="109" t="str">
        <f t="shared" si="215"/>
        <v/>
      </c>
      <c r="CP114" s="109" t="str">
        <f t="shared" si="216"/>
        <v/>
      </c>
      <c r="CQ114" s="109" t="str">
        <f t="shared" si="217"/>
        <v/>
      </c>
      <c r="CR114" s="109" t="str">
        <f t="shared" si="218"/>
        <v/>
      </c>
      <c r="CS114" s="109" t="str">
        <f t="shared" si="219"/>
        <v/>
      </c>
      <c r="CT114" s="109" t="str">
        <f t="shared" si="220"/>
        <v/>
      </c>
      <c r="CU114" s="109" t="str">
        <f t="shared" si="221"/>
        <v/>
      </c>
      <c r="CV114" s="109" t="str">
        <f t="shared" si="222"/>
        <v/>
      </c>
      <c r="CW114" s="109" t="str">
        <f t="shared" si="223"/>
        <v/>
      </c>
      <c r="CX114" s="109" t="str">
        <f t="shared" si="224"/>
        <v/>
      </c>
      <c r="CY114" s="109" t="str">
        <f t="shared" si="225"/>
        <v/>
      </c>
      <c r="CZ114" s="109" t="str">
        <f t="shared" si="226"/>
        <v/>
      </c>
      <c r="DA114" s="109" t="str">
        <f t="shared" si="227"/>
        <v/>
      </c>
      <c r="DB114" s="109" t="str">
        <f t="shared" si="228"/>
        <v/>
      </c>
      <c r="DC114" s="109" t="str">
        <f t="shared" si="229"/>
        <v/>
      </c>
      <c r="DD114" s="109" t="str">
        <f t="shared" si="230"/>
        <v/>
      </c>
      <c r="DE114" s="110">
        <f t="shared" si="234"/>
        <v>0</v>
      </c>
      <c r="DG114" s="108" t="str">
        <f t="shared" si="235"/>
        <v/>
      </c>
      <c r="DH114" s="109" t="str">
        <f t="shared" si="236"/>
        <v/>
      </c>
      <c r="DI114" s="109" t="str">
        <f t="shared" ref="DI114:FD114" si="265">IF($B114=1,DH114+BI114,"")</f>
        <v/>
      </c>
      <c r="DJ114" s="109" t="str">
        <f t="shared" si="265"/>
        <v/>
      </c>
      <c r="DK114" s="109" t="str">
        <f t="shared" si="265"/>
        <v/>
      </c>
      <c r="DL114" s="109" t="str">
        <f t="shared" si="265"/>
        <v/>
      </c>
      <c r="DM114" s="109" t="str">
        <f t="shared" si="265"/>
        <v/>
      </c>
      <c r="DN114" s="109" t="str">
        <f t="shared" si="265"/>
        <v/>
      </c>
      <c r="DO114" s="109" t="str">
        <f t="shared" si="265"/>
        <v/>
      </c>
      <c r="DP114" s="109" t="str">
        <f t="shared" si="265"/>
        <v/>
      </c>
      <c r="DQ114" s="109" t="str">
        <f t="shared" si="265"/>
        <v/>
      </c>
      <c r="DR114" s="109" t="str">
        <f t="shared" si="265"/>
        <v/>
      </c>
      <c r="DS114" s="109" t="str">
        <f t="shared" si="265"/>
        <v/>
      </c>
      <c r="DT114" s="109" t="str">
        <f t="shared" si="265"/>
        <v/>
      </c>
      <c r="DU114" s="109" t="str">
        <f t="shared" si="265"/>
        <v/>
      </c>
      <c r="DV114" s="109" t="str">
        <f t="shared" si="265"/>
        <v/>
      </c>
      <c r="DW114" s="109" t="str">
        <f t="shared" si="265"/>
        <v/>
      </c>
      <c r="DX114" s="109" t="str">
        <f t="shared" si="265"/>
        <v/>
      </c>
      <c r="DY114" s="109" t="str">
        <f t="shared" si="265"/>
        <v/>
      </c>
      <c r="DZ114" s="109" t="str">
        <f t="shared" si="265"/>
        <v/>
      </c>
      <c r="EA114" s="109" t="str">
        <f t="shared" si="265"/>
        <v/>
      </c>
      <c r="EB114" s="109" t="str">
        <f t="shared" si="265"/>
        <v/>
      </c>
      <c r="EC114" s="109" t="str">
        <f t="shared" si="265"/>
        <v/>
      </c>
      <c r="ED114" s="109" t="str">
        <f t="shared" si="265"/>
        <v/>
      </c>
      <c r="EE114" s="109" t="str">
        <f t="shared" si="265"/>
        <v/>
      </c>
      <c r="EF114" s="109" t="str">
        <f t="shared" si="265"/>
        <v/>
      </c>
      <c r="EG114" s="109" t="str">
        <f t="shared" si="265"/>
        <v/>
      </c>
      <c r="EH114" s="109" t="str">
        <f t="shared" si="265"/>
        <v/>
      </c>
      <c r="EI114" s="109" t="str">
        <f t="shared" si="265"/>
        <v/>
      </c>
      <c r="EJ114" s="109" t="str">
        <f t="shared" si="265"/>
        <v/>
      </c>
      <c r="EK114" s="109" t="str">
        <f t="shared" si="265"/>
        <v/>
      </c>
      <c r="EL114" s="109" t="str">
        <f t="shared" si="265"/>
        <v/>
      </c>
      <c r="EM114" s="109" t="str">
        <f t="shared" si="265"/>
        <v/>
      </c>
      <c r="EN114" s="109" t="str">
        <f t="shared" si="265"/>
        <v/>
      </c>
      <c r="EO114" s="109" t="str">
        <f t="shared" si="265"/>
        <v/>
      </c>
      <c r="EP114" s="109" t="str">
        <f t="shared" si="265"/>
        <v/>
      </c>
      <c r="EQ114" s="109" t="str">
        <f t="shared" si="265"/>
        <v/>
      </c>
      <c r="ER114" s="109" t="str">
        <f t="shared" si="265"/>
        <v/>
      </c>
      <c r="ES114" s="109" t="str">
        <f t="shared" si="265"/>
        <v/>
      </c>
      <c r="ET114" s="109" t="str">
        <f t="shared" si="265"/>
        <v/>
      </c>
      <c r="EU114" s="109" t="str">
        <f t="shared" si="265"/>
        <v/>
      </c>
      <c r="EV114" s="109" t="str">
        <f t="shared" si="265"/>
        <v/>
      </c>
      <c r="EW114" s="109" t="str">
        <f t="shared" si="265"/>
        <v/>
      </c>
      <c r="EX114" s="109" t="str">
        <f t="shared" si="265"/>
        <v/>
      </c>
      <c r="EY114" s="109" t="str">
        <f t="shared" si="265"/>
        <v/>
      </c>
      <c r="EZ114" s="109" t="str">
        <f t="shared" si="265"/>
        <v/>
      </c>
      <c r="FA114" s="109" t="str">
        <f t="shared" si="265"/>
        <v/>
      </c>
      <c r="FB114" s="109" t="str">
        <f t="shared" si="265"/>
        <v/>
      </c>
      <c r="FC114" s="109" t="str">
        <f t="shared" si="265"/>
        <v/>
      </c>
      <c r="FD114" s="110" t="str">
        <f t="shared" si="265"/>
        <v/>
      </c>
    </row>
    <row r="115" spans="1:160" x14ac:dyDescent="0.25">
      <c r="A115" s="52">
        <v>95</v>
      </c>
      <c r="B115" s="105">
        <v>0</v>
      </c>
      <c r="C115" s="46"/>
      <c r="D115" s="47"/>
      <c r="E115" s="47"/>
      <c r="F115" s="48">
        <f t="shared" si="232"/>
        <v>0</v>
      </c>
      <c r="G115" s="106" t="str">
        <f t="shared" si="233"/>
        <v>..</v>
      </c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19"/>
      <c r="BE115" s="107">
        <f t="shared" si="180"/>
        <v>0</v>
      </c>
      <c r="BG115" s="108" t="str">
        <f t="shared" si="181"/>
        <v/>
      </c>
      <c r="BH115" s="109" t="str">
        <f t="shared" si="182"/>
        <v/>
      </c>
      <c r="BI115" s="109" t="str">
        <f t="shared" si="183"/>
        <v/>
      </c>
      <c r="BJ115" s="109" t="str">
        <f t="shared" si="184"/>
        <v/>
      </c>
      <c r="BK115" s="109" t="str">
        <f t="shared" si="185"/>
        <v/>
      </c>
      <c r="BL115" s="109" t="str">
        <f t="shared" si="186"/>
        <v/>
      </c>
      <c r="BM115" s="109" t="str">
        <f t="shared" si="187"/>
        <v/>
      </c>
      <c r="BN115" s="109" t="str">
        <f t="shared" si="188"/>
        <v/>
      </c>
      <c r="BO115" s="109" t="str">
        <f t="shared" si="189"/>
        <v/>
      </c>
      <c r="BP115" s="109" t="str">
        <f t="shared" si="190"/>
        <v/>
      </c>
      <c r="BQ115" s="109" t="str">
        <f t="shared" si="191"/>
        <v/>
      </c>
      <c r="BR115" s="109" t="str">
        <f t="shared" si="192"/>
        <v/>
      </c>
      <c r="BS115" s="109" t="str">
        <f t="shared" si="193"/>
        <v/>
      </c>
      <c r="BT115" s="109" t="str">
        <f t="shared" si="194"/>
        <v/>
      </c>
      <c r="BU115" s="109" t="str">
        <f t="shared" si="195"/>
        <v/>
      </c>
      <c r="BV115" s="109" t="str">
        <f t="shared" si="196"/>
        <v/>
      </c>
      <c r="BW115" s="109" t="str">
        <f t="shared" si="197"/>
        <v/>
      </c>
      <c r="BX115" s="109" t="str">
        <f t="shared" si="198"/>
        <v/>
      </c>
      <c r="BY115" s="109" t="str">
        <f t="shared" si="199"/>
        <v/>
      </c>
      <c r="BZ115" s="109" t="str">
        <f t="shared" si="200"/>
        <v/>
      </c>
      <c r="CA115" s="109" t="str">
        <f t="shared" si="201"/>
        <v/>
      </c>
      <c r="CB115" s="109" t="str">
        <f t="shared" si="202"/>
        <v/>
      </c>
      <c r="CC115" s="109" t="str">
        <f t="shared" si="203"/>
        <v/>
      </c>
      <c r="CD115" s="109" t="str">
        <f t="shared" si="204"/>
        <v/>
      </c>
      <c r="CE115" s="109" t="str">
        <f t="shared" si="205"/>
        <v/>
      </c>
      <c r="CF115" s="109" t="str">
        <f t="shared" si="206"/>
        <v/>
      </c>
      <c r="CG115" s="109" t="str">
        <f t="shared" si="207"/>
        <v/>
      </c>
      <c r="CH115" s="109" t="str">
        <f t="shared" si="208"/>
        <v/>
      </c>
      <c r="CI115" s="109" t="str">
        <f t="shared" si="209"/>
        <v/>
      </c>
      <c r="CJ115" s="109" t="str">
        <f t="shared" si="210"/>
        <v/>
      </c>
      <c r="CK115" s="109" t="str">
        <f t="shared" si="211"/>
        <v/>
      </c>
      <c r="CL115" s="109" t="str">
        <f t="shared" si="212"/>
        <v/>
      </c>
      <c r="CM115" s="109" t="str">
        <f t="shared" si="213"/>
        <v/>
      </c>
      <c r="CN115" s="109" t="str">
        <f t="shared" si="214"/>
        <v/>
      </c>
      <c r="CO115" s="109" t="str">
        <f t="shared" si="215"/>
        <v/>
      </c>
      <c r="CP115" s="109" t="str">
        <f t="shared" si="216"/>
        <v/>
      </c>
      <c r="CQ115" s="109" t="str">
        <f t="shared" si="217"/>
        <v/>
      </c>
      <c r="CR115" s="109" t="str">
        <f t="shared" si="218"/>
        <v/>
      </c>
      <c r="CS115" s="109" t="str">
        <f t="shared" si="219"/>
        <v/>
      </c>
      <c r="CT115" s="109" t="str">
        <f t="shared" si="220"/>
        <v/>
      </c>
      <c r="CU115" s="109" t="str">
        <f t="shared" si="221"/>
        <v/>
      </c>
      <c r="CV115" s="109" t="str">
        <f t="shared" si="222"/>
        <v/>
      </c>
      <c r="CW115" s="109" t="str">
        <f t="shared" si="223"/>
        <v/>
      </c>
      <c r="CX115" s="109" t="str">
        <f t="shared" si="224"/>
        <v/>
      </c>
      <c r="CY115" s="109" t="str">
        <f t="shared" si="225"/>
        <v/>
      </c>
      <c r="CZ115" s="109" t="str">
        <f t="shared" si="226"/>
        <v/>
      </c>
      <c r="DA115" s="109" t="str">
        <f t="shared" si="227"/>
        <v/>
      </c>
      <c r="DB115" s="109" t="str">
        <f t="shared" si="228"/>
        <v/>
      </c>
      <c r="DC115" s="109" t="str">
        <f t="shared" si="229"/>
        <v/>
      </c>
      <c r="DD115" s="109" t="str">
        <f t="shared" si="230"/>
        <v/>
      </c>
      <c r="DE115" s="110">
        <f t="shared" si="234"/>
        <v>0</v>
      </c>
      <c r="DG115" s="108" t="str">
        <f t="shared" si="235"/>
        <v/>
      </c>
      <c r="DH115" s="109" t="str">
        <f t="shared" si="236"/>
        <v/>
      </c>
      <c r="DI115" s="109" t="str">
        <f t="shared" ref="DI115:FD115" si="266">IF($B115=1,DH115+BI115,"")</f>
        <v/>
      </c>
      <c r="DJ115" s="109" t="str">
        <f t="shared" si="266"/>
        <v/>
      </c>
      <c r="DK115" s="109" t="str">
        <f t="shared" si="266"/>
        <v/>
      </c>
      <c r="DL115" s="109" t="str">
        <f t="shared" si="266"/>
        <v/>
      </c>
      <c r="DM115" s="109" t="str">
        <f t="shared" si="266"/>
        <v/>
      </c>
      <c r="DN115" s="109" t="str">
        <f t="shared" si="266"/>
        <v/>
      </c>
      <c r="DO115" s="109" t="str">
        <f t="shared" si="266"/>
        <v/>
      </c>
      <c r="DP115" s="109" t="str">
        <f t="shared" si="266"/>
        <v/>
      </c>
      <c r="DQ115" s="109" t="str">
        <f t="shared" si="266"/>
        <v/>
      </c>
      <c r="DR115" s="109" t="str">
        <f t="shared" si="266"/>
        <v/>
      </c>
      <c r="DS115" s="109" t="str">
        <f t="shared" si="266"/>
        <v/>
      </c>
      <c r="DT115" s="109" t="str">
        <f t="shared" si="266"/>
        <v/>
      </c>
      <c r="DU115" s="109" t="str">
        <f t="shared" si="266"/>
        <v/>
      </c>
      <c r="DV115" s="109" t="str">
        <f t="shared" si="266"/>
        <v/>
      </c>
      <c r="DW115" s="109" t="str">
        <f t="shared" si="266"/>
        <v/>
      </c>
      <c r="DX115" s="109" t="str">
        <f t="shared" si="266"/>
        <v/>
      </c>
      <c r="DY115" s="109" t="str">
        <f t="shared" si="266"/>
        <v/>
      </c>
      <c r="DZ115" s="109" t="str">
        <f t="shared" si="266"/>
        <v/>
      </c>
      <c r="EA115" s="109" t="str">
        <f t="shared" si="266"/>
        <v/>
      </c>
      <c r="EB115" s="109" t="str">
        <f t="shared" si="266"/>
        <v/>
      </c>
      <c r="EC115" s="109" t="str">
        <f t="shared" si="266"/>
        <v/>
      </c>
      <c r="ED115" s="109" t="str">
        <f t="shared" si="266"/>
        <v/>
      </c>
      <c r="EE115" s="109" t="str">
        <f t="shared" si="266"/>
        <v/>
      </c>
      <c r="EF115" s="109" t="str">
        <f t="shared" si="266"/>
        <v/>
      </c>
      <c r="EG115" s="109" t="str">
        <f t="shared" si="266"/>
        <v/>
      </c>
      <c r="EH115" s="109" t="str">
        <f t="shared" si="266"/>
        <v/>
      </c>
      <c r="EI115" s="109" t="str">
        <f t="shared" si="266"/>
        <v/>
      </c>
      <c r="EJ115" s="109" t="str">
        <f t="shared" si="266"/>
        <v/>
      </c>
      <c r="EK115" s="109" t="str">
        <f t="shared" si="266"/>
        <v/>
      </c>
      <c r="EL115" s="109" t="str">
        <f t="shared" si="266"/>
        <v/>
      </c>
      <c r="EM115" s="109" t="str">
        <f t="shared" si="266"/>
        <v/>
      </c>
      <c r="EN115" s="109" t="str">
        <f t="shared" si="266"/>
        <v/>
      </c>
      <c r="EO115" s="109" t="str">
        <f t="shared" si="266"/>
        <v/>
      </c>
      <c r="EP115" s="109" t="str">
        <f t="shared" si="266"/>
        <v/>
      </c>
      <c r="EQ115" s="109" t="str">
        <f t="shared" si="266"/>
        <v/>
      </c>
      <c r="ER115" s="109" t="str">
        <f t="shared" si="266"/>
        <v/>
      </c>
      <c r="ES115" s="109" t="str">
        <f t="shared" si="266"/>
        <v/>
      </c>
      <c r="ET115" s="109" t="str">
        <f t="shared" si="266"/>
        <v/>
      </c>
      <c r="EU115" s="109" t="str">
        <f t="shared" si="266"/>
        <v/>
      </c>
      <c r="EV115" s="109" t="str">
        <f t="shared" si="266"/>
        <v/>
      </c>
      <c r="EW115" s="109" t="str">
        <f t="shared" si="266"/>
        <v/>
      </c>
      <c r="EX115" s="109" t="str">
        <f t="shared" si="266"/>
        <v/>
      </c>
      <c r="EY115" s="109" t="str">
        <f t="shared" si="266"/>
        <v/>
      </c>
      <c r="EZ115" s="109" t="str">
        <f t="shared" si="266"/>
        <v/>
      </c>
      <c r="FA115" s="109" t="str">
        <f t="shared" si="266"/>
        <v/>
      </c>
      <c r="FB115" s="109" t="str">
        <f t="shared" si="266"/>
        <v/>
      </c>
      <c r="FC115" s="109" t="str">
        <f t="shared" si="266"/>
        <v/>
      </c>
      <c r="FD115" s="110" t="str">
        <f t="shared" si="266"/>
        <v/>
      </c>
    </row>
    <row r="116" spans="1:160" x14ac:dyDescent="0.25">
      <c r="A116" s="52">
        <v>96</v>
      </c>
      <c r="B116" s="105">
        <v>0</v>
      </c>
      <c r="C116" s="46"/>
      <c r="D116" s="47"/>
      <c r="E116" s="47"/>
      <c r="F116" s="48">
        <f t="shared" si="232"/>
        <v>0</v>
      </c>
      <c r="G116" s="106" t="str">
        <f t="shared" si="233"/>
        <v>..</v>
      </c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19"/>
      <c r="BE116" s="107">
        <f t="shared" si="180"/>
        <v>0</v>
      </c>
      <c r="BG116" s="108" t="str">
        <f t="shared" si="181"/>
        <v/>
      </c>
      <c r="BH116" s="109" t="str">
        <f t="shared" si="182"/>
        <v/>
      </c>
      <c r="BI116" s="109" t="str">
        <f t="shared" si="183"/>
        <v/>
      </c>
      <c r="BJ116" s="109" t="str">
        <f t="shared" si="184"/>
        <v/>
      </c>
      <c r="BK116" s="109" t="str">
        <f t="shared" si="185"/>
        <v/>
      </c>
      <c r="BL116" s="109" t="str">
        <f t="shared" si="186"/>
        <v/>
      </c>
      <c r="BM116" s="109" t="str">
        <f t="shared" si="187"/>
        <v/>
      </c>
      <c r="BN116" s="109" t="str">
        <f t="shared" si="188"/>
        <v/>
      </c>
      <c r="BO116" s="109" t="str">
        <f t="shared" si="189"/>
        <v/>
      </c>
      <c r="BP116" s="109" t="str">
        <f t="shared" si="190"/>
        <v/>
      </c>
      <c r="BQ116" s="109" t="str">
        <f t="shared" si="191"/>
        <v/>
      </c>
      <c r="BR116" s="109" t="str">
        <f t="shared" si="192"/>
        <v/>
      </c>
      <c r="BS116" s="109" t="str">
        <f t="shared" si="193"/>
        <v/>
      </c>
      <c r="BT116" s="109" t="str">
        <f t="shared" si="194"/>
        <v/>
      </c>
      <c r="BU116" s="109" t="str">
        <f t="shared" si="195"/>
        <v/>
      </c>
      <c r="BV116" s="109" t="str">
        <f t="shared" si="196"/>
        <v/>
      </c>
      <c r="BW116" s="109" t="str">
        <f t="shared" si="197"/>
        <v/>
      </c>
      <c r="BX116" s="109" t="str">
        <f t="shared" si="198"/>
        <v/>
      </c>
      <c r="BY116" s="109" t="str">
        <f t="shared" si="199"/>
        <v/>
      </c>
      <c r="BZ116" s="109" t="str">
        <f t="shared" si="200"/>
        <v/>
      </c>
      <c r="CA116" s="109" t="str">
        <f t="shared" si="201"/>
        <v/>
      </c>
      <c r="CB116" s="109" t="str">
        <f t="shared" si="202"/>
        <v/>
      </c>
      <c r="CC116" s="109" t="str">
        <f t="shared" si="203"/>
        <v/>
      </c>
      <c r="CD116" s="109" t="str">
        <f t="shared" si="204"/>
        <v/>
      </c>
      <c r="CE116" s="109" t="str">
        <f t="shared" si="205"/>
        <v/>
      </c>
      <c r="CF116" s="109" t="str">
        <f t="shared" si="206"/>
        <v/>
      </c>
      <c r="CG116" s="109" t="str">
        <f t="shared" si="207"/>
        <v/>
      </c>
      <c r="CH116" s="109" t="str">
        <f t="shared" si="208"/>
        <v/>
      </c>
      <c r="CI116" s="109" t="str">
        <f t="shared" si="209"/>
        <v/>
      </c>
      <c r="CJ116" s="109" t="str">
        <f t="shared" si="210"/>
        <v/>
      </c>
      <c r="CK116" s="109" t="str">
        <f t="shared" si="211"/>
        <v/>
      </c>
      <c r="CL116" s="109" t="str">
        <f t="shared" si="212"/>
        <v/>
      </c>
      <c r="CM116" s="109" t="str">
        <f t="shared" si="213"/>
        <v/>
      </c>
      <c r="CN116" s="109" t="str">
        <f t="shared" si="214"/>
        <v/>
      </c>
      <c r="CO116" s="109" t="str">
        <f t="shared" si="215"/>
        <v/>
      </c>
      <c r="CP116" s="109" t="str">
        <f t="shared" si="216"/>
        <v/>
      </c>
      <c r="CQ116" s="109" t="str">
        <f t="shared" si="217"/>
        <v/>
      </c>
      <c r="CR116" s="109" t="str">
        <f t="shared" si="218"/>
        <v/>
      </c>
      <c r="CS116" s="109" t="str">
        <f t="shared" si="219"/>
        <v/>
      </c>
      <c r="CT116" s="109" t="str">
        <f t="shared" si="220"/>
        <v/>
      </c>
      <c r="CU116" s="109" t="str">
        <f t="shared" si="221"/>
        <v/>
      </c>
      <c r="CV116" s="109" t="str">
        <f t="shared" si="222"/>
        <v/>
      </c>
      <c r="CW116" s="109" t="str">
        <f t="shared" si="223"/>
        <v/>
      </c>
      <c r="CX116" s="109" t="str">
        <f t="shared" si="224"/>
        <v/>
      </c>
      <c r="CY116" s="109" t="str">
        <f t="shared" si="225"/>
        <v/>
      </c>
      <c r="CZ116" s="109" t="str">
        <f t="shared" si="226"/>
        <v/>
      </c>
      <c r="DA116" s="109" t="str">
        <f t="shared" si="227"/>
        <v/>
      </c>
      <c r="DB116" s="109" t="str">
        <f t="shared" si="228"/>
        <v/>
      </c>
      <c r="DC116" s="109" t="str">
        <f t="shared" si="229"/>
        <v/>
      </c>
      <c r="DD116" s="109" t="str">
        <f t="shared" si="230"/>
        <v/>
      </c>
      <c r="DE116" s="110">
        <f t="shared" si="234"/>
        <v>0</v>
      </c>
      <c r="DG116" s="108" t="str">
        <f t="shared" si="235"/>
        <v/>
      </c>
      <c r="DH116" s="109" t="str">
        <f t="shared" si="236"/>
        <v/>
      </c>
      <c r="DI116" s="109" t="str">
        <f t="shared" ref="DI116:FD116" si="267">IF($B116=1,DH116+BI116,"")</f>
        <v/>
      </c>
      <c r="DJ116" s="109" t="str">
        <f t="shared" si="267"/>
        <v/>
      </c>
      <c r="DK116" s="109" t="str">
        <f t="shared" si="267"/>
        <v/>
      </c>
      <c r="DL116" s="109" t="str">
        <f t="shared" si="267"/>
        <v/>
      </c>
      <c r="DM116" s="109" t="str">
        <f t="shared" si="267"/>
        <v/>
      </c>
      <c r="DN116" s="109" t="str">
        <f t="shared" si="267"/>
        <v/>
      </c>
      <c r="DO116" s="109" t="str">
        <f t="shared" si="267"/>
        <v/>
      </c>
      <c r="DP116" s="109" t="str">
        <f t="shared" si="267"/>
        <v/>
      </c>
      <c r="DQ116" s="109" t="str">
        <f t="shared" si="267"/>
        <v/>
      </c>
      <c r="DR116" s="109" t="str">
        <f t="shared" si="267"/>
        <v/>
      </c>
      <c r="DS116" s="109" t="str">
        <f t="shared" si="267"/>
        <v/>
      </c>
      <c r="DT116" s="109" t="str">
        <f t="shared" si="267"/>
        <v/>
      </c>
      <c r="DU116" s="109" t="str">
        <f t="shared" si="267"/>
        <v/>
      </c>
      <c r="DV116" s="109" t="str">
        <f t="shared" si="267"/>
        <v/>
      </c>
      <c r="DW116" s="109" t="str">
        <f t="shared" si="267"/>
        <v/>
      </c>
      <c r="DX116" s="109" t="str">
        <f t="shared" si="267"/>
        <v/>
      </c>
      <c r="DY116" s="109" t="str">
        <f t="shared" si="267"/>
        <v/>
      </c>
      <c r="DZ116" s="109" t="str">
        <f t="shared" si="267"/>
        <v/>
      </c>
      <c r="EA116" s="109" t="str">
        <f t="shared" si="267"/>
        <v/>
      </c>
      <c r="EB116" s="109" t="str">
        <f t="shared" si="267"/>
        <v/>
      </c>
      <c r="EC116" s="109" t="str">
        <f t="shared" si="267"/>
        <v/>
      </c>
      <c r="ED116" s="109" t="str">
        <f t="shared" si="267"/>
        <v/>
      </c>
      <c r="EE116" s="109" t="str">
        <f t="shared" si="267"/>
        <v/>
      </c>
      <c r="EF116" s="109" t="str">
        <f t="shared" si="267"/>
        <v/>
      </c>
      <c r="EG116" s="109" t="str">
        <f t="shared" si="267"/>
        <v/>
      </c>
      <c r="EH116" s="109" t="str">
        <f t="shared" si="267"/>
        <v/>
      </c>
      <c r="EI116" s="109" t="str">
        <f t="shared" si="267"/>
        <v/>
      </c>
      <c r="EJ116" s="109" t="str">
        <f t="shared" si="267"/>
        <v/>
      </c>
      <c r="EK116" s="109" t="str">
        <f t="shared" si="267"/>
        <v/>
      </c>
      <c r="EL116" s="109" t="str">
        <f t="shared" si="267"/>
        <v/>
      </c>
      <c r="EM116" s="109" t="str">
        <f t="shared" si="267"/>
        <v/>
      </c>
      <c r="EN116" s="109" t="str">
        <f t="shared" si="267"/>
        <v/>
      </c>
      <c r="EO116" s="109" t="str">
        <f t="shared" si="267"/>
        <v/>
      </c>
      <c r="EP116" s="109" t="str">
        <f t="shared" si="267"/>
        <v/>
      </c>
      <c r="EQ116" s="109" t="str">
        <f t="shared" si="267"/>
        <v/>
      </c>
      <c r="ER116" s="109" t="str">
        <f t="shared" si="267"/>
        <v/>
      </c>
      <c r="ES116" s="109" t="str">
        <f t="shared" si="267"/>
        <v/>
      </c>
      <c r="ET116" s="109" t="str">
        <f t="shared" si="267"/>
        <v/>
      </c>
      <c r="EU116" s="109" t="str">
        <f t="shared" si="267"/>
        <v/>
      </c>
      <c r="EV116" s="109" t="str">
        <f t="shared" si="267"/>
        <v/>
      </c>
      <c r="EW116" s="109" t="str">
        <f t="shared" si="267"/>
        <v/>
      </c>
      <c r="EX116" s="109" t="str">
        <f t="shared" si="267"/>
        <v/>
      </c>
      <c r="EY116" s="109" t="str">
        <f t="shared" si="267"/>
        <v/>
      </c>
      <c r="EZ116" s="109" t="str">
        <f t="shared" si="267"/>
        <v/>
      </c>
      <c r="FA116" s="109" t="str">
        <f t="shared" si="267"/>
        <v/>
      </c>
      <c r="FB116" s="109" t="str">
        <f t="shared" si="267"/>
        <v/>
      </c>
      <c r="FC116" s="109" t="str">
        <f t="shared" si="267"/>
        <v/>
      </c>
      <c r="FD116" s="110" t="str">
        <f t="shared" si="267"/>
        <v/>
      </c>
    </row>
    <row r="117" spans="1:160" x14ac:dyDescent="0.25">
      <c r="A117" s="52">
        <v>97</v>
      </c>
      <c r="B117" s="105">
        <v>0</v>
      </c>
      <c r="C117" s="46"/>
      <c r="D117" s="47"/>
      <c r="E117" s="47"/>
      <c r="F117" s="48">
        <f t="shared" si="232"/>
        <v>0</v>
      </c>
      <c r="G117" s="106" t="str">
        <f t="shared" si="233"/>
        <v>..</v>
      </c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19"/>
      <c r="BE117" s="107">
        <f t="shared" ref="BE117:BE120" si="268">SUM(H117:BD117)</f>
        <v>0</v>
      </c>
      <c r="BG117" s="108" t="str">
        <f t="shared" si="181"/>
        <v/>
      </c>
      <c r="BH117" s="109" t="str">
        <f t="shared" si="182"/>
        <v/>
      </c>
      <c r="BI117" s="109" t="str">
        <f t="shared" si="183"/>
        <v/>
      </c>
      <c r="BJ117" s="109" t="str">
        <f t="shared" si="184"/>
        <v/>
      </c>
      <c r="BK117" s="109" t="str">
        <f t="shared" si="185"/>
        <v/>
      </c>
      <c r="BL117" s="109" t="str">
        <f t="shared" si="186"/>
        <v/>
      </c>
      <c r="BM117" s="109" t="str">
        <f t="shared" si="187"/>
        <v/>
      </c>
      <c r="BN117" s="109" t="str">
        <f t="shared" si="188"/>
        <v/>
      </c>
      <c r="BO117" s="109" t="str">
        <f t="shared" si="189"/>
        <v/>
      </c>
      <c r="BP117" s="109" t="str">
        <f t="shared" si="190"/>
        <v/>
      </c>
      <c r="BQ117" s="109" t="str">
        <f t="shared" si="191"/>
        <v/>
      </c>
      <c r="BR117" s="109" t="str">
        <f t="shared" si="192"/>
        <v/>
      </c>
      <c r="BS117" s="109" t="str">
        <f t="shared" si="193"/>
        <v/>
      </c>
      <c r="BT117" s="109" t="str">
        <f t="shared" si="194"/>
        <v/>
      </c>
      <c r="BU117" s="109" t="str">
        <f t="shared" si="195"/>
        <v/>
      </c>
      <c r="BV117" s="109" t="str">
        <f t="shared" si="196"/>
        <v/>
      </c>
      <c r="BW117" s="109" t="str">
        <f t="shared" si="197"/>
        <v/>
      </c>
      <c r="BX117" s="109" t="str">
        <f t="shared" si="198"/>
        <v/>
      </c>
      <c r="BY117" s="109" t="str">
        <f t="shared" si="199"/>
        <v/>
      </c>
      <c r="BZ117" s="109" t="str">
        <f t="shared" si="200"/>
        <v/>
      </c>
      <c r="CA117" s="109" t="str">
        <f t="shared" si="201"/>
        <v/>
      </c>
      <c r="CB117" s="109" t="str">
        <f t="shared" si="202"/>
        <v/>
      </c>
      <c r="CC117" s="109" t="str">
        <f t="shared" si="203"/>
        <v/>
      </c>
      <c r="CD117" s="109" t="str">
        <f t="shared" si="204"/>
        <v/>
      </c>
      <c r="CE117" s="109" t="str">
        <f t="shared" si="205"/>
        <v/>
      </c>
      <c r="CF117" s="109" t="str">
        <f t="shared" si="206"/>
        <v/>
      </c>
      <c r="CG117" s="109" t="str">
        <f t="shared" si="207"/>
        <v/>
      </c>
      <c r="CH117" s="109" t="str">
        <f t="shared" si="208"/>
        <v/>
      </c>
      <c r="CI117" s="109" t="str">
        <f t="shared" si="209"/>
        <v/>
      </c>
      <c r="CJ117" s="109" t="str">
        <f t="shared" si="210"/>
        <v/>
      </c>
      <c r="CK117" s="109" t="str">
        <f t="shared" si="211"/>
        <v/>
      </c>
      <c r="CL117" s="109" t="str">
        <f t="shared" si="212"/>
        <v/>
      </c>
      <c r="CM117" s="109" t="str">
        <f t="shared" si="213"/>
        <v/>
      </c>
      <c r="CN117" s="109" t="str">
        <f t="shared" si="214"/>
        <v/>
      </c>
      <c r="CO117" s="109" t="str">
        <f t="shared" si="215"/>
        <v/>
      </c>
      <c r="CP117" s="109" t="str">
        <f t="shared" si="216"/>
        <v/>
      </c>
      <c r="CQ117" s="109" t="str">
        <f t="shared" si="217"/>
        <v/>
      </c>
      <c r="CR117" s="109" t="str">
        <f t="shared" si="218"/>
        <v/>
      </c>
      <c r="CS117" s="109" t="str">
        <f t="shared" si="219"/>
        <v/>
      </c>
      <c r="CT117" s="109" t="str">
        <f t="shared" si="220"/>
        <v/>
      </c>
      <c r="CU117" s="109" t="str">
        <f t="shared" si="221"/>
        <v/>
      </c>
      <c r="CV117" s="109" t="str">
        <f t="shared" si="222"/>
        <v/>
      </c>
      <c r="CW117" s="109" t="str">
        <f t="shared" si="223"/>
        <v/>
      </c>
      <c r="CX117" s="109" t="str">
        <f t="shared" si="224"/>
        <v/>
      </c>
      <c r="CY117" s="109" t="str">
        <f t="shared" si="225"/>
        <v/>
      </c>
      <c r="CZ117" s="109" t="str">
        <f t="shared" si="226"/>
        <v/>
      </c>
      <c r="DA117" s="109" t="str">
        <f t="shared" si="227"/>
        <v/>
      </c>
      <c r="DB117" s="109" t="str">
        <f t="shared" si="228"/>
        <v/>
      </c>
      <c r="DC117" s="109" t="str">
        <f t="shared" si="229"/>
        <v/>
      </c>
      <c r="DD117" s="109" t="str">
        <f t="shared" si="230"/>
        <v/>
      </c>
      <c r="DE117" s="110">
        <f t="shared" si="234"/>
        <v>0</v>
      </c>
      <c r="DG117" s="108" t="str">
        <f t="shared" si="235"/>
        <v/>
      </c>
      <c r="DH117" s="109" t="str">
        <f t="shared" si="236"/>
        <v/>
      </c>
      <c r="DI117" s="109" t="str">
        <f t="shared" ref="DI117:FD117" si="269">IF($B117=1,DH117+BI117,"")</f>
        <v/>
      </c>
      <c r="DJ117" s="109" t="str">
        <f t="shared" si="269"/>
        <v/>
      </c>
      <c r="DK117" s="109" t="str">
        <f t="shared" si="269"/>
        <v/>
      </c>
      <c r="DL117" s="109" t="str">
        <f t="shared" si="269"/>
        <v/>
      </c>
      <c r="DM117" s="109" t="str">
        <f t="shared" si="269"/>
        <v/>
      </c>
      <c r="DN117" s="109" t="str">
        <f t="shared" si="269"/>
        <v/>
      </c>
      <c r="DO117" s="109" t="str">
        <f t="shared" si="269"/>
        <v/>
      </c>
      <c r="DP117" s="109" t="str">
        <f t="shared" si="269"/>
        <v/>
      </c>
      <c r="DQ117" s="109" t="str">
        <f t="shared" si="269"/>
        <v/>
      </c>
      <c r="DR117" s="109" t="str">
        <f t="shared" si="269"/>
        <v/>
      </c>
      <c r="DS117" s="109" t="str">
        <f t="shared" si="269"/>
        <v/>
      </c>
      <c r="DT117" s="109" t="str">
        <f t="shared" si="269"/>
        <v/>
      </c>
      <c r="DU117" s="109" t="str">
        <f t="shared" si="269"/>
        <v/>
      </c>
      <c r="DV117" s="109" t="str">
        <f t="shared" si="269"/>
        <v/>
      </c>
      <c r="DW117" s="109" t="str">
        <f t="shared" si="269"/>
        <v/>
      </c>
      <c r="DX117" s="109" t="str">
        <f t="shared" si="269"/>
        <v/>
      </c>
      <c r="DY117" s="109" t="str">
        <f t="shared" si="269"/>
        <v/>
      </c>
      <c r="DZ117" s="109" t="str">
        <f t="shared" si="269"/>
        <v/>
      </c>
      <c r="EA117" s="109" t="str">
        <f t="shared" si="269"/>
        <v/>
      </c>
      <c r="EB117" s="109" t="str">
        <f t="shared" si="269"/>
        <v/>
      </c>
      <c r="EC117" s="109" t="str">
        <f t="shared" si="269"/>
        <v/>
      </c>
      <c r="ED117" s="109" t="str">
        <f t="shared" si="269"/>
        <v/>
      </c>
      <c r="EE117" s="109" t="str">
        <f t="shared" si="269"/>
        <v/>
      </c>
      <c r="EF117" s="109" t="str">
        <f t="shared" si="269"/>
        <v/>
      </c>
      <c r="EG117" s="109" t="str">
        <f t="shared" si="269"/>
        <v/>
      </c>
      <c r="EH117" s="109" t="str">
        <f t="shared" si="269"/>
        <v/>
      </c>
      <c r="EI117" s="109" t="str">
        <f t="shared" si="269"/>
        <v/>
      </c>
      <c r="EJ117" s="109" t="str">
        <f t="shared" si="269"/>
        <v/>
      </c>
      <c r="EK117" s="109" t="str">
        <f t="shared" si="269"/>
        <v/>
      </c>
      <c r="EL117" s="109" t="str">
        <f t="shared" si="269"/>
        <v/>
      </c>
      <c r="EM117" s="109" t="str">
        <f t="shared" si="269"/>
        <v/>
      </c>
      <c r="EN117" s="109" t="str">
        <f t="shared" si="269"/>
        <v/>
      </c>
      <c r="EO117" s="109" t="str">
        <f t="shared" si="269"/>
        <v/>
      </c>
      <c r="EP117" s="109" t="str">
        <f t="shared" si="269"/>
        <v/>
      </c>
      <c r="EQ117" s="109" t="str">
        <f t="shared" si="269"/>
        <v/>
      </c>
      <c r="ER117" s="109" t="str">
        <f t="shared" si="269"/>
        <v/>
      </c>
      <c r="ES117" s="109" t="str">
        <f t="shared" si="269"/>
        <v/>
      </c>
      <c r="ET117" s="109" t="str">
        <f t="shared" si="269"/>
        <v/>
      </c>
      <c r="EU117" s="109" t="str">
        <f t="shared" si="269"/>
        <v/>
      </c>
      <c r="EV117" s="109" t="str">
        <f t="shared" si="269"/>
        <v/>
      </c>
      <c r="EW117" s="109" t="str">
        <f t="shared" si="269"/>
        <v/>
      </c>
      <c r="EX117" s="109" t="str">
        <f t="shared" si="269"/>
        <v/>
      </c>
      <c r="EY117" s="109" t="str">
        <f t="shared" si="269"/>
        <v/>
      </c>
      <c r="EZ117" s="109" t="str">
        <f t="shared" si="269"/>
        <v/>
      </c>
      <c r="FA117" s="109" t="str">
        <f t="shared" si="269"/>
        <v/>
      </c>
      <c r="FB117" s="109" t="str">
        <f t="shared" si="269"/>
        <v/>
      </c>
      <c r="FC117" s="109" t="str">
        <f t="shared" si="269"/>
        <v/>
      </c>
      <c r="FD117" s="110" t="str">
        <f t="shared" si="269"/>
        <v/>
      </c>
    </row>
    <row r="118" spans="1:160" x14ac:dyDescent="0.25">
      <c r="A118" s="52">
        <v>98</v>
      </c>
      <c r="B118" s="105">
        <v>0</v>
      </c>
      <c r="C118" s="46"/>
      <c r="D118" s="47"/>
      <c r="E118" s="47"/>
      <c r="F118" s="48">
        <f t="shared" si="232"/>
        <v>0</v>
      </c>
      <c r="G118" s="106" t="str">
        <f t="shared" si="233"/>
        <v>..</v>
      </c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19"/>
      <c r="BE118" s="107">
        <f t="shared" si="268"/>
        <v>0</v>
      </c>
      <c r="BG118" s="108" t="str">
        <f t="shared" si="181"/>
        <v/>
      </c>
      <c r="BH118" s="109" t="str">
        <f t="shared" si="182"/>
        <v/>
      </c>
      <c r="BI118" s="109" t="str">
        <f t="shared" si="183"/>
        <v/>
      </c>
      <c r="BJ118" s="109" t="str">
        <f t="shared" si="184"/>
        <v/>
      </c>
      <c r="BK118" s="109" t="str">
        <f t="shared" si="185"/>
        <v/>
      </c>
      <c r="BL118" s="109" t="str">
        <f t="shared" si="186"/>
        <v/>
      </c>
      <c r="BM118" s="109" t="str">
        <f t="shared" si="187"/>
        <v/>
      </c>
      <c r="BN118" s="109" t="str">
        <f t="shared" si="188"/>
        <v/>
      </c>
      <c r="BO118" s="109" t="str">
        <f t="shared" si="189"/>
        <v/>
      </c>
      <c r="BP118" s="109" t="str">
        <f t="shared" si="190"/>
        <v/>
      </c>
      <c r="BQ118" s="109" t="str">
        <f t="shared" si="191"/>
        <v/>
      </c>
      <c r="BR118" s="109" t="str">
        <f t="shared" si="192"/>
        <v/>
      </c>
      <c r="BS118" s="109" t="str">
        <f t="shared" si="193"/>
        <v/>
      </c>
      <c r="BT118" s="109" t="str">
        <f t="shared" si="194"/>
        <v/>
      </c>
      <c r="BU118" s="109" t="str">
        <f t="shared" si="195"/>
        <v/>
      </c>
      <c r="BV118" s="109" t="str">
        <f t="shared" si="196"/>
        <v/>
      </c>
      <c r="BW118" s="109" t="str">
        <f t="shared" si="197"/>
        <v/>
      </c>
      <c r="BX118" s="109" t="str">
        <f t="shared" si="198"/>
        <v/>
      </c>
      <c r="BY118" s="109" t="str">
        <f t="shared" si="199"/>
        <v/>
      </c>
      <c r="BZ118" s="109" t="str">
        <f t="shared" si="200"/>
        <v/>
      </c>
      <c r="CA118" s="109" t="str">
        <f t="shared" si="201"/>
        <v/>
      </c>
      <c r="CB118" s="109" t="str">
        <f t="shared" si="202"/>
        <v/>
      </c>
      <c r="CC118" s="109" t="str">
        <f t="shared" si="203"/>
        <v/>
      </c>
      <c r="CD118" s="109" t="str">
        <f t="shared" si="204"/>
        <v/>
      </c>
      <c r="CE118" s="109" t="str">
        <f t="shared" si="205"/>
        <v/>
      </c>
      <c r="CF118" s="109" t="str">
        <f t="shared" si="206"/>
        <v/>
      </c>
      <c r="CG118" s="109" t="str">
        <f t="shared" si="207"/>
        <v/>
      </c>
      <c r="CH118" s="109" t="str">
        <f t="shared" si="208"/>
        <v/>
      </c>
      <c r="CI118" s="109" t="str">
        <f t="shared" si="209"/>
        <v/>
      </c>
      <c r="CJ118" s="109" t="str">
        <f t="shared" si="210"/>
        <v/>
      </c>
      <c r="CK118" s="109" t="str">
        <f t="shared" si="211"/>
        <v/>
      </c>
      <c r="CL118" s="109" t="str">
        <f t="shared" si="212"/>
        <v/>
      </c>
      <c r="CM118" s="109" t="str">
        <f t="shared" si="213"/>
        <v/>
      </c>
      <c r="CN118" s="109" t="str">
        <f t="shared" si="214"/>
        <v/>
      </c>
      <c r="CO118" s="109" t="str">
        <f t="shared" si="215"/>
        <v/>
      </c>
      <c r="CP118" s="109" t="str">
        <f t="shared" si="216"/>
        <v/>
      </c>
      <c r="CQ118" s="109" t="str">
        <f t="shared" si="217"/>
        <v/>
      </c>
      <c r="CR118" s="109" t="str">
        <f t="shared" si="218"/>
        <v/>
      </c>
      <c r="CS118" s="109" t="str">
        <f t="shared" si="219"/>
        <v/>
      </c>
      <c r="CT118" s="109" t="str">
        <f t="shared" si="220"/>
        <v/>
      </c>
      <c r="CU118" s="109" t="str">
        <f t="shared" si="221"/>
        <v/>
      </c>
      <c r="CV118" s="109" t="str">
        <f t="shared" si="222"/>
        <v/>
      </c>
      <c r="CW118" s="109" t="str">
        <f t="shared" si="223"/>
        <v/>
      </c>
      <c r="CX118" s="109" t="str">
        <f t="shared" si="224"/>
        <v/>
      </c>
      <c r="CY118" s="109" t="str">
        <f t="shared" si="225"/>
        <v/>
      </c>
      <c r="CZ118" s="109" t="str">
        <f t="shared" si="226"/>
        <v/>
      </c>
      <c r="DA118" s="109" t="str">
        <f t="shared" si="227"/>
        <v/>
      </c>
      <c r="DB118" s="109" t="str">
        <f t="shared" si="228"/>
        <v/>
      </c>
      <c r="DC118" s="109" t="str">
        <f t="shared" si="229"/>
        <v/>
      </c>
      <c r="DD118" s="109" t="str">
        <f t="shared" si="230"/>
        <v/>
      </c>
      <c r="DE118" s="110">
        <f t="shared" si="234"/>
        <v>0</v>
      </c>
      <c r="DG118" s="108" t="str">
        <f t="shared" si="235"/>
        <v/>
      </c>
      <c r="DH118" s="109" t="str">
        <f t="shared" si="236"/>
        <v/>
      </c>
      <c r="DI118" s="109" t="str">
        <f t="shared" ref="DI118:FD118" si="270">IF($B118=1,DH118+BI118,"")</f>
        <v/>
      </c>
      <c r="DJ118" s="109" t="str">
        <f t="shared" si="270"/>
        <v/>
      </c>
      <c r="DK118" s="109" t="str">
        <f t="shared" si="270"/>
        <v/>
      </c>
      <c r="DL118" s="109" t="str">
        <f t="shared" si="270"/>
        <v/>
      </c>
      <c r="DM118" s="109" t="str">
        <f t="shared" si="270"/>
        <v/>
      </c>
      <c r="DN118" s="109" t="str">
        <f t="shared" si="270"/>
        <v/>
      </c>
      <c r="DO118" s="109" t="str">
        <f t="shared" si="270"/>
        <v/>
      </c>
      <c r="DP118" s="109" t="str">
        <f t="shared" si="270"/>
        <v/>
      </c>
      <c r="DQ118" s="109" t="str">
        <f t="shared" si="270"/>
        <v/>
      </c>
      <c r="DR118" s="109" t="str">
        <f t="shared" si="270"/>
        <v/>
      </c>
      <c r="DS118" s="109" t="str">
        <f t="shared" si="270"/>
        <v/>
      </c>
      <c r="DT118" s="109" t="str">
        <f t="shared" si="270"/>
        <v/>
      </c>
      <c r="DU118" s="109" t="str">
        <f t="shared" si="270"/>
        <v/>
      </c>
      <c r="DV118" s="109" t="str">
        <f t="shared" si="270"/>
        <v/>
      </c>
      <c r="DW118" s="109" t="str">
        <f t="shared" si="270"/>
        <v/>
      </c>
      <c r="DX118" s="109" t="str">
        <f t="shared" si="270"/>
        <v/>
      </c>
      <c r="DY118" s="109" t="str">
        <f t="shared" si="270"/>
        <v/>
      </c>
      <c r="DZ118" s="109" t="str">
        <f t="shared" si="270"/>
        <v/>
      </c>
      <c r="EA118" s="109" t="str">
        <f t="shared" si="270"/>
        <v/>
      </c>
      <c r="EB118" s="109" t="str">
        <f t="shared" si="270"/>
        <v/>
      </c>
      <c r="EC118" s="109" t="str">
        <f t="shared" si="270"/>
        <v/>
      </c>
      <c r="ED118" s="109" t="str">
        <f t="shared" si="270"/>
        <v/>
      </c>
      <c r="EE118" s="109" t="str">
        <f t="shared" si="270"/>
        <v/>
      </c>
      <c r="EF118" s="109" t="str">
        <f t="shared" si="270"/>
        <v/>
      </c>
      <c r="EG118" s="109" t="str">
        <f t="shared" si="270"/>
        <v/>
      </c>
      <c r="EH118" s="109" t="str">
        <f t="shared" si="270"/>
        <v/>
      </c>
      <c r="EI118" s="109" t="str">
        <f t="shared" si="270"/>
        <v/>
      </c>
      <c r="EJ118" s="109" t="str">
        <f t="shared" si="270"/>
        <v/>
      </c>
      <c r="EK118" s="109" t="str">
        <f t="shared" si="270"/>
        <v/>
      </c>
      <c r="EL118" s="109" t="str">
        <f t="shared" si="270"/>
        <v/>
      </c>
      <c r="EM118" s="109" t="str">
        <f t="shared" si="270"/>
        <v/>
      </c>
      <c r="EN118" s="109" t="str">
        <f t="shared" si="270"/>
        <v/>
      </c>
      <c r="EO118" s="109" t="str">
        <f t="shared" si="270"/>
        <v/>
      </c>
      <c r="EP118" s="109" t="str">
        <f t="shared" si="270"/>
        <v/>
      </c>
      <c r="EQ118" s="109" t="str">
        <f t="shared" si="270"/>
        <v/>
      </c>
      <c r="ER118" s="109" t="str">
        <f t="shared" si="270"/>
        <v/>
      </c>
      <c r="ES118" s="109" t="str">
        <f t="shared" si="270"/>
        <v/>
      </c>
      <c r="ET118" s="109" t="str">
        <f t="shared" si="270"/>
        <v/>
      </c>
      <c r="EU118" s="109" t="str">
        <f t="shared" si="270"/>
        <v/>
      </c>
      <c r="EV118" s="109" t="str">
        <f t="shared" si="270"/>
        <v/>
      </c>
      <c r="EW118" s="109" t="str">
        <f t="shared" si="270"/>
        <v/>
      </c>
      <c r="EX118" s="109" t="str">
        <f t="shared" si="270"/>
        <v/>
      </c>
      <c r="EY118" s="109" t="str">
        <f t="shared" si="270"/>
        <v/>
      </c>
      <c r="EZ118" s="109" t="str">
        <f t="shared" si="270"/>
        <v/>
      </c>
      <c r="FA118" s="109" t="str">
        <f t="shared" si="270"/>
        <v/>
      </c>
      <c r="FB118" s="109" t="str">
        <f t="shared" si="270"/>
        <v/>
      </c>
      <c r="FC118" s="109" t="str">
        <f t="shared" si="270"/>
        <v/>
      </c>
      <c r="FD118" s="110" t="str">
        <f t="shared" si="270"/>
        <v/>
      </c>
    </row>
    <row r="119" spans="1:160" x14ac:dyDescent="0.25">
      <c r="A119" s="52">
        <v>99</v>
      </c>
      <c r="B119" s="105">
        <v>0</v>
      </c>
      <c r="C119" s="46"/>
      <c r="D119" s="47"/>
      <c r="E119" s="47"/>
      <c r="F119" s="48">
        <f t="shared" si="232"/>
        <v>0</v>
      </c>
      <c r="G119" s="106" t="str">
        <f t="shared" si="233"/>
        <v>..</v>
      </c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19"/>
      <c r="BE119" s="107">
        <f t="shared" si="268"/>
        <v>0</v>
      </c>
      <c r="BG119" s="108" t="str">
        <f t="shared" si="181"/>
        <v/>
      </c>
      <c r="BH119" s="109" t="str">
        <f t="shared" si="182"/>
        <v/>
      </c>
      <c r="BI119" s="109" t="str">
        <f t="shared" si="183"/>
        <v/>
      </c>
      <c r="BJ119" s="109" t="str">
        <f t="shared" si="184"/>
        <v/>
      </c>
      <c r="BK119" s="109" t="str">
        <f t="shared" si="185"/>
        <v/>
      </c>
      <c r="BL119" s="109" t="str">
        <f t="shared" si="186"/>
        <v/>
      </c>
      <c r="BM119" s="109" t="str">
        <f t="shared" si="187"/>
        <v/>
      </c>
      <c r="BN119" s="109" t="str">
        <f t="shared" si="188"/>
        <v/>
      </c>
      <c r="BO119" s="109" t="str">
        <f t="shared" si="189"/>
        <v/>
      </c>
      <c r="BP119" s="109" t="str">
        <f t="shared" si="190"/>
        <v/>
      </c>
      <c r="BQ119" s="109" t="str">
        <f t="shared" si="191"/>
        <v/>
      </c>
      <c r="BR119" s="109" t="str">
        <f t="shared" si="192"/>
        <v/>
      </c>
      <c r="BS119" s="109" t="str">
        <f t="shared" si="193"/>
        <v/>
      </c>
      <c r="BT119" s="109" t="str">
        <f t="shared" si="194"/>
        <v/>
      </c>
      <c r="BU119" s="109" t="str">
        <f t="shared" si="195"/>
        <v/>
      </c>
      <c r="BV119" s="109" t="str">
        <f t="shared" si="196"/>
        <v/>
      </c>
      <c r="BW119" s="109" t="str">
        <f t="shared" si="197"/>
        <v/>
      </c>
      <c r="BX119" s="109" t="str">
        <f t="shared" si="198"/>
        <v/>
      </c>
      <c r="BY119" s="109" t="str">
        <f t="shared" si="199"/>
        <v/>
      </c>
      <c r="BZ119" s="109" t="str">
        <f t="shared" si="200"/>
        <v/>
      </c>
      <c r="CA119" s="109" t="str">
        <f t="shared" si="201"/>
        <v/>
      </c>
      <c r="CB119" s="109" t="str">
        <f t="shared" si="202"/>
        <v/>
      </c>
      <c r="CC119" s="109" t="str">
        <f t="shared" si="203"/>
        <v/>
      </c>
      <c r="CD119" s="109" t="str">
        <f t="shared" si="204"/>
        <v/>
      </c>
      <c r="CE119" s="109" t="str">
        <f t="shared" si="205"/>
        <v/>
      </c>
      <c r="CF119" s="109" t="str">
        <f t="shared" si="206"/>
        <v/>
      </c>
      <c r="CG119" s="109" t="str">
        <f t="shared" si="207"/>
        <v/>
      </c>
      <c r="CH119" s="109" t="str">
        <f t="shared" si="208"/>
        <v/>
      </c>
      <c r="CI119" s="109" t="str">
        <f t="shared" si="209"/>
        <v/>
      </c>
      <c r="CJ119" s="109" t="str">
        <f t="shared" si="210"/>
        <v/>
      </c>
      <c r="CK119" s="109" t="str">
        <f t="shared" si="211"/>
        <v/>
      </c>
      <c r="CL119" s="109" t="str">
        <f t="shared" si="212"/>
        <v/>
      </c>
      <c r="CM119" s="109" t="str">
        <f t="shared" si="213"/>
        <v/>
      </c>
      <c r="CN119" s="109" t="str">
        <f t="shared" si="214"/>
        <v/>
      </c>
      <c r="CO119" s="109" t="str">
        <f t="shared" si="215"/>
        <v/>
      </c>
      <c r="CP119" s="109" t="str">
        <f t="shared" si="216"/>
        <v/>
      </c>
      <c r="CQ119" s="109" t="str">
        <f t="shared" si="217"/>
        <v/>
      </c>
      <c r="CR119" s="109" t="str">
        <f t="shared" si="218"/>
        <v/>
      </c>
      <c r="CS119" s="109" t="str">
        <f t="shared" si="219"/>
        <v/>
      </c>
      <c r="CT119" s="109" t="str">
        <f t="shared" si="220"/>
        <v/>
      </c>
      <c r="CU119" s="109" t="str">
        <f t="shared" si="221"/>
        <v/>
      </c>
      <c r="CV119" s="109" t="str">
        <f t="shared" si="222"/>
        <v/>
      </c>
      <c r="CW119" s="109" t="str">
        <f t="shared" si="223"/>
        <v/>
      </c>
      <c r="CX119" s="109" t="str">
        <f t="shared" si="224"/>
        <v/>
      </c>
      <c r="CY119" s="109" t="str">
        <f t="shared" si="225"/>
        <v/>
      </c>
      <c r="CZ119" s="109" t="str">
        <f t="shared" si="226"/>
        <v/>
      </c>
      <c r="DA119" s="109" t="str">
        <f t="shared" si="227"/>
        <v/>
      </c>
      <c r="DB119" s="109" t="str">
        <f t="shared" si="228"/>
        <v/>
      </c>
      <c r="DC119" s="109" t="str">
        <f t="shared" si="229"/>
        <v/>
      </c>
      <c r="DD119" s="109" t="str">
        <f t="shared" si="230"/>
        <v/>
      </c>
      <c r="DE119" s="110">
        <f t="shared" si="234"/>
        <v>0</v>
      </c>
      <c r="DG119" s="108" t="str">
        <f t="shared" si="235"/>
        <v/>
      </c>
      <c r="DH119" s="109" t="str">
        <f t="shared" si="236"/>
        <v/>
      </c>
      <c r="DI119" s="109" t="str">
        <f t="shared" ref="DI119:FD119" si="271">IF($B119=1,DH119+BI119,"")</f>
        <v/>
      </c>
      <c r="DJ119" s="109" t="str">
        <f t="shared" si="271"/>
        <v/>
      </c>
      <c r="DK119" s="109" t="str">
        <f t="shared" si="271"/>
        <v/>
      </c>
      <c r="DL119" s="109" t="str">
        <f t="shared" si="271"/>
        <v/>
      </c>
      <c r="DM119" s="109" t="str">
        <f t="shared" si="271"/>
        <v/>
      </c>
      <c r="DN119" s="109" t="str">
        <f t="shared" si="271"/>
        <v/>
      </c>
      <c r="DO119" s="109" t="str">
        <f t="shared" si="271"/>
        <v/>
      </c>
      <c r="DP119" s="109" t="str">
        <f t="shared" si="271"/>
        <v/>
      </c>
      <c r="DQ119" s="109" t="str">
        <f t="shared" si="271"/>
        <v/>
      </c>
      <c r="DR119" s="109" t="str">
        <f t="shared" si="271"/>
        <v/>
      </c>
      <c r="DS119" s="109" t="str">
        <f t="shared" si="271"/>
        <v/>
      </c>
      <c r="DT119" s="109" t="str">
        <f t="shared" si="271"/>
        <v/>
      </c>
      <c r="DU119" s="109" t="str">
        <f t="shared" si="271"/>
        <v/>
      </c>
      <c r="DV119" s="109" t="str">
        <f t="shared" si="271"/>
        <v/>
      </c>
      <c r="DW119" s="109" t="str">
        <f t="shared" si="271"/>
        <v/>
      </c>
      <c r="DX119" s="109" t="str">
        <f t="shared" si="271"/>
        <v/>
      </c>
      <c r="DY119" s="109" t="str">
        <f t="shared" si="271"/>
        <v/>
      </c>
      <c r="DZ119" s="109" t="str">
        <f t="shared" si="271"/>
        <v/>
      </c>
      <c r="EA119" s="109" t="str">
        <f t="shared" si="271"/>
        <v/>
      </c>
      <c r="EB119" s="109" t="str">
        <f t="shared" si="271"/>
        <v/>
      </c>
      <c r="EC119" s="109" t="str">
        <f t="shared" si="271"/>
        <v/>
      </c>
      <c r="ED119" s="109" t="str">
        <f t="shared" si="271"/>
        <v/>
      </c>
      <c r="EE119" s="109" t="str">
        <f t="shared" si="271"/>
        <v/>
      </c>
      <c r="EF119" s="109" t="str">
        <f t="shared" si="271"/>
        <v/>
      </c>
      <c r="EG119" s="109" t="str">
        <f t="shared" si="271"/>
        <v/>
      </c>
      <c r="EH119" s="109" t="str">
        <f t="shared" si="271"/>
        <v/>
      </c>
      <c r="EI119" s="109" t="str">
        <f t="shared" si="271"/>
        <v/>
      </c>
      <c r="EJ119" s="109" t="str">
        <f t="shared" si="271"/>
        <v/>
      </c>
      <c r="EK119" s="109" t="str">
        <f t="shared" si="271"/>
        <v/>
      </c>
      <c r="EL119" s="109" t="str">
        <f t="shared" si="271"/>
        <v/>
      </c>
      <c r="EM119" s="109" t="str">
        <f t="shared" si="271"/>
        <v/>
      </c>
      <c r="EN119" s="109" t="str">
        <f t="shared" si="271"/>
        <v/>
      </c>
      <c r="EO119" s="109" t="str">
        <f t="shared" si="271"/>
        <v/>
      </c>
      <c r="EP119" s="109" t="str">
        <f t="shared" si="271"/>
        <v/>
      </c>
      <c r="EQ119" s="109" t="str">
        <f t="shared" si="271"/>
        <v/>
      </c>
      <c r="ER119" s="109" t="str">
        <f t="shared" si="271"/>
        <v/>
      </c>
      <c r="ES119" s="109" t="str">
        <f t="shared" si="271"/>
        <v/>
      </c>
      <c r="ET119" s="109" t="str">
        <f t="shared" si="271"/>
        <v/>
      </c>
      <c r="EU119" s="109" t="str">
        <f t="shared" si="271"/>
        <v/>
      </c>
      <c r="EV119" s="109" t="str">
        <f t="shared" si="271"/>
        <v/>
      </c>
      <c r="EW119" s="109" t="str">
        <f t="shared" si="271"/>
        <v/>
      </c>
      <c r="EX119" s="109" t="str">
        <f t="shared" si="271"/>
        <v/>
      </c>
      <c r="EY119" s="109" t="str">
        <f t="shared" si="271"/>
        <v/>
      </c>
      <c r="EZ119" s="109" t="str">
        <f t="shared" si="271"/>
        <v/>
      </c>
      <c r="FA119" s="109" t="str">
        <f t="shared" si="271"/>
        <v/>
      </c>
      <c r="FB119" s="109" t="str">
        <f t="shared" si="271"/>
        <v/>
      </c>
      <c r="FC119" s="109" t="str">
        <f t="shared" si="271"/>
        <v/>
      </c>
      <c r="FD119" s="110" t="str">
        <f t="shared" si="271"/>
        <v/>
      </c>
    </row>
    <row r="120" spans="1:160" x14ac:dyDescent="0.25">
      <c r="A120" s="52">
        <v>100</v>
      </c>
      <c r="B120" s="111">
        <v>0</v>
      </c>
      <c r="C120" s="49"/>
      <c r="D120" s="50"/>
      <c r="E120" s="50"/>
      <c r="F120" s="51">
        <f t="shared" si="232"/>
        <v>0</v>
      </c>
      <c r="G120" s="112" t="str">
        <f t="shared" si="233"/>
        <v>..</v>
      </c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5"/>
      <c r="BE120" s="113">
        <f t="shared" si="268"/>
        <v>0</v>
      </c>
      <c r="BG120" s="114" t="str">
        <f t="shared" si="181"/>
        <v/>
      </c>
      <c r="BH120" s="115" t="str">
        <f t="shared" si="182"/>
        <v/>
      </c>
      <c r="BI120" s="115" t="str">
        <f t="shared" si="183"/>
        <v/>
      </c>
      <c r="BJ120" s="115" t="str">
        <f t="shared" si="184"/>
        <v/>
      </c>
      <c r="BK120" s="115" t="str">
        <f t="shared" si="185"/>
        <v/>
      </c>
      <c r="BL120" s="115" t="str">
        <f t="shared" si="186"/>
        <v/>
      </c>
      <c r="BM120" s="115" t="str">
        <f t="shared" si="187"/>
        <v/>
      </c>
      <c r="BN120" s="115" t="str">
        <f t="shared" si="188"/>
        <v/>
      </c>
      <c r="BO120" s="115" t="str">
        <f t="shared" si="189"/>
        <v/>
      </c>
      <c r="BP120" s="115" t="str">
        <f t="shared" si="190"/>
        <v/>
      </c>
      <c r="BQ120" s="115" t="str">
        <f t="shared" si="191"/>
        <v/>
      </c>
      <c r="BR120" s="115" t="str">
        <f t="shared" si="192"/>
        <v/>
      </c>
      <c r="BS120" s="115" t="str">
        <f t="shared" si="193"/>
        <v/>
      </c>
      <c r="BT120" s="115" t="str">
        <f t="shared" si="194"/>
        <v/>
      </c>
      <c r="BU120" s="115" t="str">
        <f t="shared" si="195"/>
        <v/>
      </c>
      <c r="BV120" s="115" t="str">
        <f t="shared" si="196"/>
        <v/>
      </c>
      <c r="BW120" s="115" t="str">
        <f t="shared" si="197"/>
        <v/>
      </c>
      <c r="BX120" s="115" t="str">
        <f t="shared" si="198"/>
        <v/>
      </c>
      <c r="BY120" s="115" t="str">
        <f t="shared" si="199"/>
        <v/>
      </c>
      <c r="BZ120" s="115" t="str">
        <f t="shared" si="200"/>
        <v/>
      </c>
      <c r="CA120" s="115" t="str">
        <f t="shared" si="201"/>
        <v/>
      </c>
      <c r="CB120" s="115" t="str">
        <f t="shared" si="202"/>
        <v/>
      </c>
      <c r="CC120" s="115" t="str">
        <f t="shared" si="203"/>
        <v/>
      </c>
      <c r="CD120" s="115" t="str">
        <f t="shared" si="204"/>
        <v/>
      </c>
      <c r="CE120" s="115" t="str">
        <f t="shared" si="205"/>
        <v/>
      </c>
      <c r="CF120" s="115" t="str">
        <f t="shared" si="206"/>
        <v/>
      </c>
      <c r="CG120" s="115" t="str">
        <f t="shared" si="207"/>
        <v/>
      </c>
      <c r="CH120" s="115" t="str">
        <f t="shared" si="208"/>
        <v/>
      </c>
      <c r="CI120" s="115" t="str">
        <f t="shared" si="209"/>
        <v/>
      </c>
      <c r="CJ120" s="115" t="str">
        <f t="shared" si="210"/>
        <v/>
      </c>
      <c r="CK120" s="115" t="str">
        <f t="shared" si="211"/>
        <v/>
      </c>
      <c r="CL120" s="115" t="str">
        <f t="shared" si="212"/>
        <v/>
      </c>
      <c r="CM120" s="115" t="str">
        <f t="shared" si="213"/>
        <v/>
      </c>
      <c r="CN120" s="115" t="str">
        <f t="shared" si="214"/>
        <v/>
      </c>
      <c r="CO120" s="115" t="str">
        <f t="shared" si="215"/>
        <v/>
      </c>
      <c r="CP120" s="115" t="str">
        <f t="shared" si="216"/>
        <v/>
      </c>
      <c r="CQ120" s="115" t="str">
        <f t="shared" si="217"/>
        <v/>
      </c>
      <c r="CR120" s="115" t="str">
        <f t="shared" si="218"/>
        <v/>
      </c>
      <c r="CS120" s="115" t="str">
        <f t="shared" si="219"/>
        <v/>
      </c>
      <c r="CT120" s="115" t="str">
        <f t="shared" si="220"/>
        <v/>
      </c>
      <c r="CU120" s="115" t="str">
        <f t="shared" si="221"/>
        <v/>
      </c>
      <c r="CV120" s="115" t="str">
        <f t="shared" si="222"/>
        <v/>
      </c>
      <c r="CW120" s="115" t="str">
        <f t="shared" si="223"/>
        <v/>
      </c>
      <c r="CX120" s="115" t="str">
        <f t="shared" si="224"/>
        <v/>
      </c>
      <c r="CY120" s="115" t="str">
        <f t="shared" si="225"/>
        <v/>
      </c>
      <c r="CZ120" s="115" t="str">
        <f t="shared" si="226"/>
        <v/>
      </c>
      <c r="DA120" s="115" t="str">
        <f t="shared" si="227"/>
        <v/>
      </c>
      <c r="DB120" s="115" t="str">
        <f t="shared" si="228"/>
        <v/>
      </c>
      <c r="DC120" s="115" t="str">
        <f t="shared" si="229"/>
        <v/>
      </c>
      <c r="DD120" s="115" t="str">
        <f t="shared" si="230"/>
        <v/>
      </c>
      <c r="DE120" s="116">
        <f t="shared" si="234"/>
        <v>0</v>
      </c>
      <c r="DG120" s="114" t="str">
        <f t="shared" si="235"/>
        <v/>
      </c>
      <c r="DH120" s="115" t="str">
        <f t="shared" si="236"/>
        <v/>
      </c>
      <c r="DI120" s="115" t="str">
        <f t="shared" ref="DI120:FD120" si="272">IF($B120=1,DH120+BI120,"")</f>
        <v/>
      </c>
      <c r="DJ120" s="115" t="str">
        <f t="shared" si="272"/>
        <v/>
      </c>
      <c r="DK120" s="115" t="str">
        <f t="shared" si="272"/>
        <v/>
      </c>
      <c r="DL120" s="115" t="str">
        <f t="shared" si="272"/>
        <v/>
      </c>
      <c r="DM120" s="115" t="str">
        <f t="shared" si="272"/>
        <v/>
      </c>
      <c r="DN120" s="115" t="str">
        <f t="shared" si="272"/>
        <v/>
      </c>
      <c r="DO120" s="115" t="str">
        <f t="shared" si="272"/>
        <v/>
      </c>
      <c r="DP120" s="115" t="str">
        <f t="shared" si="272"/>
        <v/>
      </c>
      <c r="DQ120" s="115" t="str">
        <f t="shared" si="272"/>
        <v/>
      </c>
      <c r="DR120" s="115" t="str">
        <f t="shared" si="272"/>
        <v/>
      </c>
      <c r="DS120" s="115" t="str">
        <f t="shared" si="272"/>
        <v/>
      </c>
      <c r="DT120" s="115" t="str">
        <f t="shared" si="272"/>
        <v/>
      </c>
      <c r="DU120" s="115" t="str">
        <f t="shared" si="272"/>
        <v/>
      </c>
      <c r="DV120" s="115" t="str">
        <f t="shared" si="272"/>
        <v/>
      </c>
      <c r="DW120" s="115" t="str">
        <f t="shared" si="272"/>
        <v/>
      </c>
      <c r="DX120" s="115" t="str">
        <f t="shared" si="272"/>
        <v/>
      </c>
      <c r="DY120" s="115" t="str">
        <f t="shared" si="272"/>
        <v/>
      </c>
      <c r="DZ120" s="115" t="str">
        <f t="shared" si="272"/>
        <v/>
      </c>
      <c r="EA120" s="115" t="str">
        <f t="shared" si="272"/>
        <v/>
      </c>
      <c r="EB120" s="115" t="str">
        <f t="shared" si="272"/>
        <v/>
      </c>
      <c r="EC120" s="115" t="str">
        <f t="shared" si="272"/>
        <v/>
      </c>
      <c r="ED120" s="115" t="str">
        <f t="shared" si="272"/>
        <v/>
      </c>
      <c r="EE120" s="115" t="str">
        <f t="shared" si="272"/>
        <v/>
      </c>
      <c r="EF120" s="115" t="str">
        <f t="shared" si="272"/>
        <v/>
      </c>
      <c r="EG120" s="115" t="str">
        <f t="shared" si="272"/>
        <v/>
      </c>
      <c r="EH120" s="115" t="str">
        <f t="shared" si="272"/>
        <v/>
      </c>
      <c r="EI120" s="115" t="str">
        <f t="shared" si="272"/>
        <v/>
      </c>
      <c r="EJ120" s="115" t="str">
        <f t="shared" si="272"/>
        <v/>
      </c>
      <c r="EK120" s="115" t="str">
        <f t="shared" si="272"/>
        <v/>
      </c>
      <c r="EL120" s="115" t="str">
        <f t="shared" si="272"/>
        <v/>
      </c>
      <c r="EM120" s="115" t="str">
        <f t="shared" si="272"/>
        <v/>
      </c>
      <c r="EN120" s="115" t="str">
        <f t="shared" si="272"/>
        <v/>
      </c>
      <c r="EO120" s="115" t="str">
        <f t="shared" si="272"/>
        <v/>
      </c>
      <c r="EP120" s="115" t="str">
        <f t="shared" si="272"/>
        <v/>
      </c>
      <c r="EQ120" s="115" t="str">
        <f t="shared" si="272"/>
        <v/>
      </c>
      <c r="ER120" s="115" t="str">
        <f t="shared" si="272"/>
        <v/>
      </c>
      <c r="ES120" s="115" t="str">
        <f t="shared" si="272"/>
        <v/>
      </c>
      <c r="ET120" s="115" t="str">
        <f t="shared" si="272"/>
        <v/>
      </c>
      <c r="EU120" s="115" t="str">
        <f t="shared" si="272"/>
        <v/>
      </c>
      <c r="EV120" s="115" t="str">
        <f t="shared" si="272"/>
        <v/>
      </c>
      <c r="EW120" s="115" t="str">
        <f t="shared" si="272"/>
        <v/>
      </c>
      <c r="EX120" s="115" t="str">
        <f t="shared" si="272"/>
        <v/>
      </c>
      <c r="EY120" s="115" t="str">
        <f t="shared" si="272"/>
        <v/>
      </c>
      <c r="EZ120" s="115" t="str">
        <f t="shared" si="272"/>
        <v/>
      </c>
      <c r="FA120" s="115" t="str">
        <f t="shared" si="272"/>
        <v/>
      </c>
      <c r="FB120" s="115" t="str">
        <f t="shared" si="272"/>
        <v/>
      </c>
      <c r="FC120" s="115" t="str">
        <f t="shared" si="272"/>
        <v/>
      </c>
      <c r="FD120" s="116" t="str">
        <f t="shared" si="272"/>
        <v/>
      </c>
    </row>
  </sheetData>
  <sheetProtection algorithmName="SHA-512" hashValue="yMXMsQ7UwMe4O3HQtsNBcu0MdLtvz8ilyWBsYWkiDx2bye2KxKJYIhny6MpPK020KGPoyNdBVCE5rwtGsnWPkw==" saltValue="Eut2EhpzNddIMoToJT512w==" spinCount="100000" sheet="1" objects="1" scenarios="1"/>
  <mergeCells count="8">
    <mergeCell ref="G15:G16"/>
    <mergeCell ref="B18:D18"/>
    <mergeCell ref="B19:D19"/>
    <mergeCell ref="B17:D17"/>
    <mergeCell ref="E17:F17"/>
    <mergeCell ref="E18:F18"/>
    <mergeCell ref="E19:F19"/>
    <mergeCell ref="B13:F16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0000000-000E-0000-0000-000001000000}">
            <x14:iconSet iconSet="3Symbol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5Quarters" iconId="0"/>
              <x14:cfIcon iconSet="4TrafficLights" iconId="0"/>
              <x14:cfIcon iconSet="4RedToBlack" iconId="3"/>
            </x14:iconSet>
          </x14:cfRule>
          <xm:sqref>H16:BD16 B21:B120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89C2F-C662-4A07-9156-BD49DD427EAB}">
  <dimension ref="B2:AA23"/>
  <sheetViews>
    <sheetView showGridLines="0" zoomScale="115" zoomScaleNormal="115" workbookViewId="0">
      <selection activeCell="B3" sqref="B3"/>
    </sheetView>
  </sheetViews>
  <sheetFormatPr defaultColWidth="11.42578125" defaultRowHeight="16.5" x14ac:dyDescent="0.3"/>
  <cols>
    <col min="1" max="1" width="2.7109375" style="117" customWidth="1"/>
    <col min="2" max="2" width="9.85546875" style="117" bestFit="1" customWidth="1"/>
    <col min="3" max="3" width="8.28515625" style="118" bestFit="1" customWidth="1"/>
    <col min="4" max="23" width="4.28515625" style="118" bestFit="1" customWidth="1"/>
    <col min="24" max="24" width="4" style="118" bestFit="1" customWidth="1"/>
    <col min="25" max="26" width="3.5703125" style="117" bestFit="1" customWidth="1"/>
    <col min="27" max="27" width="7.85546875" style="117" bestFit="1" customWidth="1"/>
    <col min="28" max="28" width="4.85546875" style="117" bestFit="1" customWidth="1"/>
    <col min="29" max="30" width="3.5703125" style="117" bestFit="1" customWidth="1"/>
    <col min="31" max="31" width="7.85546875" style="117" bestFit="1" customWidth="1"/>
    <col min="32" max="32" width="4.85546875" style="117" bestFit="1" customWidth="1"/>
    <col min="33" max="38" width="3.5703125" style="117" bestFit="1" customWidth="1"/>
    <col min="39" max="39" width="7.85546875" style="117" bestFit="1" customWidth="1"/>
    <col min="40" max="40" width="4.85546875" style="117" bestFit="1" customWidth="1"/>
    <col min="41" max="48" width="3.5703125" style="117" bestFit="1" customWidth="1"/>
    <col min="49" max="49" width="7.85546875" style="117" bestFit="1" customWidth="1"/>
    <col min="50" max="50" width="4.85546875" style="117" bestFit="1" customWidth="1"/>
    <col min="51" max="54" width="3.5703125" style="117" bestFit="1" customWidth="1"/>
    <col min="55" max="55" width="4.5703125" style="117" bestFit="1" customWidth="1"/>
    <col min="56" max="56" width="7.85546875" style="117" bestFit="1" customWidth="1"/>
    <col min="57" max="57" width="4.85546875" style="117" bestFit="1" customWidth="1"/>
    <col min="58" max="61" width="3.5703125" style="117" bestFit="1" customWidth="1"/>
    <col min="62" max="63" width="4.5703125" style="117" bestFit="1" customWidth="1"/>
    <col min="64" max="64" width="7.85546875" style="117" bestFit="1" customWidth="1"/>
    <col min="65" max="65" width="4.85546875" style="117" bestFit="1" customWidth="1"/>
    <col min="66" max="66" width="7.85546875" style="117" bestFit="1" customWidth="1"/>
    <col min="67" max="67" width="12.85546875" style="117" bestFit="1" customWidth="1"/>
    <col min="68" max="68" width="15.85546875" style="117" bestFit="1" customWidth="1"/>
    <col min="69" max="69" width="12.5703125" style="117" bestFit="1" customWidth="1"/>
    <col min="70" max="16384" width="11.42578125" style="117"/>
  </cols>
  <sheetData>
    <row r="2" spans="2:27" x14ac:dyDescent="0.3">
      <c r="B2" s="117" t="s">
        <v>54</v>
      </c>
    </row>
    <row r="3" spans="2:27" x14ac:dyDescent="0.3">
      <c r="B3" s="117" t="s">
        <v>34</v>
      </c>
      <c r="C3" s="118" t="s">
        <v>35</v>
      </c>
      <c r="X3" s="117"/>
    </row>
    <row r="4" spans="2:27" s="119" customFormat="1" ht="33" x14ac:dyDescent="0.3">
      <c r="B4" s="119" t="s">
        <v>7</v>
      </c>
      <c r="C4" s="120">
        <v>1.5</v>
      </c>
      <c r="D4" s="120">
        <v>2</v>
      </c>
      <c r="E4" s="120">
        <v>2.5</v>
      </c>
      <c r="F4" s="120">
        <v>3</v>
      </c>
      <c r="G4" s="120">
        <v>3.5</v>
      </c>
      <c r="H4" s="120">
        <v>4</v>
      </c>
      <c r="I4" s="120">
        <v>4.5</v>
      </c>
      <c r="J4" s="120">
        <v>5</v>
      </c>
      <c r="K4" s="120">
        <v>5.5</v>
      </c>
      <c r="L4" s="120">
        <v>6</v>
      </c>
      <c r="M4" s="120">
        <v>6.5</v>
      </c>
      <c r="N4" s="120">
        <v>7</v>
      </c>
      <c r="O4" s="120">
        <v>7.5</v>
      </c>
      <c r="P4" s="120">
        <v>8</v>
      </c>
      <c r="Q4" s="120">
        <v>8.5</v>
      </c>
      <c r="R4" s="120">
        <v>9</v>
      </c>
      <c r="S4" s="120">
        <v>10</v>
      </c>
      <c r="T4" s="120">
        <v>11.5</v>
      </c>
      <c r="U4" s="120">
        <v>12</v>
      </c>
      <c r="V4" s="120">
        <v>19.5</v>
      </c>
      <c r="W4" s="120" t="s">
        <v>10</v>
      </c>
      <c r="X4" s="117"/>
    </row>
    <row r="5" spans="2:27" x14ac:dyDescent="0.3">
      <c r="B5" s="118">
        <v>1996</v>
      </c>
      <c r="C5" s="121"/>
      <c r="D5" s="121"/>
      <c r="E5" s="121">
        <v>1</v>
      </c>
      <c r="F5" s="121"/>
      <c r="G5" s="121">
        <v>2</v>
      </c>
      <c r="H5" s="121">
        <v>1</v>
      </c>
      <c r="I5" s="121"/>
      <c r="J5" s="121">
        <v>2</v>
      </c>
      <c r="K5" s="121"/>
      <c r="L5" s="121">
        <v>1</v>
      </c>
      <c r="M5" s="121">
        <v>2</v>
      </c>
      <c r="N5" s="121">
        <v>1</v>
      </c>
      <c r="O5" s="121"/>
      <c r="P5" s="121"/>
      <c r="Q5" s="121"/>
      <c r="R5" s="121">
        <v>2</v>
      </c>
      <c r="S5" s="121"/>
      <c r="T5" s="121">
        <v>1</v>
      </c>
      <c r="U5" s="121"/>
      <c r="V5" s="121">
        <v>1</v>
      </c>
      <c r="W5" s="121">
        <v>14</v>
      </c>
      <c r="X5" s="117"/>
    </row>
    <row r="6" spans="2:27" x14ac:dyDescent="0.3">
      <c r="B6" s="118">
        <v>1998</v>
      </c>
      <c r="C6" s="121"/>
      <c r="D6" s="121">
        <v>1</v>
      </c>
      <c r="E6" s="121"/>
      <c r="F6" s="121">
        <v>1</v>
      </c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>
        <v>2</v>
      </c>
      <c r="X6" s="117"/>
      <c r="AA6" s="119"/>
    </row>
    <row r="7" spans="2:27" x14ac:dyDescent="0.3">
      <c r="B7" s="118">
        <v>1999</v>
      </c>
      <c r="C7" s="121"/>
      <c r="D7" s="121"/>
      <c r="E7" s="121"/>
      <c r="F7" s="121">
        <v>1</v>
      </c>
      <c r="G7" s="121"/>
      <c r="H7" s="121"/>
      <c r="I7" s="121"/>
      <c r="J7" s="121"/>
      <c r="K7" s="121">
        <v>2</v>
      </c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>
        <v>3</v>
      </c>
      <c r="X7" s="117"/>
    </row>
    <row r="8" spans="2:27" x14ac:dyDescent="0.3">
      <c r="B8" s="118">
        <v>2000</v>
      </c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>
        <v>1</v>
      </c>
      <c r="P8" s="121"/>
      <c r="Q8" s="121"/>
      <c r="R8" s="121"/>
      <c r="S8" s="121"/>
      <c r="T8" s="121">
        <v>1</v>
      </c>
      <c r="U8" s="121"/>
      <c r="V8" s="121"/>
      <c r="W8" s="121">
        <v>2</v>
      </c>
      <c r="X8" s="117"/>
      <c r="AA8" s="119"/>
    </row>
    <row r="9" spans="2:27" x14ac:dyDescent="0.3">
      <c r="B9" s="118">
        <v>2001</v>
      </c>
      <c r="C9" s="121"/>
      <c r="D9" s="121"/>
      <c r="E9" s="121"/>
      <c r="F9" s="121">
        <v>1</v>
      </c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>
        <v>1</v>
      </c>
      <c r="X9" s="117"/>
    </row>
    <row r="10" spans="2:27" x14ac:dyDescent="0.3">
      <c r="B10" s="118">
        <v>2003</v>
      </c>
      <c r="C10" s="121"/>
      <c r="D10" s="121"/>
      <c r="E10" s="121"/>
      <c r="F10" s="121">
        <v>1</v>
      </c>
      <c r="G10" s="121"/>
      <c r="H10" s="121"/>
      <c r="I10" s="121"/>
      <c r="J10" s="121"/>
      <c r="K10" s="121"/>
      <c r="L10" s="121"/>
      <c r="M10" s="121"/>
      <c r="N10" s="121"/>
      <c r="O10" s="121"/>
      <c r="P10" s="121"/>
      <c r="Q10" s="121"/>
      <c r="R10" s="121"/>
      <c r="S10" s="121"/>
      <c r="T10" s="121"/>
      <c r="U10" s="121"/>
      <c r="V10" s="121"/>
      <c r="W10" s="121">
        <v>1</v>
      </c>
      <c r="X10" s="117"/>
      <c r="AA10" s="119"/>
    </row>
    <row r="11" spans="2:27" x14ac:dyDescent="0.3">
      <c r="B11" s="118">
        <v>2004</v>
      </c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  <c r="Q11" s="121"/>
      <c r="R11" s="121">
        <v>1</v>
      </c>
      <c r="S11" s="121"/>
      <c r="T11" s="121"/>
      <c r="U11" s="121"/>
      <c r="V11" s="121"/>
      <c r="W11" s="121">
        <v>1</v>
      </c>
      <c r="X11" s="117"/>
    </row>
    <row r="12" spans="2:27" x14ac:dyDescent="0.3">
      <c r="B12" s="118">
        <v>2005</v>
      </c>
      <c r="C12" s="121"/>
      <c r="D12" s="121"/>
      <c r="E12" s="121">
        <v>1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>
        <v>1</v>
      </c>
      <c r="S12" s="121"/>
      <c r="T12" s="121"/>
      <c r="U12" s="121"/>
      <c r="V12" s="121"/>
      <c r="W12" s="121">
        <v>2</v>
      </c>
      <c r="X12" s="117"/>
      <c r="AA12" s="119"/>
    </row>
    <row r="13" spans="2:27" x14ac:dyDescent="0.3">
      <c r="B13" s="118">
        <v>2006</v>
      </c>
      <c r="C13" s="121"/>
      <c r="D13" s="121">
        <v>1</v>
      </c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/>
      <c r="R13" s="121">
        <v>1</v>
      </c>
      <c r="S13" s="121"/>
      <c r="T13" s="121"/>
      <c r="U13" s="121"/>
      <c r="V13" s="121"/>
      <c r="W13" s="121">
        <v>2</v>
      </c>
      <c r="X13" s="117"/>
    </row>
    <row r="14" spans="2:27" x14ac:dyDescent="0.3">
      <c r="B14" s="118">
        <v>2008</v>
      </c>
      <c r="C14" s="121"/>
      <c r="D14" s="121"/>
      <c r="E14" s="121">
        <v>1</v>
      </c>
      <c r="F14" s="121"/>
      <c r="G14" s="121"/>
      <c r="H14" s="121"/>
      <c r="I14" s="121"/>
      <c r="J14" s="121"/>
      <c r="K14" s="121"/>
      <c r="L14" s="121">
        <v>1</v>
      </c>
      <c r="M14" s="121"/>
      <c r="N14" s="121"/>
      <c r="O14" s="121"/>
      <c r="P14" s="121"/>
      <c r="Q14" s="121"/>
      <c r="R14" s="121">
        <v>1</v>
      </c>
      <c r="S14" s="121"/>
      <c r="T14" s="121"/>
      <c r="U14" s="121"/>
      <c r="V14" s="121"/>
      <c r="W14" s="121">
        <v>3</v>
      </c>
      <c r="X14" s="117"/>
      <c r="AA14" s="119"/>
    </row>
    <row r="15" spans="2:27" x14ac:dyDescent="0.3">
      <c r="B15" s="118">
        <v>2009</v>
      </c>
      <c r="C15" s="121"/>
      <c r="D15" s="121"/>
      <c r="E15" s="121"/>
      <c r="F15" s="121"/>
      <c r="G15" s="121">
        <v>1</v>
      </c>
      <c r="H15" s="121">
        <v>1</v>
      </c>
      <c r="I15" s="121">
        <v>2</v>
      </c>
      <c r="J15" s="121">
        <v>1</v>
      </c>
      <c r="K15" s="121"/>
      <c r="L15" s="121"/>
      <c r="M15" s="121"/>
      <c r="N15" s="121"/>
      <c r="O15" s="121">
        <v>1</v>
      </c>
      <c r="P15" s="121">
        <v>1</v>
      </c>
      <c r="Q15" s="121">
        <v>1</v>
      </c>
      <c r="R15" s="121"/>
      <c r="S15" s="121"/>
      <c r="T15" s="121"/>
      <c r="U15" s="121"/>
      <c r="V15" s="121"/>
      <c r="W15" s="121">
        <v>8</v>
      </c>
      <c r="X15" s="117"/>
    </row>
    <row r="16" spans="2:27" x14ac:dyDescent="0.3">
      <c r="B16" s="118">
        <v>2010</v>
      </c>
      <c r="C16" s="121"/>
      <c r="D16" s="121"/>
      <c r="E16" s="121"/>
      <c r="F16" s="121"/>
      <c r="G16" s="121">
        <v>1</v>
      </c>
      <c r="H16" s="121">
        <v>1</v>
      </c>
      <c r="I16" s="121"/>
      <c r="J16" s="121"/>
      <c r="K16" s="121"/>
      <c r="L16" s="121">
        <v>1</v>
      </c>
      <c r="M16" s="121">
        <v>1</v>
      </c>
      <c r="N16" s="121"/>
      <c r="O16" s="121"/>
      <c r="P16" s="121"/>
      <c r="Q16" s="121"/>
      <c r="R16" s="121"/>
      <c r="S16" s="121"/>
      <c r="T16" s="121"/>
      <c r="U16" s="121"/>
      <c r="V16" s="121"/>
      <c r="W16" s="121">
        <v>4</v>
      </c>
      <c r="X16" s="117"/>
      <c r="AA16" s="119"/>
    </row>
    <row r="17" spans="2:27" x14ac:dyDescent="0.3">
      <c r="B17" s="118">
        <v>2011</v>
      </c>
      <c r="C17" s="121">
        <v>2</v>
      </c>
      <c r="D17" s="121">
        <v>1</v>
      </c>
      <c r="E17" s="121"/>
      <c r="F17" s="121"/>
      <c r="G17" s="121">
        <v>1</v>
      </c>
      <c r="H17" s="121"/>
      <c r="I17" s="121"/>
      <c r="J17" s="121"/>
      <c r="K17" s="121"/>
      <c r="L17" s="121"/>
      <c r="M17" s="121">
        <v>1</v>
      </c>
      <c r="N17" s="121"/>
      <c r="O17" s="121">
        <v>1</v>
      </c>
      <c r="P17" s="121"/>
      <c r="Q17" s="121"/>
      <c r="R17" s="121"/>
      <c r="S17" s="121"/>
      <c r="T17" s="121"/>
      <c r="U17" s="121"/>
      <c r="V17" s="121"/>
      <c r="W17" s="121">
        <v>6</v>
      </c>
      <c r="X17" s="117"/>
    </row>
    <row r="18" spans="2:27" x14ac:dyDescent="0.3">
      <c r="B18" s="118">
        <v>2013</v>
      </c>
      <c r="C18" s="121"/>
      <c r="D18" s="121"/>
      <c r="E18" s="121">
        <v>1</v>
      </c>
      <c r="F18" s="121"/>
      <c r="G18" s="121"/>
      <c r="H18" s="121"/>
      <c r="I18" s="121">
        <v>1</v>
      </c>
      <c r="J18" s="121"/>
      <c r="K18" s="121"/>
      <c r="L18" s="121">
        <v>1</v>
      </c>
      <c r="M18" s="121"/>
      <c r="N18" s="121"/>
      <c r="O18" s="121"/>
      <c r="P18" s="121"/>
      <c r="Q18" s="121"/>
      <c r="R18" s="121"/>
      <c r="S18" s="121">
        <v>1</v>
      </c>
      <c r="T18" s="121"/>
      <c r="U18" s="121"/>
      <c r="V18" s="121"/>
      <c r="W18" s="121">
        <v>4</v>
      </c>
      <c r="X18" s="117"/>
      <c r="AA18" s="119"/>
    </row>
    <row r="19" spans="2:27" x14ac:dyDescent="0.3">
      <c r="B19" s="118">
        <v>2014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>
        <v>1</v>
      </c>
      <c r="Q19" s="121"/>
      <c r="R19" s="121"/>
      <c r="S19" s="121"/>
      <c r="T19" s="121"/>
      <c r="U19" s="121"/>
      <c r="V19" s="121"/>
      <c r="W19" s="121">
        <v>1</v>
      </c>
      <c r="X19" s="117"/>
    </row>
    <row r="20" spans="2:27" x14ac:dyDescent="0.3">
      <c r="B20" s="118">
        <v>2015</v>
      </c>
      <c r="C20" s="121">
        <v>1</v>
      </c>
      <c r="D20" s="121"/>
      <c r="E20" s="121"/>
      <c r="F20" s="121"/>
      <c r="G20" s="121"/>
      <c r="H20" s="121">
        <v>1</v>
      </c>
      <c r="I20" s="121"/>
      <c r="J20" s="121"/>
      <c r="K20" s="121"/>
      <c r="L20" s="121">
        <v>1</v>
      </c>
      <c r="M20" s="121">
        <v>1</v>
      </c>
      <c r="N20" s="121"/>
      <c r="O20" s="121"/>
      <c r="P20" s="121"/>
      <c r="Q20" s="121"/>
      <c r="R20" s="121"/>
      <c r="S20" s="121"/>
      <c r="T20" s="121"/>
      <c r="U20" s="121">
        <v>1</v>
      </c>
      <c r="V20" s="121"/>
      <c r="W20" s="121">
        <v>5</v>
      </c>
      <c r="X20" s="117"/>
      <c r="AA20" s="119"/>
    </row>
    <row r="21" spans="2:27" x14ac:dyDescent="0.3">
      <c r="B21" s="118">
        <v>2016</v>
      </c>
      <c r="C21" s="121"/>
      <c r="D21" s="121"/>
      <c r="E21" s="121"/>
      <c r="F21" s="121"/>
      <c r="G21" s="121">
        <v>1</v>
      </c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>
        <v>1</v>
      </c>
      <c r="X21" s="117"/>
    </row>
    <row r="22" spans="2:27" x14ac:dyDescent="0.3">
      <c r="B22" s="118" t="s">
        <v>10</v>
      </c>
      <c r="C22" s="121">
        <v>3</v>
      </c>
      <c r="D22" s="121">
        <v>3</v>
      </c>
      <c r="E22" s="121">
        <v>4</v>
      </c>
      <c r="F22" s="121">
        <v>4</v>
      </c>
      <c r="G22" s="121">
        <v>6</v>
      </c>
      <c r="H22" s="121">
        <v>4</v>
      </c>
      <c r="I22" s="121">
        <v>3</v>
      </c>
      <c r="J22" s="121">
        <v>3</v>
      </c>
      <c r="K22" s="121">
        <v>2</v>
      </c>
      <c r="L22" s="121">
        <v>5</v>
      </c>
      <c r="M22" s="121">
        <v>5</v>
      </c>
      <c r="N22" s="121">
        <v>1</v>
      </c>
      <c r="O22" s="121">
        <v>3</v>
      </c>
      <c r="P22" s="121">
        <v>2</v>
      </c>
      <c r="Q22" s="121">
        <v>1</v>
      </c>
      <c r="R22" s="121">
        <v>6</v>
      </c>
      <c r="S22" s="121">
        <v>1</v>
      </c>
      <c r="T22" s="121">
        <v>2</v>
      </c>
      <c r="U22" s="121">
        <v>1</v>
      </c>
      <c r="V22" s="121">
        <v>1</v>
      </c>
      <c r="W22" s="121">
        <v>60</v>
      </c>
      <c r="X22" s="117"/>
      <c r="AA22" s="119"/>
    </row>
    <row r="23" spans="2:27" x14ac:dyDescent="0.3"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86DE-63EC-4848-955C-FE00D04D2F18}">
  <dimension ref="B2:AB24"/>
  <sheetViews>
    <sheetView showGridLines="0" zoomScale="115" zoomScaleNormal="115" workbookViewId="0">
      <selection activeCell="B3" sqref="B3:C24"/>
    </sheetView>
  </sheetViews>
  <sheetFormatPr defaultColWidth="11.42578125" defaultRowHeight="16.5" x14ac:dyDescent="0.3"/>
  <cols>
    <col min="1" max="1" width="2.7109375" style="26" customWidth="1"/>
    <col min="2" max="2" width="15" style="26" bestFit="1" customWidth="1"/>
    <col min="3" max="3" width="4.28515625" style="27" bestFit="1" customWidth="1"/>
    <col min="4" max="4" width="4" style="27" bestFit="1" customWidth="1"/>
    <col min="5" max="6" width="5.7109375" style="27" customWidth="1"/>
    <col min="7" max="25" width="4" style="27" bestFit="1" customWidth="1"/>
    <col min="26" max="27" width="3.5703125" style="26" bestFit="1" customWidth="1"/>
    <col min="28" max="28" width="7.85546875" style="26" bestFit="1" customWidth="1"/>
    <col min="29" max="29" width="4.85546875" style="26" bestFit="1" customWidth="1"/>
    <col min="30" max="31" width="3.5703125" style="26" bestFit="1" customWidth="1"/>
    <col min="32" max="32" width="7.85546875" style="26" bestFit="1" customWidth="1"/>
    <col min="33" max="33" width="4.85546875" style="26" bestFit="1" customWidth="1"/>
    <col min="34" max="39" width="3.5703125" style="26" bestFit="1" customWidth="1"/>
    <col min="40" max="40" width="7.85546875" style="26" bestFit="1" customWidth="1"/>
    <col min="41" max="41" width="4.85546875" style="26" bestFit="1" customWidth="1"/>
    <col min="42" max="49" width="3.5703125" style="26" bestFit="1" customWidth="1"/>
    <col min="50" max="50" width="7.85546875" style="26" bestFit="1" customWidth="1"/>
    <col min="51" max="51" width="4.85546875" style="26" bestFit="1" customWidth="1"/>
    <col min="52" max="55" width="3.5703125" style="26" bestFit="1" customWidth="1"/>
    <col min="56" max="56" width="4.5703125" style="26" bestFit="1" customWidth="1"/>
    <col min="57" max="57" width="7.85546875" style="26" bestFit="1" customWidth="1"/>
    <col min="58" max="58" width="4.85546875" style="26" bestFit="1" customWidth="1"/>
    <col min="59" max="62" width="3.5703125" style="26" bestFit="1" customWidth="1"/>
    <col min="63" max="64" width="4.5703125" style="26" bestFit="1" customWidth="1"/>
    <col min="65" max="65" width="7.85546875" style="26" bestFit="1" customWidth="1"/>
    <col min="66" max="66" width="4.85546875" style="26" bestFit="1" customWidth="1"/>
    <col min="67" max="67" width="7.85546875" style="26" bestFit="1" customWidth="1"/>
    <col min="68" max="68" width="12.85546875" style="26" bestFit="1" customWidth="1"/>
    <col min="69" max="69" width="15.85546875" style="26" bestFit="1" customWidth="1"/>
    <col min="70" max="70" width="12.5703125" style="26" bestFit="1" customWidth="1"/>
    <col min="71" max="16384" width="11.42578125" style="26"/>
  </cols>
  <sheetData>
    <row r="2" spans="2:28" x14ac:dyDescent="0.3">
      <c r="B2" s="26" t="s">
        <v>56</v>
      </c>
    </row>
    <row r="3" spans="2:28" ht="96" x14ac:dyDescent="0.3">
      <c r="B3" s="188" t="s">
        <v>36</v>
      </c>
      <c r="C3" s="189" t="s">
        <v>34</v>
      </c>
      <c r="D3" s="26"/>
      <c r="E3" s="29" t="s">
        <v>26</v>
      </c>
      <c r="F3" s="30" t="s">
        <v>37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2:28" s="28" customFormat="1" x14ac:dyDescent="0.3">
      <c r="B4" s="190">
        <v>1.5</v>
      </c>
      <c r="C4" s="191">
        <v>3</v>
      </c>
      <c r="D4" s="26"/>
      <c r="E4" s="31">
        <v>1.5</v>
      </c>
      <c r="F4" s="32">
        <f>GETPIVOTDATA("Dia",$B$3,"Duración Evento, Hr",1.5)</f>
        <v>3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 spans="2:28" x14ac:dyDescent="0.3">
      <c r="B5" s="190">
        <v>2</v>
      </c>
      <c r="C5" s="191">
        <v>3</v>
      </c>
      <c r="D5" s="26"/>
      <c r="E5" s="31">
        <v>2</v>
      </c>
      <c r="F5" s="32">
        <f>F4+GETPIVOTDATA("Dia",$B$3,"Duración Evento, Hr",2)</f>
        <v>6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 spans="2:28" x14ac:dyDescent="0.3">
      <c r="B6" s="190">
        <v>2.5</v>
      </c>
      <c r="C6" s="191">
        <v>4</v>
      </c>
      <c r="D6" s="26"/>
      <c r="E6" s="31">
        <v>2.5</v>
      </c>
      <c r="F6" s="32">
        <f t="shared" ref="F6:F23" si="0">F5+GETPIVOTDATA("Dia",$B$3,"Duración Evento, Hr",2)</f>
        <v>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AB6" s="28"/>
    </row>
    <row r="7" spans="2:28" x14ac:dyDescent="0.3">
      <c r="B7" s="190">
        <v>3</v>
      </c>
      <c r="C7" s="191">
        <v>4</v>
      </c>
      <c r="D7" s="26"/>
      <c r="E7" s="31">
        <v>3</v>
      </c>
      <c r="F7" s="32">
        <f t="shared" si="0"/>
        <v>12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 spans="2:28" x14ac:dyDescent="0.3">
      <c r="B8" s="190">
        <v>3.5</v>
      </c>
      <c r="C8" s="191">
        <v>6</v>
      </c>
      <c r="D8" s="26"/>
      <c r="E8" s="31">
        <v>3.5</v>
      </c>
      <c r="F8" s="32">
        <f t="shared" si="0"/>
        <v>15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AB8" s="28"/>
    </row>
    <row r="9" spans="2:28" x14ac:dyDescent="0.3">
      <c r="B9" s="190">
        <v>4</v>
      </c>
      <c r="C9" s="191">
        <v>4</v>
      </c>
      <c r="D9" s="26"/>
      <c r="E9" s="31">
        <v>4</v>
      </c>
      <c r="F9" s="32">
        <f t="shared" si="0"/>
        <v>18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 spans="2:28" x14ac:dyDescent="0.3">
      <c r="B10" s="190">
        <v>4.5</v>
      </c>
      <c r="C10" s="191">
        <v>3</v>
      </c>
      <c r="D10" s="26"/>
      <c r="E10" s="31">
        <v>4.5</v>
      </c>
      <c r="F10" s="32">
        <f t="shared" si="0"/>
        <v>21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AB10" s="28"/>
    </row>
    <row r="11" spans="2:28" x14ac:dyDescent="0.3">
      <c r="B11" s="190">
        <v>5</v>
      </c>
      <c r="C11" s="191">
        <v>3</v>
      </c>
      <c r="D11" s="26"/>
      <c r="E11" s="31">
        <v>5</v>
      </c>
      <c r="F11" s="32">
        <f t="shared" si="0"/>
        <v>24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 spans="2:28" x14ac:dyDescent="0.3">
      <c r="B12" s="190">
        <v>5.5</v>
      </c>
      <c r="C12" s="191">
        <v>2</v>
      </c>
      <c r="D12" s="26"/>
      <c r="E12" s="31">
        <v>5.5</v>
      </c>
      <c r="F12" s="32">
        <f t="shared" si="0"/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AB12" s="28"/>
    </row>
    <row r="13" spans="2:28" x14ac:dyDescent="0.3">
      <c r="B13" s="190">
        <v>6</v>
      </c>
      <c r="C13" s="191">
        <v>5</v>
      </c>
      <c r="D13" s="26"/>
      <c r="E13" s="31">
        <v>6</v>
      </c>
      <c r="F13" s="32">
        <f t="shared" si="0"/>
        <v>30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spans="2:28" x14ac:dyDescent="0.3">
      <c r="B14" s="190">
        <v>6.5</v>
      </c>
      <c r="C14" s="191">
        <v>5</v>
      </c>
      <c r="D14" s="26"/>
      <c r="E14" s="31">
        <v>6.5</v>
      </c>
      <c r="F14" s="32">
        <f t="shared" si="0"/>
        <v>33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AB14" s="28"/>
    </row>
    <row r="15" spans="2:28" x14ac:dyDescent="0.3">
      <c r="B15" s="190">
        <v>7</v>
      </c>
      <c r="C15" s="191">
        <v>1</v>
      </c>
      <c r="D15" s="26"/>
      <c r="E15" s="31">
        <v>7</v>
      </c>
      <c r="F15" s="32">
        <f t="shared" si="0"/>
        <v>36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spans="2:28" x14ac:dyDescent="0.3">
      <c r="B16" s="190">
        <v>7.5</v>
      </c>
      <c r="C16" s="191">
        <v>3</v>
      </c>
      <c r="D16" s="26"/>
      <c r="E16" s="31">
        <v>7.5</v>
      </c>
      <c r="F16" s="32">
        <f t="shared" si="0"/>
        <v>39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AB16" s="28"/>
    </row>
    <row r="17" spans="2:28" x14ac:dyDescent="0.3">
      <c r="B17" s="190">
        <v>8</v>
      </c>
      <c r="C17" s="191">
        <v>2</v>
      </c>
      <c r="D17" s="26"/>
      <c r="E17" s="31">
        <v>8</v>
      </c>
      <c r="F17" s="32">
        <f t="shared" si="0"/>
        <v>42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spans="2:28" x14ac:dyDescent="0.3">
      <c r="B18" s="190">
        <v>8.5</v>
      </c>
      <c r="C18" s="191">
        <v>1</v>
      </c>
      <c r="D18" s="26"/>
      <c r="E18" s="31">
        <v>8.5</v>
      </c>
      <c r="F18" s="32">
        <f t="shared" si="0"/>
        <v>45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AB18" s="28"/>
    </row>
    <row r="19" spans="2:28" x14ac:dyDescent="0.3">
      <c r="B19" s="190">
        <v>9</v>
      </c>
      <c r="C19" s="191">
        <v>6</v>
      </c>
      <c r="D19" s="26"/>
      <c r="E19" s="31">
        <v>9</v>
      </c>
      <c r="F19" s="32">
        <f t="shared" si="0"/>
        <v>48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spans="2:28" x14ac:dyDescent="0.3">
      <c r="B20" s="190">
        <v>10</v>
      </c>
      <c r="C20" s="191">
        <v>1</v>
      </c>
      <c r="D20" s="26"/>
      <c r="E20" s="31">
        <v>10</v>
      </c>
      <c r="F20" s="32">
        <f t="shared" si="0"/>
        <v>51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AB20" s="28"/>
    </row>
    <row r="21" spans="2:28" x14ac:dyDescent="0.3">
      <c r="B21" s="190">
        <v>11.5</v>
      </c>
      <c r="C21" s="191">
        <v>2</v>
      </c>
      <c r="D21" s="26"/>
      <c r="E21" s="31">
        <v>11.5</v>
      </c>
      <c r="F21" s="32">
        <f t="shared" si="0"/>
        <v>54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spans="2:28" x14ac:dyDescent="0.3">
      <c r="B22" s="190">
        <v>12</v>
      </c>
      <c r="C22" s="191">
        <v>1</v>
      </c>
      <c r="D22" s="26"/>
      <c r="E22" s="31">
        <v>12</v>
      </c>
      <c r="F22" s="32">
        <f t="shared" si="0"/>
        <v>57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B22" s="28"/>
    </row>
    <row r="23" spans="2:28" x14ac:dyDescent="0.3">
      <c r="B23" s="190">
        <v>19.5</v>
      </c>
      <c r="C23" s="191">
        <v>1</v>
      </c>
      <c r="D23" s="26"/>
      <c r="E23" s="33">
        <v>19.5</v>
      </c>
      <c r="F23" s="34">
        <f t="shared" si="0"/>
        <v>60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spans="2:28" x14ac:dyDescent="0.3">
      <c r="B24" s="192" t="s">
        <v>10</v>
      </c>
      <c r="C24" s="193">
        <v>60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1">
    <pageSetUpPr autoPageBreaks="0"/>
  </sheetPr>
  <dimension ref="A1:AQ54"/>
  <sheetViews>
    <sheetView showGridLines="0" zoomScaleNormal="100" workbookViewId="0"/>
  </sheetViews>
  <sheetFormatPr defaultColWidth="11.42578125" defaultRowHeight="16.5" x14ac:dyDescent="0.25"/>
  <cols>
    <col min="1" max="1" width="2.7109375" style="122" customWidth="1"/>
    <col min="2" max="2" width="22" style="10" customWidth="1"/>
    <col min="3" max="3" width="8.140625" style="10" customWidth="1"/>
    <col min="4" max="21" width="8.140625" style="6" customWidth="1"/>
    <col min="22" max="22" width="7.28515625" style="6" customWidth="1"/>
    <col min="23" max="23" width="2.85546875" style="6" customWidth="1"/>
    <col min="24" max="24" width="17.42578125" style="6" customWidth="1"/>
    <col min="25" max="25" width="16.5703125" style="6" customWidth="1"/>
    <col min="26" max="26" width="18.7109375" style="6" customWidth="1"/>
    <col min="27" max="27" width="17.5703125" style="6" customWidth="1"/>
    <col min="28" max="28" width="4.42578125" style="6" customWidth="1"/>
    <col min="29" max="29" width="16.5703125" style="6" customWidth="1"/>
    <col min="30" max="31" width="15" style="6" bestFit="1" customWidth="1"/>
    <col min="32" max="32" width="14.28515625" style="6" bestFit="1" customWidth="1"/>
    <col min="33" max="33" width="15" style="6" bestFit="1" customWidth="1"/>
    <col min="34" max="34" width="14.28515625" style="6" bestFit="1" customWidth="1"/>
    <col min="35" max="35" width="15.28515625" style="6" customWidth="1"/>
    <col min="36" max="36" width="3.7109375" style="6" customWidth="1"/>
    <col min="37" max="37" width="12.85546875" style="6" bestFit="1" customWidth="1"/>
    <col min="38" max="39" width="15" style="6" bestFit="1" customWidth="1"/>
    <col min="40" max="40" width="14.28515625" style="6" bestFit="1" customWidth="1"/>
    <col min="41" max="41" width="16.140625" style="6" bestFit="1" customWidth="1"/>
    <col min="42" max="42" width="15.42578125" style="6" bestFit="1" customWidth="1"/>
    <col min="43" max="43" width="16" style="6" customWidth="1"/>
    <col min="44" max="16384" width="11.42578125" style="6"/>
  </cols>
  <sheetData>
    <row r="1" spans="1:43" s="129" customFormat="1" x14ac:dyDescent="0.25">
      <c r="A1" s="128"/>
      <c r="X1" s="130"/>
      <c r="AA1" s="131"/>
    </row>
    <row r="2" spans="1:43" ht="15.75" customHeight="1" x14ac:dyDescent="0.25">
      <c r="B2" s="180" t="s">
        <v>61</v>
      </c>
      <c r="C2" s="180"/>
      <c r="D2" s="180"/>
      <c r="E2" s="180"/>
      <c r="F2" s="180"/>
      <c r="G2" s="180"/>
      <c r="H2" s="180"/>
      <c r="I2" s="180"/>
      <c r="J2" s="180"/>
      <c r="K2" s="180"/>
      <c r="M2" s="129" t="s">
        <v>58</v>
      </c>
      <c r="N2" s="129" t="str">
        <f>Tormentas!E17</f>
        <v>Particular</v>
      </c>
    </row>
    <row r="3" spans="1:43" ht="33" x14ac:dyDescent="0.25">
      <c r="B3" s="45" t="s">
        <v>69</v>
      </c>
      <c r="C3" s="185" t="s">
        <v>24</v>
      </c>
      <c r="D3" s="186"/>
      <c r="E3" s="186"/>
      <c r="F3" s="186"/>
      <c r="G3" s="186"/>
      <c r="H3" s="186"/>
      <c r="I3" s="186"/>
      <c r="J3" s="186"/>
      <c r="K3" s="186"/>
      <c r="L3" s="186"/>
      <c r="M3" s="186"/>
      <c r="N3" s="186"/>
      <c r="O3" s="186"/>
      <c r="P3" s="186"/>
      <c r="Q3" s="186"/>
      <c r="R3" s="186"/>
      <c r="S3" s="186"/>
      <c r="T3" s="186"/>
      <c r="U3" s="187"/>
      <c r="X3" s="149" t="s">
        <v>65</v>
      </c>
      <c r="Y3" s="150"/>
      <c r="Z3" s="150"/>
      <c r="AA3" s="151"/>
      <c r="AC3" s="158" t="s">
        <v>62</v>
      </c>
      <c r="AD3" s="168">
        <v>4</v>
      </c>
      <c r="AE3" s="159" t="s">
        <v>21</v>
      </c>
      <c r="AF3" s="169">
        <v>0</v>
      </c>
    </row>
    <row r="4" spans="1:43" s="44" customFormat="1" x14ac:dyDescent="0.25">
      <c r="A4" s="123"/>
      <c r="B4" s="170" t="s">
        <v>26</v>
      </c>
      <c r="C4" s="132">
        <f>IF(Tormentas!H15=0,0.0001,Tormentas!H15)</f>
        <v>1E-4</v>
      </c>
      <c r="D4" s="132">
        <f>+Tormentas!I15</f>
        <v>0.5</v>
      </c>
      <c r="E4" s="132">
        <f>+Tormentas!J15</f>
        <v>1</v>
      </c>
      <c r="F4" s="132">
        <f>+Tormentas!K15</f>
        <v>1.5</v>
      </c>
      <c r="G4" s="132">
        <f>+Tormentas!L15</f>
        <v>2</v>
      </c>
      <c r="H4" s="132">
        <f>+Tormentas!M15</f>
        <v>2.5</v>
      </c>
      <c r="I4" s="132">
        <f>+Tormentas!N15</f>
        <v>3</v>
      </c>
      <c r="J4" s="132">
        <f>+Tormentas!O15</f>
        <v>3.5</v>
      </c>
      <c r="K4" s="132">
        <f>+Tormentas!P15</f>
        <v>4</v>
      </c>
      <c r="L4" s="132">
        <f>+Tormentas!Q15</f>
        <v>4.5</v>
      </c>
      <c r="M4" s="132">
        <f>+Tormentas!R15</f>
        <v>5</v>
      </c>
      <c r="N4" s="132">
        <f>+Tormentas!S15</f>
        <v>5.5</v>
      </c>
      <c r="O4" s="132">
        <f>+Tormentas!T15</f>
        <v>6</v>
      </c>
      <c r="P4" s="132">
        <f>+Tormentas!U15</f>
        <v>6.5</v>
      </c>
      <c r="Q4" s="132">
        <f>+Tormentas!V15</f>
        <v>7</v>
      </c>
      <c r="R4" s="132">
        <f>+Tormentas!W15</f>
        <v>7.5</v>
      </c>
      <c r="S4" s="132">
        <f>+Tormentas!X15</f>
        <v>8</v>
      </c>
      <c r="T4" s="132">
        <f>+Tormentas!Y15</f>
        <v>8.5</v>
      </c>
      <c r="U4" s="140">
        <f>+Tormentas!Z15</f>
        <v>9</v>
      </c>
      <c r="X4" s="174" t="str">
        <f>CONCATENATE("(A) Ecuación polinómica de %t vs. %P (y = ",Y6,"x5 + ",Y7,"x4 + ",Y8,"x3 + ",Y9,"x2 + ",Y10,"x + ",Y11)</f>
        <v>(A) Ecuación polinómica de %t vs. %P (y = 0x5 + -3.71378012505235E-06x4 + 0.00107041981071841x3 + -0.113947300238106x2 + 5.40383150417092x + 0</v>
      </c>
      <c r="Y4" s="175"/>
      <c r="Z4" s="178" t="str">
        <f>CONCATENATE("(B) Ecuación polinómica de t vs. %P (y = ",AA6,"x5 + ",AA7,"x4 + ",AA8,"x3 + ",AA9,"x2 + ",AA10,"x + ",AA11)</f>
        <v>(B) Ecuación polinómica de t vs. %P (y = 0x5 + -0.0566038737320395x4 + 1.46833994096237x3 + -14.0675679799098x2 + 60.0425723549633x + 0</v>
      </c>
      <c r="AA4" s="179"/>
    </row>
    <row r="5" spans="1:43" s="44" customFormat="1" x14ac:dyDescent="0.25">
      <c r="A5" s="123"/>
      <c r="B5" s="170" t="s">
        <v>63</v>
      </c>
      <c r="C5" s="133">
        <f>IF(Tormentas!H18=0,0.0001,Tormentas!H18*100)</f>
        <v>1E-4</v>
      </c>
      <c r="D5" s="133">
        <f>Tormentas!I18*100</f>
        <v>18.761442972008499</v>
      </c>
      <c r="E5" s="133">
        <f>Tormentas!J18*100</f>
        <v>46.921125905260524</v>
      </c>
      <c r="F5" s="133">
        <f>Tormentas!K18*100</f>
        <v>65.223821013088411</v>
      </c>
      <c r="G5" s="133">
        <f>Tormentas!L18*100</f>
        <v>76.794962934063463</v>
      </c>
      <c r="H5" s="133">
        <f>Tormentas!M18*100</f>
        <v>84.227810499468575</v>
      </c>
      <c r="I5" s="133">
        <f>Tormentas!N18*100</f>
        <v>89.422325871350523</v>
      </c>
      <c r="J5" s="133">
        <f>Tormentas!O18*100</f>
        <v>91.575110824911434</v>
      </c>
      <c r="K5" s="133">
        <f>Tormentas!P18*100</f>
        <v>93.568024275548666</v>
      </c>
      <c r="L5" s="133">
        <f>Tormentas!Q18*100</f>
        <v>94.470189358946953</v>
      </c>
      <c r="M5" s="133">
        <f>Tormentas!R18*100</f>
        <v>95.691836072315112</v>
      </c>
      <c r="N5" s="133">
        <f>Tormentas!S18*100</f>
        <v>97.317190911933551</v>
      </c>
      <c r="O5" s="133">
        <f>Tormentas!T18*100</f>
        <v>98.22246768899997</v>
      </c>
      <c r="P5" s="133">
        <f>Tormentas!U18*100</f>
        <v>98.821623103666752</v>
      </c>
      <c r="Q5" s="133">
        <f>Tormentas!V18*100</f>
        <v>99.216724956190404</v>
      </c>
      <c r="R5" s="133">
        <f>Tormentas!W18*100</f>
        <v>99.490580943832413</v>
      </c>
      <c r="S5" s="133">
        <f>Tormentas!X18*100</f>
        <v>99.761753222020118</v>
      </c>
      <c r="T5" s="133">
        <f>Tormentas!Y18*100</f>
        <v>99.906095030374075</v>
      </c>
      <c r="U5" s="141">
        <f>Tormentas!Z18*100</f>
        <v>100</v>
      </c>
      <c r="X5" s="174"/>
      <c r="Y5" s="175"/>
      <c r="Z5" s="178"/>
      <c r="AA5" s="179"/>
      <c r="AC5" s="6" t="s">
        <v>66</v>
      </c>
      <c r="AE5" s="13"/>
      <c r="AI5" s="11" t="s">
        <v>22</v>
      </c>
      <c r="AK5" s="6" t="s">
        <v>67</v>
      </c>
      <c r="AM5" s="13"/>
      <c r="AQ5" s="11" t="s">
        <v>22</v>
      </c>
    </row>
    <row r="6" spans="1:43" s="44" customFormat="1" ht="17.25" x14ac:dyDescent="0.25">
      <c r="A6" s="123"/>
      <c r="B6" s="171" t="s">
        <v>0</v>
      </c>
      <c r="C6" s="142">
        <f>((C4/9)*100)+0.0001</f>
        <v>1.2111111111111112E-3</v>
      </c>
      <c r="D6" s="142">
        <f t="shared" ref="D6:U6" si="0">(D4/9)*100</f>
        <v>5.5555555555555554</v>
      </c>
      <c r="E6" s="142">
        <f t="shared" si="0"/>
        <v>11.111111111111111</v>
      </c>
      <c r="F6" s="142">
        <f t="shared" si="0"/>
        <v>16.666666666666664</v>
      </c>
      <c r="G6" s="142">
        <f t="shared" si="0"/>
        <v>22.222222222222221</v>
      </c>
      <c r="H6" s="142">
        <f t="shared" si="0"/>
        <v>27.777777777777779</v>
      </c>
      <c r="I6" s="142">
        <f t="shared" si="0"/>
        <v>33.333333333333329</v>
      </c>
      <c r="J6" s="142">
        <f t="shared" si="0"/>
        <v>38.888888888888893</v>
      </c>
      <c r="K6" s="142">
        <f t="shared" si="0"/>
        <v>44.444444444444443</v>
      </c>
      <c r="L6" s="142">
        <f t="shared" si="0"/>
        <v>50</v>
      </c>
      <c r="M6" s="142">
        <f t="shared" si="0"/>
        <v>55.555555555555557</v>
      </c>
      <c r="N6" s="142">
        <f t="shared" si="0"/>
        <v>61.111111111111114</v>
      </c>
      <c r="O6" s="142">
        <f t="shared" si="0"/>
        <v>66.666666666666657</v>
      </c>
      <c r="P6" s="142">
        <f t="shared" si="0"/>
        <v>72.222222222222214</v>
      </c>
      <c r="Q6" s="142">
        <f t="shared" si="0"/>
        <v>77.777777777777786</v>
      </c>
      <c r="R6" s="142">
        <f t="shared" si="0"/>
        <v>83.333333333333343</v>
      </c>
      <c r="S6" s="142">
        <f t="shared" si="0"/>
        <v>88.888888888888886</v>
      </c>
      <c r="T6" s="142">
        <f t="shared" si="0"/>
        <v>94.444444444444443</v>
      </c>
      <c r="U6" s="143">
        <f t="shared" si="0"/>
        <v>100</v>
      </c>
      <c r="X6" s="152" t="s">
        <v>38</v>
      </c>
      <c r="Y6" s="136">
        <f>VLOOKUP($AD$3,$AC$7:$AI$11,2,FALSE)</f>
        <v>0</v>
      </c>
      <c r="Z6" s="135" t="s">
        <v>38</v>
      </c>
      <c r="AA6" s="153">
        <f>VLOOKUP($AD$3,$AK$7:$AQ$11,2,FALSE)</f>
        <v>0</v>
      </c>
      <c r="AC6" s="14" t="s">
        <v>62</v>
      </c>
      <c r="AD6" s="160" t="s">
        <v>38</v>
      </c>
      <c r="AE6" s="160" t="s">
        <v>39</v>
      </c>
      <c r="AF6" s="160" t="s">
        <v>40</v>
      </c>
      <c r="AG6" s="160" t="s">
        <v>41</v>
      </c>
      <c r="AH6" s="160" t="s">
        <v>42</v>
      </c>
      <c r="AI6" s="161" t="s">
        <v>5</v>
      </c>
      <c r="AK6" s="14" t="s">
        <v>62</v>
      </c>
      <c r="AL6" s="160" t="s">
        <v>38</v>
      </c>
      <c r="AM6" s="160" t="s">
        <v>39</v>
      </c>
      <c r="AN6" s="160" t="s">
        <v>40</v>
      </c>
      <c r="AO6" s="160" t="s">
        <v>41</v>
      </c>
      <c r="AP6" s="160" t="s">
        <v>42</v>
      </c>
      <c r="AQ6" s="161" t="s">
        <v>5</v>
      </c>
    </row>
    <row r="7" spans="1:43" s="44" customFormat="1" ht="17.25" x14ac:dyDescent="0.25">
      <c r="A7" s="123"/>
      <c r="B7" s="6" t="s">
        <v>64</v>
      </c>
      <c r="X7" s="152" t="s">
        <v>39</v>
      </c>
      <c r="Y7" s="136">
        <f>VLOOKUP($AD$3,$AC$7:$AI$11,3,FALSE)</f>
        <v>-3.7137801250523531E-6</v>
      </c>
      <c r="Z7" s="135" t="s">
        <v>39</v>
      </c>
      <c r="AA7" s="153">
        <f>VLOOKUP($AD$3,$AK$7:$AQ$11,3,FALSE)</f>
        <v>-5.6603873732039532E-2</v>
      </c>
      <c r="AC7" s="162">
        <v>5</v>
      </c>
      <c r="AD7" s="137">
        <f t="array" ref="AD7:AI7">LINEST(C5:U5,C6:U6^{1;2;3;4;5},$AF$3,TRUE)</f>
        <v>-4.0325768479782694E-8</v>
      </c>
      <c r="AE7" s="137">
        <v>6.1763312372682775E-6</v>
      </c>
      <c r="AF7" s="137">
        <v>2.2836247624212123E-4</v>
      </c>
      <c r="AG7" s="137">
        <v>-8.5274117411611422E-2</v>
      </c>
      <c r="AH7" s="137">
        <v>5.090018564615435</v>
      </c>
      <c r="AI7" s="163">
        <v>0</v>
      </c>
      <c r="AK7" s="162">
        <v>5</v>
      </c>
      <c r="AL7" s="137">
        <f t="array" ref="AL7:AQ7">LINEST(C5:U5,C4:U4^{1;2;3;4;5},$AF$3,TRUE)</f>
        <v>-6.8292039672438144E-3</v>
      </c>
      <c r="AM7" s="137">
        <v>9.4137032838134654E-2</v>
      </c>
      <c r="AN7" s="137">
        <v>0.3132544901665546</v>
      </c>
      <c r="AO7" s="137">
        <v>-10.527669035891281</v>
      </c>
      <c r="AP7" s="137">
        <v>56.555762081050567</v>
      </c>
      <c r="AQ7" s="163">
        <v>0</v>
      </c>
    </row>
    <row r="8" spans="1:43" s="44" customFormat="1" ht="33" x14ac:dyDescent="0.25">
      <c r="A8" s="123"/>
      <c r="B8" s="172" t="s">
        <v>70</v>
      </c>
      <c r="C8" s="144">
        <f>ABS($Y$6*C6^5+$Y$7*C6^4 + $Y$8*C6^3 +$Y$9*C6^2 +$Y$10*C6 +$Y$11)</f>
        <v>6.5444732424006251E-3</v>
      </c>
      <c r="D8" s="144">
        <f t="shared" ref="D8:U8" si="1">ABS($Y$6*D6^5+$Y$7*D6^4 + $Y$8*D6^3 +$Y$9*D6^2 +$Y$10*D6 +$Y$11)</f>
        <v>26.684398901095911</v>
      </c>
      <c r="E8" s="144">
        <f t="shared" si="1"/>
        <v>47.386740397066703</v>
      </c>
      <c r="F8" s="144">
        <f t="shared" si="1"/>
        <v>63.080920722360261</v>
      </c>
      <c r="G8" s="144">
        <f t="shared" si="1"/>
        <v>74.655930301523853</v>
      </c>
      <c r="H8" s="144">
        <f t="shared" si="1"/>
        <v>82.915853749204146</v>
      </c>
      <c r="I8" s="144">
        <f t="shared" si="1"/>
        <v>88.579869870147192</v>
      </c>
      <c r="J8" s="144">
        <f t="shared" si="1"/>
        <v>92.282251659198494</v>
      </c>
      <c r="K8" s="144">
        <f t="shared" si="1"/>
        <v>94.572366301302878</v>
      </c>
      <c r="L8" s="144">
        <f t="shared" si="1"/>
        <v>95.914675171504598</v>
      </c>
      <c r="M8" s="144">
        <f t="shared" si="1"/>
        <v>96.688733834947357</v>
      </c>
      <c r="N8" s="144">
        <f t="shared" si="1"/>
        <v>97.189192046874155</v>
      </c>
      <c r="O8" s="144">
        <f t="shared" si="1"/>
        <v>97.62579375262743</v>
      </c>
      <c r="P8" s="144">
        <f t="shared" si="1"/>
        <v>98.123377087649146</v>
      </c>
      <c r="Q8" s="144">
        <f t="shared" si="1"/>
        <v>98.721874377480447</v>
      </c>
      <c r="R8" s="144">
        <f t="shared" si="1"/>
        <v>99.376312137762</v>
      </c>
      <c r="S8" s="144">
        <f t="shared" si="1"/>
        <v>99.956811074233826</v>
      </c>
      <c r="T8" s="144">
        <f t="shared" si="1"/>
        <v>100.2485860827353</v>
      </c>
      <c r="U8" s="145">
        <f t="shared" si="1"/>
        <v>99.951946249205321</v>
      </c>
      <c r="X8" s="152" t="s">
        <v>43</v>
      </c>
      <c r="Y8" s="136">
        <f>VLOOKUP($AD$3,$AC$7:$AI$11,4,FALSE)</f>
        <v>1.0704198107184116E-3</v>
      </c>
      <c r="Z8" s="135" t="s">
        <v>43</v>
      </c>
      <c r="AA8" s="153">
        <f>VLOOKUP($AD$3,$AK$7:$AQ$11,4,FALSE)</f>
        <v>1.4683399409623699</v>
      </c>
      <c r="AC8" s="162">
        <v>4</v>
      </c>
      <c r="AD8" s="138"/>
      <c r="AE8" s="139">
        <f t="array" ref="AE8:AI8">LINEST(C5:U5,C6:U6^{1;2;3;4},$AF$3,TRUE)</f>
        <v>-3.7137801250523531E-6</v>
      </c>
      <c r="AF8" s="139">
        <v>1.0704198107184116E-3</v>
      </c>
      <c r="AG8" s="139">
        <v>-0.11394730023810631</v>
      </c>
      <c r="AH8" s="139">
        <v>5.4038315041709231</v>
      </c>
      <c r="AI8" s="164">
        <v>0</v>
      </c>
      <c r="AK8" s="162">
        <v>4</v>
      </c>
      <c r="AL8" s="138"/>
      <c r="AM8" s="139">
        <f t="array" ref="AM8:AQ8">LINEST(C5:U5,C4:U4^{1;2;3;4},$AF$3,TRUE)</f>
        <v>-5.6603873732039532E-2</v>
      </c>
      <c r="AN8" s="139">
        <v>1.4683399409623699</v>
      </c>
      <c r="AO8" s="139">
        <v>-14.067567979909773</v>
      </c>
      <c r="AP8" s="139">
        <v>60.042572354963276</v>
      </c>
      <c r="AQ8" s="164">
        <v>0</v>
      </c>
    </row>
    <row r="9" spans="1:43" s="44" customFormat="1" ht="33" x14ac:dyDescent="0.25">
      <c r="A9" s="123"/>
      <c r="B9" s="173" t="s">
        <v>71</v>
      </c>
      <c r="C9" s="134">
        <f>+C8</f>
        <v>6.5444732424006251E-3</v>
      </c>
      <c r="D9" s="134">
        <f>+D8-C8</f>
        <v>26.677854427853511</v>
      </c>
      <c r="E9" s="134">
        <f t="shared" ref="E9:U9" si="2">+E8-D8</f>
        <v>20.702341495970792</v>
      </c>
      <c r="F9" s="134">
        <f t="shared" si="2"/>
        <v>15.694180325293559</v>
      </c>
      <c r="G9" s="134">
        <f t="shared" si="2"/>
        <v>11.575009579163591</v>
      </c>
      <c r="H9" s="134">
        <f t="shared" si="2"/>
        <v>8.2599234476802934</v>
      </c>
      <c r="I9" s="134">
        <f t="shared" si="2"/>
        <v>5.664016120943046</v>
      </c>
      <c r="J9" s="134">
        <f t="shared" si="2"/>
        <v>3.7023817890513016</v>
      </c>
      <c r="K9" s="134">
        <f t="shared" si="2"/>
        <v>2.2901146421043848</v>
      </c>
      <c r="L9" s="134">
        <f t="shared" si="2"/>
        <v>1.3423088702017196</v>
      </c>
      <c r="M9" s="134">
        <f t="shared" si="2"/>
        <v>0.77405866344275864</v>
      </c>
      <c r="N9" s="134">
        <f t="shared" si="2"/>
        <v>0.50045821192679796</v>
      </c>
      <c r="O9" s="134">
        <f t="shared" si="2"/>
        <v>0.43660170575327584</v>
      </c>
      <c r="P9" s="134">
        <f t="shared" si="2"/>
        <v>0.49758333502171581</v>
      </c>
      <c r="Q9" s="134">
        <f t="shared" si="2"/>
        <v>0.59849728983130035</v>
      </c>
      <c r="R9" s="134">
        <f t="shared" si="2"/>
        <v>0.65443776028155298</v>
      </c>
      <c r="S9" s="134">
        <f t="shared" si="2"/>
        <v>0.58049893647182671</v>
      </c>
      <c r="T9" s="134">
        <f t="shared" si="2"/>
        <v>0.29177500850147453</v>
      </c>
      <c r="U9" s="146">
        <f t="shared" si="2"/>
        <v>-0.29663983352998002</v>
      </c>
      <c r="V9" s="124">
        <f>SUM(C9:U9)</f>
        <v>99.951946249205321</v>
      </c>
      <c r="X9" s="152" t="s">
        <v>44</v>
      </c>
      <c r="Y9" s="136">
        <f>VLOOKUP($AD$3,$AC$7:$AI$11,5,FALSE)</f>
        <v>-0.11394730023810631</v>
      </c>
      <c r="Z9" s="135" t="s">
        <v>44</v>
      </c>
      <c r="AA9" s="153">
        <f>VLOOKUP($AD$3,$AK$7:$AQ$11,5,FALSE)</f>
        <v>-14.067567979909773</v>
      </c>
      <c r="AC9" s="162">
        <v>3</v>
      </c>
      <c r="AD9" s="139"/>
      <c r="AE9" s="139"/>
      <c r="AF9" s="139">
        <f t="array" ref="AF9:AI9">LINEST(C5:U5,C6:U6^{1;2;3},$AF$3,TRUE)</f>
        <v>3.5733911488009136E-4</v>
      </c>
      <c r="AG9" s="139">
        <v>-7.2229568902191219E-2</v>
      </c>
      <c r="AH9" s="139">
        <v>4.6921327489609324</v>
      </c>
      <c r="AI9" s="164">
        <v>0</v>
      </c>
      <c r="AK9" s="162">
        <v>3</v>
      </c>
      <c r="AL9" s="139"/>
      <c r="AM9" s="139"/>
      <c r="AN9" s="139">
        <f t="array" ref="AN9:AQ9">LINEST(C5:U5,C4:U4^{1;2;3},$AF$3,TRUE)</f>
        <v>0.49017711277706094</v>
      </c>
      <c r="AO9" s="139">
        <v>-8.9172307347120636</v>
      </c>
      <c r="AP9" s="139">
        <v>52.134808340381319</v>
      </c>
      <c r="AQ9" s="164">
        <v>0</v>
      </c>
    </row>
    <row r="10" spans="1:43" s="44" customFormat="1" ht="33" x14ac:dyDescent="0.25">
      <c r="A10" s="123"/>
      <c r="B10" s="176" t="s">
        <v>72</v>
      </c>
      <c r="C10" s="134">
        <f>ABS($AA$6*C4^5+$AA$7*C4^4 + $AA$8*C4^3+$AA$9*C4^2 + $AA$10*C4 + $AA$11)</f>
        <v>6.0041165612848635E-3</v>
      </c>
      <c r="D10" s="134">
        <f t="shared" ref="D10:U10" si="3">ABS($AA$6*D4^5+$AA$7*D4^4 + $AA$8*D4^3+$AA$9*D4^2 + $AA$10*D4 + $AA$11)</f>
        <v>26.68439893301624</v>
      </c>
      <c r="E10" s="134">
        <f t="shared" si="3"/>
        <v>47.386740442283838</v>
      </c>
      <c r="F10" s="134">
        <f t="shared" si="3"/>
        <v>63.080920767627468</v>
      </c>
      <c r="G10" s="134">
        <f t="shared" si="3"/>
        <v>74.655930338273777</v>
      </c>
      <c r="H10" s="134">
        <f t="shared" si="3"/>
        <v>82.915853772851335</v>
      </c>
      <c r="I10" s="134">
        <f t="shared" si="3"/>
        <v>88.579869879390657</v>
      </c>
      <c r="J10" s="134">
        <f t="shared" si="3"/>
        <v>92.282251655324174</v>
      </c>
      <c r="K10" s="134">
        <f t="shared" si="3"/>
        <v>94.57236628748629</v>
      </c>
      <c r="L10" s="134">
        <f t="shared" si="3"/>
        <v>95.914675152113375</v>
      </c>
      <c r="M10" s="134">
        <f t="shared" si="3"/>
        <v>96.688733814843573</v>
      </c>
      <c r="N10" s="134">
        <f t="shared" si="3"/>
        <v>97.189192030717265</v>
      </c>
      <c r="O10" s="134">
        <f t="shared" si="3"/>
        <v>97.625793744176462</v>
      </c>
      <c r="P10" s="134">
        <f t="shared" si="3"/>
        <v>98.1233770890654</v>
      </c>
      <c r="Q10" s="134">
        <f t="shared" si="3"/>
        <v>98.721874388629999</v>
      </c>
      <c r="R10" s="134">
        <f t="shared" si="3"/>
        <v>99.376312155518235</v>
      </c>
      <c r="S10" s="134">
        <f t="shared" si="3"/>
        <v>99.956811091780139</v>
      </c>
      <c r="T10" s="134">
        <f t="shared" si="3"/>
        <v>100.24858608886746</v>
      </c>
      <c r="U10" s="146">
        <f t="shared" si="3"/>
        <v>99.951946227634267</v>
      </c>
      <c r="X10" s="152" t="s">
        <v>4</v>
      </c>
      <c r="Y10" s="136">
        <f>VLOOKUP($AD$3,$AC$7:$AI$11,6,FALSE)</f>
        <v>5.4038315041709231</v>
      </c>
      <c r="Z10" s="135" t="s">
        <v>4</v>
      </c>
      <c r="AA10" s="153">
        <f>VLOOKUP($AD$3,$AK$7:$AQ$11,6,FALSE)</f>
        <v>60.042572354963276</v>
      </c>
      <c r="AC10" s="162">
        <v>2</v>
      </c>
      <c r="AD10" s="139"/>
      <c r="AE10" s="139"/>
      <c r="AF10" s="139"/>
      <c r="AG10" s="139">
        <f t="array" ref="AG10:AI10">LINEST(C5:U5,C6:U6^{1;2},$AF$3,TRUE)</f>
        <v>-2.3356145219961998E-2</v>
      </c>
      <c r="AH10" s="139">
        <v>3.1885001526888797</v>
      </c>
      <c r="AI10" s="164">
        <v>0</v>
      </c>
      <c r="AK10" s="162">
        <v>2</v>
      </c>
      <c r="AL10" s="139"/>
      <c r="AM10" s="139"/>
      <c r="AN10" s="139"/>
      <c r="AO10" s="139">
        <f t="array" ref="AO10:AQ10">LINEST(C5:U5,C4:U4^{1;2},$AF$3,TRUE)</f>
        <v>-2.8834747187846594</v>
      </c>
      <c r="AP10" s="139">
        <v>35.42777947632311</v>
      </c>
      <c r="AQ10" s="164">
        <v>0</v>
      </c>
    </row>
    <row r="11" spans="1:43" ht="33" x14ac:dyDescent="0.25">
      <c r="B11" s="177" t="s">
        <v>73</v>
      </c>
      <c r="C11" s="147">
        <f>+C10</f>
        <v>6.0041165612848635E-3</v>
      </c>
      <c r="D11" s="147">
        <f>+D10-C10</f>
        <v>26.678394816454954</v>
      </c>
      <c r="E11" s="147">
        <f t="shared" ref="E11:U11" si="4">+E10-D10</f>
        <v>20.702341509267598</v>
      </c>
      <c r="F11" s="147">
        <f t="shared" si="4"/>
        <v>15.69418032534363</v>
      </c>
      <c r="G11" s="147">
        <f t="shared" si="4"/>
        <v>11.575009570646309</v>
      </c>
      <c r="H11" s="147">
        <f t="shared" si="4"/>
        <v>8.2599234345775585</v>
      </c>
      <c r="I11" s="147">
        <f t="shared" si="4"/>
        <v>5.6640161065393215</v>
      </c>
      <c r="J11" s="147">
        <f t="shared" si="4"/>
        <v>3.7023817759335174</v>
      </c>
      <c r="K11" s="147">
        <f t="shared" si="4"/>
        <v>2.2901146321621155</v>
      </c>
      <c r="L11" s="147">
        <f t="shared" si="4"/>
        <v>1.3423088646270855</v>
      </c>
      <c r="M11" s="147">
        <f t="shared" si="4"/>
        <v>0.77405866273019797</v>
      </c>
      <c r="N11" s="147">
        <f t="shared" si="4"/>
        <v>0.50045821587369232</v>
      </c>
      <c r="O11" s="147">
        <f t="shared" si="4"/>
        <v>0.43660171345919707</v>
      </c>
      <c r="P11" s="147">
        <f t="shared" si="4"/>
        <v>0.49758334488893752</v>
      </c>
      <c r="Q11" s="147">
        <f t="shared" si="4"/>
        <v>0.59849729956459896</v>
      </c>
      <c r="R11" s="147">
        <f t="shared" si="4"/>
        <v>0.65443776688823618</v>
      </c>
      <c r="S11" s="147">
        <f t="shared" si="4"/>
        <v>0.58049893626190396</v>
      </c>
      <c r="T11" s="147">
        <f t="shared" si="4"/>
        <v>0.29177499708731602</v>
      </c>
      <c r="U11" s="148">
        <f t="shared" si="4"/>
        <v>-0.29663986123318864</v>
      </c>
      <c r="V11" s="124">
        <f>SUM(C11:U11)</f>
        <v>99.951946227634267</v>
      </c>
      <c r="X11" s="154" t="s">
        <v>5</v>
      </c>
      <c r="Y11" s="155">
        <f>VLOOKUP($AD$3,$AC$7:$AI$11,7,FALSE)</f>
        <v>0</v>
      </c>
      <c r="Z11" s="156" t="s">
        <v>5</v>
      </c>
      <c r="AA11" s="157">
        <f>VLOOKUP($AD$3,$AK$7:$AQ$11,7,FALSE)</f>
        <v>0</v>
      </c>
      <c r="AC11" s="165">
        <v>1</v>
      </c>
      <c r="AD11" s="166"/>
      <c r="AE11" s="166"/>
      <c r="AF11" s="166"/>
      <c r="AG11" s="166"/>
      <c r="AH11" s="166">
        <f t="array" ref="AH11:AI11">LINEST(C5:U5,C6:U6^{1},$AF$3,TRUE)</f>
        <v>1.3894457236242386</v>
      </c>
      <c r="AI11" s="167">
        <v>0</v>
      </c>
      <c r="AK11" s="165">
        <v>1</v>
      </c>
      <c r="AL11" s="166"/>
      <c r="AM11" s="166"/>
      <c r="AN11" s="166"/>
      <c r="AO11" s="166"/>
      <c r="AP11" s="166">
        <f t="array" ref="AP11:AQ11">LINEST(C5:U5,C4:U4^{1},$AF$3,TRUE)</f>
        <v>15.438285818100468</v>
      </c>
      <c r="AQ11" s="167">
        <v>0</v>
      </c>
    </row>
    <row r="12" spans="1:43" x14ac:dyDescent="0.25">
      <c r="B12" s="125"/>
    </row>
    <row r="13" spans="1:43" x14ac:dyDescent="0.25">
      <c r="B13" s="125"/>
    </row>
    <row r="14" spans="1:43" x14ac:dyDescent="0.25">
      <c r="B14" s="125"/>
    </row>
    <row r="15" spans="1:43" x14ac:dyDescent="0.25">
      <c r="B15" s="125"/>
    </row>
    <row r="16" spans="1:43" x14ac:dyDescent="0.25">
      <c r="B16" s="125"/>
    </row>
    <row r="17" spans="2:2" x14ac:dyDescent="0.25">
      <c r="B17" s="125"/>
    </row>
    <row r="18" spans="2:2" x14ac:dyDescent="0.25">
      <c r="B18" s="125"/>
    </row>
    <row r="19" spans="2:2" x14ac:dyDescent="0.25">
      <c r="B19" s="125"/>
    </row>
    <row r="20" spans="2:2" x14ac:dyDescent="0.25">
      <c r="B20" s="125"/>
    </row>
    <row r="21" spans="2:2" x14ac:dyDescent="0.25">
      <c r="B21" s="125"/>
    </row>
    <row r="22" spans="2:2" x14ac:dyDescent="0.25">
      <c r="B22" s="125"/>
    </row>
    <row r="42" spans="2:2" x14ac:dyDescent="0.25">
      <c r="B42" s="12"/>
    </row>
    <row r="50" spans="2:21" x14ac:dyDescent="0.25">
      <c r="B50" s="126"/>
      <c r="C50" s="126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</row>
    <row r="51" spans="2:21" x14ac:dyDescent="0.25">
      <c r="B51" s="126"/>
      <c r="C51" s="126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</row>
    <row r="52" spans="2:21" x14ac:dyDescent="0.25">
      <c r="B52" s="126"/>
      <c r="C52" s="126"/>
      <c r="D52" s="127"/>
      <c r="E52" s="127"/>
      <c r="F52" s="127"/>
      <c r="G52" s="127"/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</row>
    <row r="53" spans="2:21" x14ac:dyDescent="0.25">
      <c r="B53" s="126"/>
      <c r="C53" s="126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</row>
    <row r="54" spans="2:21" x14ac:dyDescent="0.25">
      <c r="B54" s="126"/>
      <c r="C54" s="126"/>
      <c r="D54" s="127"/>
      <c r="E54" s="127"/>
      <c r="F54" s="127"/>
      <c r="G54" s="127"/>
      <c r="H54" s="127"/>
      <c r="I54" s="127"/>
      <c r="J54" s="127"/>
      <c r="K54" s="127"/>
      <c r="L54" s="127"/>
      <c r="M54" s="127"/>
      <c r="N54" s="127"/>
      <c r="O54" s="127"/>
      <c r="P54" s="127"/>
      <c r="Q54" s="127"/>
      <c r="R54" s="127"/>
      <c r="S54" s="127"/>
      <c r="T54" s="127"/>
      <c r="U54" s="127"/>
    </row>
  </sheetData>
  <mergeCells count="5">
    <mergeCell ref="B2:K2"/>
    <mergeCell ref="X4:Y5"/>
    <mergeCell ref="Z4:AA5"/>
    <mergeCell ref="X3:AA3"/>
    <mergeCell ref="C3:U3"/>
  </mergeCells>
  <pageMargins left="0.7" right="0.7" top="0.75" bottom="0.75" header="0.3" footer="0.3"/>
  <pageSetup orientation="portrait" r:id="rId1"/>
  <ignoredErrors>
    <ignoredError sqref="C10:U10" formula="1"/>
  </ignoredError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8117B-AEE3-4D9A-804A-73085BC85662}">
  <dimension ref="A1:E11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11.42578125" defaultRowHeight="16.5" x14ac:dyDescent="0.3"/>
  <cols>
    <col min="1" max="2" width="11.28515625" style="43" customWidth="1"/>
    <col min="3" max="3" width="28.42578125" style="43" customWidth="1"/>
    <col min="4" max="4" width="11.28515625" style="43" customWidth="1"/>
    <col min="5" max="5" width="2.7109375" style="38" customWidth="1"/>
    <col min="6" max="201" width="17.85546875" style="38" bestFit="1" customWidth="1"/>
    <col min="202" max="202" width="19" style="38" bestFit="1" customWidth="1"/>
    <col min="203" max="203" width="18.28515625" style="38" bestFit="1" customWidth="1"/>
    <col min="204" max="204" width="15.5703125" style="38" bestFit="1" customWidth="1"/>
    <col min="205" max="207" width="16.7109375" style="38" bestFit="1" customWidth="1"/>
    <col min="208" max="208" width="17.7109375" style="38" bestFit="1" customWidth="1"/>
    <col min="209" max="209" width="19" style="38" bestFit="1" customWidth="1"/>
    <col min="210" max="210" width="18.28515625" style="38" bestFit="1" customWidth="1"/>
    <col min="211" max="211" width="15.5703125" style="38" bestFit="1" customWidth="1"/>
    <col min="212" max="214" width="16.7109375" style="38" bestFit="1" customWidth="1"/>
    <col min="215" max="215" width="17.7109375" style="38" bestFit="1" customWidth="1"/>
    <col min="216" max="216" width="19" style="38" bestFit="1" customWidth="1"/>
    <col min="217" max="217" width="18.28515625" style="38" bestFit="1" customWidth="1"/>
    <col min="218" max="218" width="15.5703125" style="38" bestFit="1" customWidth="1"/>
    <col min="219" max="221" width="16.7109375" style="38" bestFit="1" customWidth="1"/>
    <col min="222" max="222" width="17.7109375" style="38" bestFit="1" customWidth="1"/>
    <col min="223" max="223" width="19" style="38" bestFit="1" customWidth="1"/>
    <col min="224" max="224" width="18.28515625" style="38" bestFit="1" customWidth="1"/>
    <col min="225" max="225" width="15.5703125" style="38" bestFit="1" customWidth="1"/>
    <col min="226" max="228" width="16.7109375" style="38" bestFit="1" customWidth="1"/>
    <col min="229" max="229" width="17.7109375" style="38" bestFit="1" customWidth="1"/>
    <col min="230" max="230" width="19" style="38" bestFit="1" customWidth="1"/>
    <col min="231" max="231" width="18.28515625" style="38" bestFit="1" customWidth="1"/>
    <col min="232" max="232" width="15.5703125" style="38" bestFit="1" customWidth="1"/>
    <col min="233" max="235" width="16.7109375" style="38" bestFit="1" customWidth="1"/>
    <col min="236" max="236" width="17.7109375" style="38" bestFit="1" customWidth="1"/>
    <col min="237" max="237" width="19" style="38" bestFit="1" customWidth="1"/>
    <col min="238" max="238" width="18.28515625" style="38" bestFit="1" customWidth="1"/>
    <col min="239" max="239" width="15.5703125" style="38" bestFit="1" customWidth="1"/>
    <col min="240" max="242" width="16.7109375" style="38" bestFit="1" customWidth="1"/>
    <col min="243" max="243" width="17.7109375" style="38" bestFit="1" customWidth="1"/>
    <col min="244" max="244" width="19" style="38" bestFit="1" customWidth="1"/>
    <col min="245" max="245" width="18.28515625" style="38" bestFit="1" customWidth="1"/>
    <col min="246" max="246" width="15.5703125" style="38" bestFit="1" customWidth="1"/>
    <col min="247" max="249" width="16.7109375" style="38" bestFit="1" customWidth="1"/>
    <col min="250" max="250" width="17.7109375" style="38" bestFit="1" customWidth="1"/>
    <col min="251" max="251" width="19" style="38" bestFit="1" customWidth="1"/>
    <col min="252" max="252" width="18.28515625" style="38" bestFit="1" customWidth="1"/>
    <col min="253" max="253" width="15.5703125" style="38" bestFit="1" customWidth="1"/>
    <col min="254" max="256" width="16.7109375" style="38" bestFit="1" customWidth="1"/>
    <col min="257" max="257" width="17.7109375" style="38" bestFit="1" customWidth="1"/>
    <col min="258" max="258" width="19" style="38" bestFit="1" customWidth="1"/>
    <col min="259" max="259" width="18.28515625" style="38" bestFit="1" customWidth="1"/>
    <col min="260" max="260" width="15.5703125" style="38" bestFit="1" customWidth="1"/>
    <col min="261" max="263" width="16.7109375" style="38" bestFit="1" customWidth="1"/>
    <col min="264" max="264" width="17.7109375" style="38" bestFit="1" customWidth="1"/>
    <col min="265" max="265" width="19" style="38" bestFit="1" customWidth="1"/>
    <col min="266" max="266" width="18.28515625" style="38" bestFit="1" customWidth="1"/>
    <col min="267" max="267" width="15.5703125" style="38" bestFit="1" customWidth="1"/>
    <col min="268" max="270" width="16.7109375" style="38" bestFit="1" customWidth="1"/>
    <col min="271" max="271" width="17.7109375" style="38" bestFit="1" customWidth="1"/>
    <col min="272" max="272" width="19" style="38" bestFit="1" customWidth="1"/>
    <col min="273" max="273" width="18.28515625" style="38" bestFit="1" customWidth="1"/>
    <col min="274" max="274" width="15.5703125" style="38" bestFit="1" customWidth="1"/>
    <col min="275" max="277" width="16.7109375" style="38" bestFit="1" customWidth="1"/>
    <col min="278" max="278" width="17.7109375" style="38" bestFit="1" customWidth="1"/>
    <col min="279" max="279" width="19" style="38" bestFit="1" customWidth="1"/>
    <col min="280" max="280" width="18.28515625" style="38" bestFit="1" customWidth="1"/>
    <col min="281" max="281" width="15.5703125" style="38" bestFit="1" customWidth="1"/>
    <col min="282" max="284" width="16.7109375" style="38" bestFit="1" customWidth="1"/>
    <col min="285" max="285" width="17.7109375" style="38" bestFit="1" customWidth="1"/>
    <col min="286" max="286" width="19" style="38" bestFit="1" customWidth="1"/>
    <col min="287" max="287" width="18.28515625" style="38" bestFit="1" customWidth="1"/>
    <col min="288" max="288" width="15.5703125" style="38" bestFit="1" customWidth="1"/>
    <col min="289" max="291" width="16.7109375" style="38" bestFit="1" customWidth="1"/>
    <col min="292" max="292" width="17.7109375" style="38" bestFit="1" customWidth="1"/>
    <col min="293" max="293" width="19" style="38" bestFit="1" customWidth="1"/>
    <col min="294" max="294" width="18.28515625" style="38" bestFit="1" customWidth="1"/>
    <col min="295" max="295" width="15.5703125" style="38" bestFit="1" customWidth="1"/>
    <col min="296" max="298" width="16.7109375" style="38" bestFit="1" customWidth="1"/>
    <col min="299" max="299" width="17.7109375" style="38" bestFit="1" customWidth="1"/>
    <col min="300" max="16384" width="11.42578125" style="38"/>
  </cols>
  <sheetData>
    <row r="1" spans="1:5" s="36" customFormat="1" x14ac:dyDescent="0.25">
      <c r="A1" s="39" t="s">
        <v>25</v>
      </c>
      <c r="B1" s="39" t="s">
        <v>26</v>
      </c>
      <c r="C1" s="39" t="s">
        <v>68</v>
      </c>
      <c r="D1" s="39" t="s">
        <v>29</v>
      </c>
      <c r="E1" s="35"/>
    </row>
    <row r="2" spans="1:5" s="37" customFormat="1" x14ac:dyDescent="0.3">
      <c r="A2" s="40">
        <v>0</v>
      </c>
      <c r="B2" s="41">
        <v>1E-4</v>
      </c>
      <c r="C2" s="42">
        <f>MDTP!$AA$6*DTP15min!B2^5+MDTP!$AA$7*B2^4 + MDTP!$AA$8*B2^3 + MDTP!$AA$9*B2^2 +MDTP!$AA$10*B2+MDTP!$AA$11</f>
        <v>6.0041165612848635E-3</v>
      </c>
      <c r="D2" s="42">
        <f>C2</f>
        <v>6.0041165612848635E-3</v>
      </c>
    </row>
    <row r="3" spans="1:5" s="37" customFormat="1" x14ac:dyDescent="0.3">
      <c r="A3" s="40">
        <v>15</v>
      </c>
      <c r="B3" s="41">
        <f>A3/60</f>
        <v>0.25</v>
      </c>
      <c r="C3" s="42">
        <f>MDTP!$AA$6*DTP15min!B3^5+MDTP!$AA$7*B3^4 + MDTP!$AA$8*B3^3 + MDTP!$AA$9*B3^2 +MDTP!$AA$10*B3+MDTP!$AA$11</f>
        <v>14.154141792692229</v>
      </c>
      <c r="D3" s="42">
        <f>IF(C3-C2&lt;0,0,C3-C2)</f>
        <v>14.148137676130945</v>
      </c>
    </row>
    <row r="4" spans="1:5" s="37" customFormat="1" x14ac:dyDescent="0.3">
      <c r="A4" s="40">
        <v>30</v>
      </c>
      <c r="B4" s="41">
        <f t="shared" ref="B4:B38" si="0">A4/60</f>
        <v>0.5</v>
      </c>
      <c r="C4" s="42">
        <f>MDTP!$AA$6*DTP15min!B4^5+MDTP!$AA$7*B4^4 + MDTP!$AA$8*B4^3 + MDTP!$AA$9*B4^2 +MDTP!$AA$10*B4+MDTP!$AA$11</f>
        <v>26.68439893301624</v>
      </c>
      <c r="D4" s="42">
        <f t="shared" ref="D4:D38" si="1">IF(C4-C3&lt;0,0,C4-C3)</f>
        <v>12.530257140324011</v>
      </c>
    </row>
    <row r="5" spans="1:5" s="37" customFormat="1" x14ac:dyDescent="0.3">
      <c r="A5" s="40">
        <v>45</v>
      </c>
      <c r="B5" s="41">
        <f t="shared" si="0"/>
        <v>0.75</v>
      </c>
      <c r="C5" s="42">
        <f>MDTP!$AA$6*DTP15min!B5^5+MDTP!$AA$7*B5^4 + MDTP!$AA$8*B5^3 + MDTP!$AA$9*B5^2 +MDTP!$AA$10*B5+MDTP!$AA$11</f>
        <v>37.720468370693681</v>
      </c>
      <c r="D5" s="42">
        <f t="shared" si="1"/>
        <v>11.03606943767744</v>
      </c>
    </row>
    <row r="6" spans="1:5" s="37" customFormat="1" x14ac:dyDescent="0.3">
      <c r="A6" s="40">
        <v>60</v>
      </c>
      <c r="B6" s="41">
        <f t="shared" si="0"/>
        <v>1</v>
      </c>
      <c r="C6" s="42">
        <f>MDTP!$AA$6*DTP15min!B6^5+MDTP!$AA$7*B6^4 + MDTP!$AA$8*B6^3 + MDTP!$AA$9*B6^2 +MDTP!$AA$10*B6+MDTP!$AA$11</f>
        <v>47.386740442283838</v>
      </c>
      <c r="D6" s="42">
        <f t="shared" si="1"/>
        <v>9.6662720715901571</v>
      </c>
    </row>
    <row r="7" spans="1:5" s="37" customFormat="1" x14ac:dyDescent="0.3">
      <c r="A7" s="40">
        <v>75</v>
      </c>
      <c r="B7" s="41">
        <f t="shared" si="0"/>
        <v>1.25</v>
      </c>
      <c r="C7" s="42">
        <f>MDTP!$AA$6*DTP15min!B7^5+MDTP!$AA$7*B7^4 + MDTP!$AA$8*B7^3 + MDTP!$AA$9*B7^2 +MDTP!$AA$10*B7+MDTP!$AA$11</f>
        <v>55.802298871183588</v>
      </c>
      <c r="D7" s="42">
        <f t="shared" si="1"/>
        <v>8.4155584288997503</v>
      </c>
    </row>
    <row r="8" spans="1:5" s="37" customFormat="1" x14ac:dyDescent="0.3">
      <c r="A8" s="40">
        <v>90</v>
      </c>
      <c r="B8" s="41">
        <f t="shared" si="0"/>
        <v>1.5</v>
      </c>
      <c r="C8" s="42">
        <f>MDTP!$AA$6*DTP15min!B8^5+MDTP!$AA$7*B8^4 + MDTP!$AA$8*B8^3 + MDTP!$AA$9*B8^2 +MDTP!$AA$10*B8+MDTP!$AA$11</f>
        <v>63.080920767627468</v>
      </c>
      <c r="D8" s="42">
        <f t="shared" si="1"/>
        <v>7.2786218964438802</v>
      </c>
    </row>
    <row r="9" spans="1:5" s="37" customFormat="1" x14ac:dyDescent="0.3">
      <c r="A9" s="40">
        <v>105</v>
      </c>
      <c r="B9" s="41">
        <f t="shared" si="0"/>
        <v>1.75</v>
      </c>
      <c r="C9" s="42">
        <f>MDTP!$AA$6*DTP15min!B9^5+MDTP!$AA$7*B9^4 + MDTP!$AA$8*B9^3 + MDTP!$AA$9*B9^2 +MDTP!$AA$10*B9+MDTP!$AA$11</f>
        <v>69.331076628687612</v>
      </c>
      <c r="D9" s="42">
        <f t="shared" si="1"/>
        <v>6.2501558610601435</v>
      </c>
    </row>
    <row r="10" spans="1:5" s="37" customFormat="1" x14ac:dyDescent="0.3">
      <c r="A10" s="40">
        <v>120</v>
      </c>
      <c r="B10" s="41">
        <f t="shared" si="0"/>
        <v>2</v>
      </c>
      <c r="C10" s="42">
        <f>MDTP!$AA$6*DTP15min!B10^5+MDTP!$AA$7*B10^4 + MDTP!$AA$8*B10^3 + MDTP!$AA$9*B10^2 +MDTP!$AA$10*B10+MDTP!$AA$11</f>
        <v>74.655930338273777</v>
      </c>
      <c r="D10" s="42">
        <f t="shared" si="1"/>
        <v>5.324853709586165</v>
      </c>
    </row>
    <row r="11" spans="1:5" s="37" customFormat="1" x14ac:dyDescent="0.3">
      <c r="A11" s="40">
        <v>135</v>
      </c>
      <c r="B11" s="41">
        <f t="shared" si="0"/>
        <v>2.25</v>
      </c>
      <c r="C11" s="42">
        <f>MDTP!$AA$6*DTP15min!B11^5+MDTP!$AA$7*B11^4 + MDTP!$AA$8*B11^3 + MDTP!$AA$9*B11^2 +MDTP!$AA$10*B11+MDTP!$AA$11</f>
        <v>79.153339167133367</v>
      </c>
      <c r="D11" s="42">
        <f t="shared" si="1"/>
        <v>4.4974088288595908</v>
      </c>
    </row>
    <row r="12" spans="1:5" s="37" customFormat="1" x14ac:dyDescent="0.3">
      <c r="A12" s="40">
        <v>150</v>
      </c>
      <c r="B12" s="41">
        <f t="shared" si="0"/>
        <v>2.5</v>
      </c>
      <c r="C12" s="42">
        <f>MDTP!$AA$6*DTP15min!B12^5+MDTP!$AA$7*B12^4 + MDTP!$AA$8*B12^3 + MDTP!$AA$9*B12^2 +MDTP!$AA$10*B12+MDTP!$AA$11</f>
        <v>82.915853772851335</v>
      </c>
      <c r="D12" s="42">
        <f t="shared" si="1"/>
        <v>3.7625146057179677</v>
      </c>
    </row>
    <row r="13" spans="1:5" s="37" customFormat="1" x14ac:dyDescent="0.3">
      <c r="A13" s="40">
        <v>165</v>
      </c>
      <c r="B13" s="41">
        <f t="shared" si="0"/>
        <v>2.75</v>
      </c>
      <c r="C13" s="42">
        <f>MDTP!$AA$6*DTP15min!B13^5+MDTP!$AA$7*B13^4 + MDTP!$AA$8*B13^3 + MDTP!$AA$9*B13^2 +MDTP!$AA$10*B13+MDTP!$AA$11</f>
        <v>86.030718199850369</v>
      </c>
      <c r="D13" s="42">
        <f t="shared" si="1"/>
        <v>3.1148644269990342</v>
      </c>
    </row>
    <row r="14" spans="1:5" s="37" customFormat="1" x14ac:dyDescent="0.3">
      <c r="A14" s="40">
        <v>180</v>
      </c>
      <c r="B14" s="41">
        <f t="shared" si="0"/>
        <v>3</v>
      </c>
      <c r="C14" s="42">
        <f>MDTP!$AA$6*DTP15min!B14^5+MDTP!$AA$7*B14^4 + MDTP!$AA$8*B14^3 + MDTP!$AA$9*B14^2 +MDTP!$AA$10*B14+MDTP!$AA$11</f>
        <v>88.579869879390657</v>
      </c>
      <c r="D14" s="42">
        <f t="shared" si="1"/>
        <v>2.5491516795402873</v>
      </c>
    </row>
    <row r="15" spans="1:5" s="37" customFormat="1" x14ac:dyDescent="0.3">
      <c r="A15" s="40">
        <v>195</v>
      </c>
      <c r="B15" s="41">
        <f t="shared" si="0"/>
        <v>3.25</v>
      </c>
      <c r="C15" s="42">
        <f>MDTP!$AA$6*DTP15min!B15^5+MDTP!$AA$7*B15^4 + MDTP!$AA$8*B15^3 + MDTP!$AA$9*B15^2 +MDTP!$AA$10*B15+MDTP!$AA$11</f>
        <v>90.639939629570108</v>
      </c>
      <c r="D15" s="42">
        <f t="shared" si="1"/>
        <v>2.0600697501794514</v>
      </c>
    </row>
    <row r="16" spans="1:5" s="37" customFormat="1" x14ac:dyDescent="0.3">
      <c r="A16" s="40">
        <v>210</v>
      </c>
      <c r="B16" s="41">
        <f t="shared" si="0"/>
        <v>3.5</v>
      </c>
      <c r="C16" s="42">
        <f>MDTP!$AA$6*DTP15min!B16^5+MDTP!$AA$7*B16^4 + MDTP!$AA$8*B16^3 + MDTP!$AA$9*B16^2 +MDTP!$AA$10*B16+MDTP!$AA$11</f>
        <v>92.282251655324174</v>
      </c>
      <c r="D16" s="42">
        <f t="shared" si="1"/>
        <v>1.642312025754066</v>
      </c>
    </row>
    <row r="17" spans="1:4" s="37" customFormat="1" x14ac:dyDescent="0.3">
      <c r="A17" s="40">
        <v>225</v>
      </c>
      <c r="B17" s="41">
        <f t="shared" si="0"/>
        <v>3.75</v>
      </c>
      <c r="C17" s="42">
        <f>MDTP!$AA$6*DTP15min!B17^5+MDTP!$AA$7*B17^4 + MDTP!$AA$8*B17^3 + MDTP!$AA$9*B17^2 +MDTP!$AA$10*B17+MDTP!$AA$11</f>
        <v>93.572823548426015</v>
      </c>
      <c r="D17" s="42">
        <f t="shared" si="1"/>
        <v>1.2905718931018413</v>
      </c>
    </row>
    <row r="18" spans="1:4" s="37" customFormat="1" x14ac:dyDescent="0.3">
      <c r="A18" s="40">
        <v>240</v>
      </c>
      <c r="B18" s="41">
        <f t="shared" si="0"/>
        <v>4</v>
      </c>
      <c r="C18" s="42">
        <f>MDTP!$AA$6*DTP15min!B18^5+MDTP!$AA$7*B18^4 + MDTP!$AA$8*B18^3 + MDTP!$AA$9*B18^2 +MDTP!$AA$10*B18+MDTP!$AA$11</f>
        <v>94.57236628748629</v>
      </c>
      <c r="D18" s="42">
        <f t="shared" si="1"/>
        <v>0.99954273906027424</v>
      </c>
    </row>
    <row r="19" spans="1:4" s="37" customFormat="1" x14ac:dyDescent="0.3">
      <c r="A19" s="40">
        <v>255</v>
      </c>
      <c r="B19" s="41">
        <f t="shared" si="0"/>
        <v>4.25</v>
      </c>
      <c r="C19" s="42">
        <f>MDTP!$AA$6*DTP15min!B19^5+MDTP!$AA$7*B19^4 + MDTP!$AA$8*B19^3 + MDTP!$AA$9*B19^2 +MDTP!$AA$10*B19+MDTP!$AA$11</f>
        <v>95.336284237953379</v>
      </c>
      <c r="D19" s="42">
        <f t="shared" si="1"/>
        <v>0.76391795046708921</v>
      </c>
    </row>
    <row r="20" spans="1:4" s="37" customFormat="1" x14ac:dyDescent="0.3">
      <c r="A20" s="40">
        <v>270</v>
      </c>
      <c r="B20" s="41">
        <f t="shared" si="0"/>
        <v>4.5</v>
      </c>
      <c r="C20" s="42">
        <f>MDTP!$AA$6*DTP15min!B20^5+MDTP!$AA$7*B20^4 + MDTP!$AA$8*B20^3 + MDTP!$AA$9*B20^2 +MDTP!$AA$10*B20+MDTP!$AA$11</f>
        <v>95.914675152113375</v>
      </c>
      <c r="D20" s="42">
        <f t="shared" si="1"/>
        <v>0.57839091415999633</v>
      </c>
    </row>
    <row r="21" spans="1:4" s="37" customFormat="1" x14ac:dyDescent="0.3">
      <c r="A21" s="40">
        <v>285</v>
      </c>
      <c r="B21" s="41">
        <f t="shared" si="0"/>
        <v>4.75</v>
      </c>
      <c r="C21" s="42">
        <f>MDTP!$AA$6*DTP15min!B21^5+MDTP!$AA$7*B21^4 + MDTP!$AA$8*B21^3 + MDTP!$AA$9*B21^2 +MDTP!$AA$10*B21+MDTP!$AA$11</f>
        <v>96.352330169089669</v>
      </c>
      <c r="D21" s="42">
        <f t="shared" si="1"/>
        <v>0.43765501697629361</v>
      </c>
    </row>
    <row r="22" spans="1:4" s="37" customFormat="1" x14ac:dyDescent="0.3">
      <c r="A22" s="40">
        <v>300</v>
      </c>
      <c r="B22" s="41">
        <f t="shared" si="0"/>
        <v>5</v>
      </c>
      <c r="C22" s="42">
        <f>MDTP!$AA$6*DTP15min!B22^5+MDTP!$AA$7*B22^4 + MDTP!$AA$8*B22^3 + MDTP!$AA$9*B22^2 +MDTP!$AA$10*B22+MDTP!$AA$11</f>
        <v>96.688733814843573</v>
      </c>
      <c r="D22" s="42">
        <f t="shared" si="1"/>
        <v>0.33640364575390436</v>
      </c>
    </row>
    <row r="23" spans="1:4" s="37" customFormat="1" x14ac:dyDescent="0.3">
      <c r="A23" s="40">
        <v>315</v>
      </c>
      <c r="B23" s="41">
        <f t="shared" si="0"/>
        <v>5.25</v>
      </c>
      <c r="C23" s="42">
        <f>MDTP!$AA$6*DTP15min!B23^5+MDTP!$AA$7*B23^4 + MDTP!$AA$8*B23^3 + MDTP!$AA$9*B23^2 +MDTP!$AA$10*B23+MDTP!$AA$11</f>
        <v>96.958064002173927</v>
      </c>
      <c r="D23" s="42">
        <f t="shared" si="1"/>
        <v>0.26933018733035397</v>
      </c>
    </row>
    <row r="24" spans="1:4" s="37" customFormat="1" x14ac:dyDescent="0.3">
      <c r="A24" s="40">
        <v>330</v>
      </c>
      <c r="B24" s="41">
        <f t="shared" si="0"/>
        <v>5.5</v>
      </c>
      <c r="C24" s="42">
        <f>MDTP!$AA$6*DTP15min!B24^5+MDTP!$AA$7*B24^4 + MDTP!$AA$8*B24^3 + MDTP!$AA$9*B24^2 +MDTP!$AA$10*B24+MDTP!$AA$11</f>
        <v>97.189192030717265</v>
      </c>
      <c r="D24" s="42">
        <f t="shared" si="1"/>
        <v>0.23112802854333836</v>
      </c>
    </row>
    <row r="25" spans="1:4" s="37" customFormat="1" x14ac:dyDescent="0.3">
      <c r="A25" s="40">
        <v>345</v>
      </c>
      <c r="B25" s="41">
        <f t="shared" si="0"/>
        <v>5.75</v>
      </c>
      <c r="C25" s="42">
        <f>MDTP!$AA$6*DTP15min!B25^5+MDTP!$AA$7*B25^4 + MDTP!$AA$8*B25^3 + MDTP!$AA$9*B25^2 +MDTP!$AA$10*B25+MDTP!$AA$11</f>
        <v>97.405682586947535</v>
      </c>
      <c r="D25" s="42">
        <f t="shared" si="1"/>
        <v>0.21649055623026925</v>
      </c>
    </row>
    <row r="26" spans="1:4" s="37" customFormat="1" x14ac:dyDescent="0.3">
      <c r="A26" s="40">
        <v>360</v>
      </c>
      <c r="B26" s="41">
        <f t="shared" si="0"/>
        <v>6</v>
      </c>
      <c r="C26" s="42">
        <f>MDTP!$AA$6*DTP15min!B26^5+MDTP!$AA$7*B26^4 + MDTP!$AA$8*B26^3 + MDTP!$AA$9*B26^2 +MDTP!$AA$10*B26+MDTP!$AA$11</f>
        <v>97.625793744176462</v>
      </c>
      <c r="D26" s="42">
        <f t="shared" si="1"/>
        <v>0.22011115722892782</v>
      </c>
    </row>
    <row r="27" spans="1:4" s="37" customFormat="1" x14ac:dyDescent="0.3">
      <c r="A27" s="40">
        <v>375</v>
      </c>
      <c r="B27" s="41">
        <f t="shared" si="0"/>
        <v>6.25</v>
      </c>
      <c r="C27" s="42">
        <f>MDTP!$AA$6*DTP15min!B27^5+MDTP!$AA$7*B27^4 + MDTP!$AA$8*B27^3 + MDTP!$AA$9*B27^2 +MDTP!$AA$10*B27+MDTP!$AA$11</f>
        <v>97.862476962553444</v>
      </c>
      <c r="D27" s="42">
        <f t="shared" si="1"/>
        <v>0.23668321837698159</v>
      </c>
    </row>
    <row r="28" spans="1:4" s="37" customFormat="1" x14ac:dyDescent="0.3">
      <c r="A28" s="40">
        <v>390</v>
      </c>
      <c r="B28" s="41">
        <f t="shared" si="0"/>
        <v>6.5</v>
      </c>
      <c r="C28" s="42">
        <f>MDTP!$AA$6*DTP15min!B28^5+MDTP!$AA$7*B28^4 + MDTP!$AA$8*B28^3 + MDTP!$AA$9*B28^2 +MDTP!$AA$10*B28+MDTP!$AA$11</f>
        <v>98.1233770890654</v>
      </c>
      <c r="D28" s="42">
        <f t="shared" si="1"/>
        <v>0.26090012651195593</v>
      </c>
    </row>
    <row r="29" spans="1:4" s="37" customFormat="1" x14ac:dyDescent="0.3">
      <c r="A29" s="40">
        <v>405</v>
      </c>
      <c r="B29" s="41">
        <f t="shared" si="0"/>
        <v>6.75</v>
      </c>
      <c r="C29" s="42">
        <f>MDTP!$AA$6*DTP15min!B29^5+MDTP!$AA$7*B29^4 + MDTP!$AA$8*B29^3 + MDTP!$AA$9*B29^2 +MDTP!$AA$10*B29+MDTP!$AA$11</f>
        <v>98.410832357536776</v>
      </c>
      <c r="D29" s="42">
        <f t="shared" si="1"/>
        <v>0.28745526847137626</v>
      </c>
    </row>
    <row r="30" spans="1:4" s="37" customFormat="1" x14ac:dyDescent="0.3">
      <c r="A30" s="40">
        <v>420</v>
      </c>
      <c r="B30" s="41">
        <f t="shared" si="0"/>
        <v>7</v>
      </c>
      <c r="C30" s="42">
        <f>MDTP!$AA$6*DTP15min!B30^5+MDTP!$AA$7*B30^4 + MDTP!$AA$8*B30^3 + MDTP!$AA$9*B30^2 +MDTP!$AA$10*B30+MDTP!$AA$11</f>
        <v>98.721874388629999</v>
      </c>
      <c r="D30" s="42">
        <f t="shared" si="1"/>
        <v>0.3110420310932227</v>
      </c>
    </row>
    <row r="31" spans="1:4" s="37" customFormat="1" x14ac:dyDescent="0.3">
      <c r="A31" s="40">
        <v>435</v>
      </c>
      <c r="B31" s="41">
        <f t="shared" si="0"/>
        <v>7.25</v>
      </c>
      <c r="C31" s="42">
        <f>MDTP!$AA$6*DTP15min!B31^5+MDTP!$AA$7*B31^4 + MDTP!$AA$8*B31^3 + MDTP!$AA$9*B31^2 +MDTP!$AA$10*B31+MDTP!$AA$11</f>
        <v>99.048228189844735</v>
      </c>
      <c r="D31" s="42">
        <f t="shared" si="1"/>
        <v>0.32635380121473645</v>
      </c>
    </row>
    <row r="32" spans="1:4" s="37" customFormat="1" x14ac:dyDescent="0.3">
      <c r="A32" s="40">
        <v>450</v>
      </c>
      <c r="B32" s="41">
        <f t="shared" si="0"/>
        <v>7.5</v>
      </c>
      <c r="C32" s="42">
        <f>MDTP!$AA$6*DTP15min!B32^5+MDTP!$AA$7*B32^4 + MDTP!$AA$8*B32^3 + MDTP!$AA$9*B32^2 +MDTP!$AA$10*B32+MDTP!$AA$11</f>
        <v>99.376312155518235</v>
      </c>
      <c r="D32" s="42">
        <f t="shared" si="1"/>
        <v>0.32808396567349973</v>
      </c>
    </row>
    <row r="33" spans="1:4" s="37" customFormat="1" x14ac:dyDescent="0.3">
      <c r="A33" s="40">
        <v>465</v>
      </c>
      <c r="B33" s="41">
        <f t="shared" si="0"/>
        <v>7.75</v>
      </c>
      <c r="C33" s="42">
        <f>MDTP!$AA$6*DTP15min!B33^5+MDTP!$AA$7*B33^4 + MDTP!$AA$8*B33^3 + MDTP!$AA$9*B33^2 +MDTP!$AA$10*B33+MDTP!$AA$11</f>
        <v>99.687238066825842</v>
      </c>
      <c r="D33" s="42">
        <f t="shared" si="1"/>
        <v>0.31092591130760638</v>
      </c>
    </row>
    <row r="34" spans="1:4" s="37" customFormat="1" x14ac:dyDescent="0.3">
      <c r="A34" s="40">
        <v>480</v>
      </c>
      <c r="B34" s="41">
        <f t="shared" si="0"/>
        <v>8</v>
      </c>
      <c r="C34" s="42">
        <f>MDTP!$AA$6*DTP15min!B34^5+MDTP!$AA$7*B34^4 + MDTP!$AA$8*B34^3 + MDTP!$AA$9*B34^2 +MDTP!$AA$10*B34+MDTP!$AA$11</f>
        <v>99.956811091780139</v>
      </c>
      <c r="D34" s="42">
        <f t="shared" si="1"/>
        <v>0.26957302495429758</v>
      </c>
    </row>
    <row r="35" spans="1:4" s="37" customFormat="1" x14ac:dyDescent="0.3">
      <c r="A35" s="40">
        <v>495</v>
      </c>
      <c r="B35" s="41">
        <f t="shared" si="0"/>
        <v>8.25</v>
      </c>
      <c r="C35" s="42">
        <f>MDTP!$AA$6*DTP15min!B35^5+MDTP!$AA$7*B35^4 + MDTP!$AA$8*B35^3 + MDTP!$AA$9*B35^2 +MDTP!$AA$10*B35+MDTP!$AA$11</f>
        <v>100.15552978523141</v>
      </c>
      <c r="D35" s="42">
        <f t="shared" si="1"/>
        <v>0.19871869345126925</v>
      </c>
    </row>
    <row r="36" spans="1:4" s="37" customFormat="1" x14ac:dyDescent="0.3">
      <c r="A36" s="40">
        <v>510</v>
      </c>
      <c r="B36" s="41">
        <f t="shared" si="0"/>
        <v>8.5</v>
      </c>
      <c r="C36" s="42">
        <f>MDTP!$AA$6*DTP15min!B36^5+MDTP!$AA$7*B36^4 + MDTP!$AA$8*B36^3 + MDTP!$AA$9*B36^2 +MDTP!$AA$10*B36+MDTP!$AA$11</f>
        <v>100.24858608886746</v>
      </c>
      <c r="D36" s="42">
        <f t="shared" si="1"/>
        <v>9.3056303636046778E-2</v>
      </c>
    </row>
    <row r="37" spans="1:4" s="37" customFormat="1" x14ac:dyDescent="0.3">
      <c r="A37" s="40">
        <v>525</v>
      </c>
      <c r="B37" s="41">
        <f t="shared" si="0"/>
        <v>8.75</v>
      </c>
      <c r="C37" s="42">
        <f>MDTP!$AA$6*DTP15min!B37^5+MDTP!$AA$7*B37^4 + MDTP!$AA$8*B37^3 + MDTP!$AA$9*B37^2 +MDTP!$AA$10*B37+MDTP!$AA$11</f>
        <v>100.19586533121401</v>
      </c>
      <c r="D37" s="42">
        <f t="shared" si="1"/>
        <v>0</v>
      </c>
    </row>
    <row r="38" spans="1:4" s="37" customFormat="1" x14ac:dyDescent="0.3">
      <c r="A38" s="40">
        <v>540</v>
      </c>
      <c r="B38" s="41">
        <f t="shared" si="0"/>
        <v>9</v>
      </c>
      <c r="C38" s="42">
        <f>MDTP!$AA$6*DTP15min!B38^5+MDTP!$AA$7*B38^4 + MDTP!$AA$8*B38^3 + MDTP!$AA$9*B38^2 +MDTP!$AA$10*B38+MDTP!$AA$11</f>
        <v>99.951946227634267</v>
      </c>
      <c r="D38" s="42">
        <f t="shared" si="1"/>
        <v>0</v>
      </c>
    </row>
    <row r="39" spans="1:4" s="37" customFormat="1" x14ac:dyDescent="0.3">
      <c r="A39" s="41"/>
      <c r="B39" s="41"/>
      <c r="C39" s="41"/>
      <c r="D39" s="41"/>
    </row>
    <row r="40" spans="1:4" s="37" customFormat="1" x14ac:dyDescent="0.3">
      <c r="A40" s="41"/>
      <c r="B40" s="41"/>
      <c r="C40" s="41"/>
      <c r="D40" s="41"/>
    </row>
    <row r="41" spans="1:4" s="37" customFormat="1" x14ac:dyDescent="0.3">
      <c r="A41" s="41"/>
      <c r="B41" s="41"/>
      <c r="C41" s="41"/>
      <c r="D41" s="41"/>
    </row>
    <row r="42" spans="1:4" s="37" customFormat="1" x14ac:dyDescent="0.3">
      <c r="A42" s="41"/>
      <c r="B42" s="41"/>
      <c r="C42" s="41"/>
      <c r="D42" s="41"/>
    </row>
    <row r="43" spans="1:4" s="37" customFormat="1" x14ac:dyDescent="0.3">
      <c r="A43" s="41"/>
      <c r="B43" s="41"/>
      <c r="C43" s="41"/>
      <c r="D43" s="41"/>
    </row>
    <row r="44" spans="1:4" s="37" customFormat="1" x14ac:dyDescent="0.3">
      <c r="A44" s="41"/>
      <c r="B44" s="41"/>
      <c r="C44" s="41"/>
      <c r="D44" s="41"/>
    </row>
    <row r="45" spans="1:4" s="37" customFormat="1" x14ac:dyDescent="0.3">
      <c r="A45" s="41"/>
      <c r="B45" s="41"/>
      <c r="C45" s="41"/>
      <c r="D45" s="41"/>
    </row>
    <row r="46" spans="1:4" s="37" customFormat="1" x14ac:dyDescent="0.3">
      <c r="A46" s="41"/>
      <c r="B46" s="41"/>
      <c r="C46" s="41"/>
      <c r="D46" s="41"/>
    </row>
    <row r="47" spans="1:4" s="37" customFormat="1" x14ac:dyDescent="0.3">
      <c r="A47" s="41"/>
      <c r="B47" s="41"/>
      <c r="C47" s="41"/>
      <c r="D47" s="41"/>
    </row>
    <row r="48" spans="1:4" s="37" customFormat="1" x14ac:dyDescent="0.3">
      <c r="A48" s="41"/>
      <c r="B48" s="41"/>
      <c r="C48" s="41"/>
      <c r="D48" s="41"/>
    </row>
    <row r="49" spans="1:4" s="37" customFormat="1" x14ac:dyDescent="0.3">
      <c r="A49" s="41"/>
      <c r="B49" s="41"/>
      <c r="C49" s="41"/>
      <c r="D49" s="41"/>
    </row>
    <row r="50" spans="1:4" s="37" customFormat="1" x14ac:dyDescent="0.3">
      <c r="A50" s="41"/>
      <c r="B50" s="41"/>
      <c r="C50" s="41"/>
      <c r="D50" s="41"/>
    </row>
    <row r="51" spans="1:4" s="37" customFormat="1" x14ac:dyDescent="0.3">
      <c r="A51" s="41"/>
      <c r="B51" s="41"/>
      <c r="C51" s="41"/>
      <c r="D51" s="41"/>
    </row>
    <row r="52" spans="1:4" s="37" customFormat="1" x14ac:dyDescent="0.3">
      <c r="A52" s="41"/>
      <c r="B52" s="41"/>
      <c r="C52" s="41"/>
      <c r="D52" s="41"/>
    </row>
    <row r="53" spans="1:4" s="37" customFormat="1" x14ac:dyDescent="0.3">
      <c r="A53" s="41"/>
      <c r="B53" s="41"/>
      <c r="C53" s="41"/>
      <c r="D53" s="41"/>
    </row>
    <row r="54" spans="1:4" s="37" customFormat="1" x14ac:dyDescent="0.3">
      <c r="A54" s="41"/>
      <c r="B54" s="41"/>
      <c r="C54" s="41"/>
      <c r="D54" s="41"/>
    </row>
    <row r="55" spans="1:4" s="37" customFormat="1" x14ac:dyDescent="0.3">
      <c r="A55" s="41"/>
      <c r="B55" s="41"/>
      <c r="C55" s="41"/>
      <c r="D55" s="41"/>
    </row>
    <row r="56" spans="1:4" s="37" customFormat="1" x14ac:dyDescent="0.3">
      <c r="A56" s="41"/>
      <c r="B56" s="41"/>
      <c r="C56" s="41"/>
      <c r="D56" s="41"/>
    </row>
    <row r="57" spans="1:4" s="37" customFormat="1" x14ac:dyDescent="0.3">
      <c r="A57" s="41"/>
      <c r="B57" s="41"/>
      <c r="C57" s="41"/>
      <c r="D57" s="41"/>
    </row>
    <row r="58" spans="1:4" s="37" customFormat="1" x14ac:dyDescent="0.3">
      <c r="A58" s="41"/>
      <c r="B58" s="41"/>
      <c r="C58" s="41"/>
      <c r="D58" s="41"/>
    </row>
    <row r="59" spans="1:4" s="37" customFormat="1" x14ac:dyDescent="0.3">
      <c r="A59" s="41"/>
      <c r="B59" s="41"/>
      <c r="C59" s="41"/>
      <c r="D59" s="41"/>
    </row>
    <row r="60" spans="1:4" s="37" customFormat="1" x14ac:dyDescent="0.3">
      <c r="A60" s="41"/>
      <c r="B60" s="41"/>
      <c r="C60" s="41"/>
      <c r="D60" s="41"/>
    </row>
    <row r="61" spans="1:4" s="37" customFormat="1" x14ac:dyDescent="0.3">
      <c r="A61" s="41"/>
      <c r="B61" s="41"/>
      <c r="C61" s="41"/>
      <c r="D61" s="41"/>
    </row>
    <row r="62" spans="1:4" s="37" customFormat="1" x14ac:dyDescent="0.3">
      <c r="A62" s="41"/>
      <c r="B62" s="41"/>
      <c r="C62" s="41"/>
      <c r="D62" s="41"/>
    </row>
    <row r="63" spans="1:4" s="37" customFormat="1" x14ac:dyDescent="0.3">
      <c r="A63" s="41"/>
      <c r="B63" s="41"/>
      <c r="C63" s="41"/>
      <c r="D63" s="41"/>
    </row>
    <row r="64" spans="1:4" s="37" customFormat="1" x14ac:dyDescent="0.3">
      <c r="A64" s="41"/>
      <c r="B64" s="41"/>
      <c r="C64" s="41"/>
      <c r="D64" s="41"/>
    </row>
    <row r="65" spans="1:4" s="37" customFormat="1" x14ac:dyDescent="0.3">
      <c r="A65" s="41"/>
      <c r="B65" s="41"/>
      <c r="C65" s="41"/>
      <c r="D65" s="41"/>
    </row>
    <row r="66" spans="1:4" s="37" customFormat="1" x14ac:dyDescent="0.3">
      <c r="A66" s="41"/>
      <c r="B66" s="41"/>
      <c r="C66" s="41"/>
      <c r="D66" s="41"/>
    </row>
    <row r="67" spans="1:4" s="37" customFormat="1" x14ac:dyDescent="0.3">
      <c r="A67" s="41"/>
      <c r="B67" s="41"/>
      <c r="C67" s="41"/>
      <c r="D67" s="41"/>
    </row>
    <row r="68" spans="1:4" s="37" customFormat="1" x14ac:dyDescent="0.3">
      <c r="A68" s="41"/>
      <c r="B68" s="41"/>
      <c r="C68" s="41"/>
      <c r="D68" s="41"/>
    </row>
    <row r="69" spans="1:4" s="37" customFormat="1" x14ac:dyDescent="0.3">
      <c r="A69" s="41"/>
      <c r="B69" s="41"/>
      <c r="C69" s="41"/>
      <c r="D69" s="41"/>
    </row>
    <row r="70" spans="1:4" s="37" customFormat="1" x14ac:dyDescent="0.3">
      <c r="A70" s="41"/>
      <c r="B70" s="41"/>
      <c r="C70" s="41"/>
      <c r="D70" s="41"/>
    </row>
    <row r="71" spans="1:4" s="37" customFormat="1" x14ac:dyDescent="0.3">
      <c r="A71" s="41"/>
      <c r="B71" s="41"/>
      <c r="C71" s="41"/>
      <c r="D71" s="41"/>
    </row>
    <row r="72" spans="1:4" s="37" customFormat="1" x14ac:dyDescent="0.3">
      <c r="A72" s="41"/>
      <c r="B72" s="41"/>
      <c r="C72" s="41"/>
      <c r="D72" s="41"/>
    </row>
    <row r="73" spans="1:4" s="37" customFormat="1" x14ac:dyDescent="0.3">
      <c r="A73" s="41"/>
      <c r="B73" s="41"/>
      <c r="C73" s="41"/>
      <c r="D73" s="41"/>
    </row>
    <row r="74" spans="1:4" s="37" customFormat="1" x14ac:dyDescent="0.3">
      <c r="A74" s="41"/>
      <c r="B74" s="41"/>
      <c r="C74" s="41"/>
      <c r="D74" s="41"/>
    </row>
    <row r="75" spans="1:4" s="37" customFormat="1" x14ac:dyDescent="0.3">
      <c r="A75" s="41"/>
      <c r="B75" s="41"/>
      <c r="C75" s="41"/>
      <c r="D75" s="41"/>
    </row>
    <row r="76" spans="1:4" s="37" customFormat="1" x14ac:dyDescent="0.3">
      <c r="A76" s="41"/>
      <c r="B76" s="41"/>
      <c r="C76" s="41"/>
      <c r="D76" s="41"/>
    </row>
    <row r="77" spans="1:4" s="37" customFormat="1" x14ac:dyDescent="0.3">
      <c r="A77" s="41"/>
      <c r="B77" s="41"/>
      <c r="C77" s="41"/>
      <c r="D77" s="41"/>
    </row>
    <row r="78" spans="1:4" s="37" customFormat="1" x14ac:dyDescent="0.3">
      <c r="A78" s="41"/>
      <c r="B78" s="41"/>
      <c r="C78" s="41"/>
      <c r="D78" s="41"/>
    </row>
    <row r="79" spans="1:4" s="37" customFormat="1" x14ac:dyDescent="0.3">
      <c r="A79" s="41"/>
      <c r="B79" s="41"/>
      <c r="C79" s="41"/>
      <c r="D79" s="41"/>
    </row>
    <row r="80" spans="1:4" s="37" customFormat="1" x14ac:dyDescent="0.3">
      <c r="A80" s="41"/>
      <c r="B80" s="41"/>
      <c r="C80" s="41"/>
      <c r="D80" s="41"/>
    </row>
    <row r="81" spans="1:4" s="37" customFormat="1" x14ac:dyDescent="0.3">
      <c r="A81" s="41"/>
      <c r="B81" s="41"/>
      <c r="C81" s="41"/>
      <c r="D81" s="41"/>
    </row>
    <row r="82" spans="1:4" s="37" customFormat="1" x14ac:dyDescent="0.3">
      <c r="A82" s="41"/>
      <c r="B82" s="41"/>
      <c r="C82" s="41"/>
      <c r="D82" s="41"/>
    </row>
    <row r="83" spans="1:4" s="37" customFormat="1" x14ac:dyDescent="0.3">
      <c r="A83" s="41"/>
      <c r="B83" s="41"/>
      <c r="C83" s="41"/>
      <c r="D83" s="41"/>
    </row>
    <row r="84" spans="1:4" s="37" customFormat="1" x14ac:dyDescent="0.3">
      <c r="A84" s="41"/>
      <c r="B84" s="41"/>
      <c r="C84" s="41"/>
      <c r="D84" s="41"/>
    </row>
    <row r="85" spans="1:4" s="37" customFormat="1" x14ac:dyDescent="0.3">
      <c r="A85" s="41"/>
      <c r="B85" s="41"/>
      <c r="C85" s="41"/>
      <c r="D85" s="41"/>
    </row>
    <row r="86" spans="1:4" s="37" customFormat="1" x14ac:dyDescent="0.3">
      <c r="A86" s="41"/>
      <c r="B86" s="41"/>
      <c r="C86" s="41"/>
      <c r="D86" s="41"/>
    </row>
    <row r="87" spans="1:4" s="37" customFormat="1" x14ac:dyDescent="0.3">
      <c r="A87" s="41"/>
      <c r="B87" s="41"/>
      <c r="C87" s="41"/>
      <c r="D87" s="41"/>
    </row>
    <row r="88" spans="1:4" s="37" customFormat="1" x14ac:dyDescent="0.3">
      <c r="A88" s="41"/>
      <c r="B88" s="41"/>
      <c r="C88" s="41"/>
      <c r="D88" s="41"/>
    </row>
    <row r="89" spans="1:4" s="37" customFormat="1" x14ac:dyDescent="0.3">
      <c r="A89" s="41"/>
      <c r="B89" s="41"/>
      <c r="C89" s="41"/>
      <c r="D89" s="41"/>
    </row>
    <row r="90" spans="1:4" s="37" customFormat="1" x14ac:dyDescent="0.3">
      <c r="A90" s="41"/>
      <c r="B90" s="41"/>
      <c r="C90" s="41"/>
      <c r="D90" s="41"/>
    </row>
    <row r="91" spans="1:4" s="37" customFormat="1" x14ac:dyDescent="0.3">
      <c r="A91" s="41"/>
      <c r="B91" s="41"/>
      <c r="C91" s="41"/>
      <c r="D91" s="41"/>
    </row>
    <row r="92" spans="1:4" s="37" customFormat="1" x14ac:dyDescent="0.3">
      <c r="A92" s="41"/>
      <c r="B92" s="41"/>
      <c r="C92" s="41"/>
      <c r="D92" s="41"/>
    </row>
    <row r="93" spans="1:4" s="37" customFormat="1" x14ac:dyDescent="0.3">
      <c r="A93" s="41"/>
      <c r="B93" s="41"/>
      <c r="C93" s="41"/>
      <c r="D93" s="41"/>
    </row>
    <row r="94" spans="1:4" s="37" customFormat="1" x14ac:dyDescent="0.3">
      <c r="A94" s="41"/>
      <c r="B94" s="41"/>
      <c r="C94" s="41"/>
      <c r="D94" s="41"/>
    </row>
    <row r="95" spans="1:4" s="37" customFormat="1" x14ac:dyDescent="0.3">
      <c r="A95" s="41"/>
      <c r="B95" s="41"/>
      <c r="C95" s="41"/>
      <c r="D95" s="41"/>
    </row>
    <row r="96" spans="1:4" s="37" customFormat="1" x14ac:dyDescent="0.3">
      <c r="A96" s="41"/>
      <c r="B96" s="41"/>
      <c r="C96" s="41"/>
      <c r="D96" s="41"/>
    </row>
    <row r="97" spans="1:4" s="37" customFormat="1" x14ac:dyDescent="0.3">
      <c r="A97" s="41"/>
      <c r="B97" s="41"/>
      <c r="C97" s="41"/>
      <c r="D97" s="41"/>
    </row>
    <row r="98" spans="1:4" s="37" customFormat="1" x14ac:dyDescent="0.3">
      <c r="A98" s="41"/>
      <c r="B98" s="41"/>
      <c r="C98" s="41"/>
      <c r="D98" s="41"/>
    </row>
    <row r="99" spans="1:4" s="37" customFormat="1" x14ac:dyDescent="0.3">
      <c r="A99" s="41"/>
      <c r="B99" s="41"/>
      <c r="C99" s="41"/>
      <c r="D99" s="41"/>
    </row>
    <row r="100" spans="1:4" s="37" customFormat="1" x14ac:dyDescent="0.3">
      <c r="A100" s="41"/>
      <c r="B100" s="41"/>
      <c r="C100" s="41"/>
      <c r="D100" s="41"/>
    </row>
    <row r="101" spans="1:4" s="37" customFormat="1" x14ac:dyDescent="0.3">
      <c r="A101" s="41"/>
      <c r="B101" s="41"/>
      <c r="C101" s="41"/>
      <c r="D101" s="41"/>
    </row>
    <row r="102" spans="1:4" s="37" customFormat="1" x14ac:dyDescent="0.3">
      <c r="A102" s="41"/>
      <c r="B102" s="41"/>
      <c r="C102" s="41"/>
      <c r="D102" s="41"/>
    </row>
    <row r="103" spans="1:4" s="37" customFormat="1" x14ac:dyDescent="0.3">
      <c r="A103" s="41"/>
      <c r="B103" s="41"/>
      <c r="C103" s="41"/>
      <c r="D103" s="41"/>
    </row>
    <row r="104" spans="1:4" s="37" customFormat="1" x14ac:dyDescent="0.3">
      <c r="A104" s="41"/>
      <c r="B104" s="41"/>
      <c r="C104" s="41"/>
      <c r="D104" s="41"/>
    </row>
    <row r="105" spans="1:4" s="37" customFormat="1" x14ac:dyDescent="0.3">
      <c r="A105" s="41"/>
      <c r="B105" s="41"/>
      <c r="C105" s="41"/>
      <c r="D105" s="41"/>
    </row>
    <row r="106" spans="1:4" s="37" customFormat="1" x14ac:dyDescent="0.3">
      <c r="A106" s="41"/>
      <c r="B106" s="41"/>
      <c r="C106" s="41"/>
      <c r="D106" s="41"/>
    </row>
    <row r="107" spans="1:4" s="37" customFormat="1" x14ac:dyDescent="0.3">
      <c r="A107" s="41"/>
      <c r="B107" s="41"/>
      <c r="C107" s="41"/>
      <c r="D107" s="41"/>
    </row>
    <row r="108" spans="1:4" s="37" customFormat="1" x14ac:dyDescent="0.3">
      <c r="A108" s="41"/>
      <c r="B108" s="41"/>
      <c r="C108" s="41"/>
      <c r="D108" s="41"/>
    </row>
    <row r="109" spans="1:4" s="37" customFormat="1" x14ac:dyDescent="0.3">
      <c r="A109" s="41"/>
      <c r="B109" s="41"/>
      <c r="C109" s="41"/>
      <c r="D109" s="41"/>
    </row>
    <row r="110" spans="1:4" s="37" customFormat="1" x14ac:dyDescent="0.3">
      <c r="A110" s="41"/>
      <c r="B110" s="41"/>
      <c r="C110" s="41"/>
      <c r="D110" s="4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4"/>
  <dimension ref="A1:BT583"/>
  <sheetViews>
    <sheetView showGridLines="0" zoomScaleNormal="100" workbookViewId="0">
      <pane xSplit="2" ySplit="6" topLeftCell="C7" activePane="bottomRight" state="frozen"/>
      <selection pane="topRight" activeCell="C1" sqref="C1"/>
      <selection pane="bottomLeft" activeCell="A6" sqref="A6"/>
      <selection pane="bottomRight" activeCell="C7" sqref="C7"/>
    </sheetView>
  </sheetViews>
  <sheetFormatPr defaultColWidth="11.42578125" defaultRowHeight="16.5" x14ac:dyDescent="0.3"/>
  <cols>
    <col min="1" max="1" width="11.42578125" style="181" bestFit="1" customWidth="1"/>
    <col min="2" max="2" width="9.140625" style="182" bestFit="1" customWidth="1"/>
    <col min="3" max="275" width="17.85546875" style="1" bestFit="1" customWidth="1"/>
    <col min="276" max="276" width="19" style="1" bestFit="1" customWidth="1"/>
    <col min="277" max="277" width="18.28515625" style="1" bestFit="1" customWidth="1"/>
    <col min="278" max="278" width="15.5703125" style="1" bestFit="1" customWidth="1"/>
    <col min="279" max="281" width="16.7109375" style="1" bestFit="1" customWidth="1"/>
    <col min="282" max="282" width="17.7109375" style="1" bestFit="1" customWidth="1"/>
    <col min="283" max="283" width="19" style="1" bestFit="1" customWidth="1"/>
    <col min="284" max="284" width="18.28515625" style="1" bestFit="1" customWidth="1"/>
    <col min="285" max="285" width="15.5703125" style="1" bestFit="1" customWidth="1"/>
    <col min="286" max="288" width="16.7109375" style="1" bestFit="1" customWidth="1"/>
    <col min="289" max="289" width="17.7109375" style="1" bestFit="1" customWidth="1"/>
    <col min="290" max="290" width="19" style="1" bestFit="1" customWidth="1"/>
    <col min="291" max="291" width="18.28515625" style="1" bestFit="1" customWidth="1"/>
    <col min="292" max="292" width="15.5703125" style="1" bestFit="1" customWidth="1"/>
    <col min="293" max="295" width="16.7109375" style="1" bestFit="1" customWidth="1"/>
    <col min="296" max="296" width="17.7109375" style="1" bestFit="1" customWidth="1"/>
    <col min="297" max="297" width="19" style="1" bestFit="1" customWidth="1"/>
    <col min="298" max="298" width="18.28515625" style="1" bestFit="1" customWidth="1"/>
    <col min="299" max="299" width="15.5703125" style="1" bestFit="1" customWidth="1"/>
    <col min="300" max="302" width="16.7109375" style="1" bestFit="1" customWidth="1"/>
    <col min="303" max="303" width="17.7109375" style="1" bestFit="1" customWidth="1"/>
    <col min="304" max="304" width="19" style="1" bestFit="1" customWidth="1"/>
    <col min="305" max="305" width="18.28515625" style="1" bestFit="1" customWidth="1"/>
    <col min="306" max="306" width="15.5703125" style="1" bestFit="1" customWidth="1"/>
    <col min="307" max="309" width="16.7109375" style="1" bestFit="1" customWidth="1"/>
    <col min="310" max="310" width="17.7109375" style="1" bestFit="1" customWidth="1"/>
    <col min="311" max="311" width="19" style="1" bestFit="1" customWidth="1"/>
    <col min="312" max="312" width="18.28515625" style="1" bestFit="1" customWidth="1"/>
    <col min="313" max="313" width="15.5703125" style="1" bestFit="1" customWidth="1"/>
    <col min="314" max="316" width="16.7109375" style="1" bestFit="1" customWidth="1"/>
    <col min="317" max="317" width="17.7109375" style="1" bestFit="1" customWidth="1"/>
    <col min="318" max="318" width="19" style="1" bestFit="1" customWidth="1"/>
    <col min="319" max="319" width="18.28515625" style="1" bestFit="1" customWidth="1"/>
    <col min="320" max="320" width="15.5703125" style="1" bestFit="1" customWidth="1"/>
    <col min="321" max="323" width="16.7109375" style="1" bestFit="1" customWidth="1"/>
    <col min="324" max="324" width="17.7109375" style="1" bestFit="1" customWidth="1"/>
    <col min="325" max="325" width="19" style="1" bestFit="1" customWidth="1"/>
    <col min="326" max="326" width="18.28515625" style="1" bestFit="1" customWidth="1"/>
    <col min="327" max="327" width="15.5703125" style="1" bestFit="1" customWidth="1"/>
    <col min="328" max="330" width="16.7109375" style="1" bestFit="1" customWidth="1"/>
    <col min="331" max="331" width="17.7109375" style="1" bestFit="1" customWidth="1"/>
    <col min="332" max="332" width="19" style="1" bestFit="1" customWidth="1"/>
    <col min="333" max="333" width="18.28515625" style="1" bestFit="1" customWidth="1"/>
    <col min="334" max="334" width="15.5703125" style="1" bestFit="1" customWidth="1"/>
    <col min="335" max="337" width="16.7109375" style="1" bestFit="1" customWidth="1"/>
    <col min="338" max="338" width="17.7109375" style="1" bestFit="1" customWidth="1"/>
    <col min="339" max="339" width="19" style="1" bestFit="1" customWidth="1"/>
    <col min="340" max="340" width="18.28515625" style="1" bestFit="1" customWidth="1"/>
    <col min="341" max="341" width="15.5703125" style="1" bestFit="1" customWidth="1"/>
    <col min="342" max="344" width="16.7109375" style="1" bestFit="1" customWidth="1"/>
    <col min="345" max="345" width="17.7109375" style="1" bestFit="1" customWidth="1"/>
    <col min="346" max="346" width="19" style="1" bestFit="1" customWidth="1"/>
    <col min="347" max="347" width="18.28515625" style="1" bestFit="1" customWidth="1"/>
    <col min="348" max="348" width="15.5703125" style="1" bestFit="1" customWidth="1"/>
    <col min="349" max="351" width="16.7109375" style="1" bestFit="1" customWidth="1"/>
    <col min="352" max="352" width="17.7109375" style="1" bestFit="1" customWidth="1"/>
    <col min="353" max="353" width="19" style="1" bestFit="1" customWidth="1"/>
    <col min="354" max="354" width="18.28515625" style="1" bestFit="1" customWidth="1"/>
    <col min="355" max="355" width="15.5703125" style="1" bestFit="1" customWidth="1"/>
    <col min="356" max="358" width="16.7109375" style="1" bestFit="1" customWidth="1"/>
    <col min="359" max="359" width="17.7109375" style="1" bestFit="1" customWidth="1"/>
    <col min="360" max="360" width="19" style="1" bestFit="1" customWidth="1"/>
    <col min="361" max="361" width="18.28515625" style="1" bestFit="1" customWidth="1"/>
    <col min="362" max="362" width="15.5703125" style="1" bestFit="1" customWidth="1"/>
    <col min="363" max="365" width="16.7109375" style="1" bestFit="1" customWidth="1"/>
    <col min="366" max="366" width="17.7109375" style="1" bestFit="1" customWidth="1"/>
    <col min="367" max="367" width="19" style="1" bestFit="1" customWidth="1"/>
    <col min="368" max="368" width="18.28515625" style="1" bestFit="1" customWidth="1"/>
    <col min="369" max="369" width="15.5703125" style="1" bestFit="1" customWidth="1"/>
    <col min="370" max="372" width="16.7109375" style="1" bestFit="1" customWidth="1"/>
    <col min="373" max="373" width="17.7109375" style="1" bestFit="1" customWidth="1"/>
    <col min="374" max="16384" width="11.42578125" style="1"/>
  </cols>
  <sheetData>
    <row r="1" spans="1:72" x14ac:dyDescent="0.3">
      <c r="B1" s="182" t="s">
        <v>30</v>
      </c>
      <c r="C1" s="1">
        <v>114</v>
      </c>
    </row>
    <row r="2" spans="1:72" s="2" customFormat="1" x14ac:dyDescent="0.3">
      <c r="A2" s="183"/>
      <c r="B2" s="184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</row>
    <row r="3" spans="1:72" x14ac:dyDescent="0.3">
      <c r="B3" s="182" t="s">
        <v>17</v>
      </c>
      <c r="C3" s="1" t="s">
        <v>32</v>
      </c>
      <c r="D3" s="1" t="s">
        <v>32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  <c r="AG3" s="1" t="s">
        <v>32</v>
      </c>
      <c r="AH3" s="1" t="s">
        <v>32</v>
      </c>
      <c r="AI3" s="1" t="s">
        <v>32</v>
      </c>
      <c r="AJ3" s="1" t="s">
        <v>32</v>
      </c>
      <c r="AK3" s="1" t="s">
        <v>32</v>
      </c>
      <c r="AL3" s="1" t="s">
        <v>32</v>
      </c>
      <c r="AM3" s="1" t="s">
        <v>32</v>
      </c>
      <c r="AN3" s="1" t="s">
        <v>32</v>
      </c>
      <c r="AO3" s="1" t="s">
        <v>32</v>
      </c>
      <c r="AP3" s="1" t="s">
        <v>32</v>
      </c>
      <c r="AQ3" s="1" t="s">
        <v>32</v>
      </c>
      <c r="AR3" s="1" t="s">
        <v>32</v>
      </c>
      <c r="AS3" s="1" t="s">
        <v>32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32</v>
      </c>
      <c r="AY3" s="1" t="s">
        <v>32</v>
      </c>
      <c r="AZ3" s="1" t="s">
        <v>32</v>
      </c>
      <c r="BA3" s="1" t="s">
        <v>32</v>
      </c>
      <c r="BB3" s="1" t="s">
        <v>32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32</v>
      </c>
      <c r="BI3" s="1" t="s">
        <v>32</v>
      </c>
      <c r="BJ3" s="1" t="s">
        <v>32</v>
      </c>
      <c r="BK3" s="1" t="s">
        <v>32</v>
      </c>
      <c r="BL3" s="1" t="s">
        <v>32</v>
      </c>
      <c r="BM3" s="1" t="s">
        <v>32</v>
      </c>
      <c r="BN3" s="1" t="s">
        <v>32</v>
      </c>
      <c r="BO3" s="1" t="s">
        <v>32</v>
      </c>
      <c r="BP3" s="1" t="s">
        <v>32</v>
      </c>
      <c r="BQ3" s="1" t="s">
        <v>32</v>
      </c>
      <c r="BR3" s="1" t="s">
        <v>32</v>
      </c>
      <c r="BS3" s="1" t="s">
        <v>32</v>
      </c>
      <c r="BT3" s="1" t="s">
        <v>32</v>
      </c>
    </row>
    <row r="4" spans="1:72" x14ac:dyDescent="0.3">
      <c r="B4" s="182" t="s">
        <v>18</v>
      </c>
      <c r="C4" s="1" t="s">
        <v>31</v>
      </c>
    </row>
    <row r="5" spans="1:72" x14ac:dyDescent="0.3">
      <c r="B5" s="182" t="s">
        <v>19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1</v>
      </c>
      <c r="AB5" s="1" t="s">
        <v>1</v>
      </c>
      <c r="AC5" s="1" t="s">
        <v>1</v>
      </c>
      <c r="AD5" s="1" t="s">
        <v>1</v>
      </c>
      <c r="AE5" s="1" t="s">
        <v>1</v>
      </c>
      <c r="AF5" s="1" t="s">
        <v>1</v>
      </c>
      <c r="AG5" s="1" t="s">
        <v>1</v>
      </c>
      <c r="AH5" s="1" t="s">
        <v>1</v>
      </c>
      <c r="AI5" s="1" t="s">
        <v>1</v>
      </c>
      <c r="AJ5" s="1" t="s">
        <v>1</v>
      </c>
      <c r="AK5" s="1" t="s">
        <v>1</v>
      </c>
      <c r="AL5" s="1" t="s">
        <v>1</v>
      </c>
      <c r="AM5" s="1" t="s">
        <v>1</v>
      </c>
      <c r="AN5" s="1" t="s">
        <v>1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  <c r="AW5" s="1" t="s">
        <v>1</v>
      </c>
      <c r="AX5" s="1" t="s">
        <v>1</v>
      </c>
      <c r="AY5" s="1" t="s">
        <v>1</v>
      </c>
      <c r="AZ5" s="1" t="s">
        <v>1</v>
      </c>
      <c r="BA5" s="1" t="s">
        <v>1</v>
      </c>
      <c r="BB5" s="1" t="s">
        <v>1</v>
      </c>
      <c r="BC5" s="1" t="s">
        <v>1</v>
      </c>
      <c r="BD5" s="1" t="s">
        <v>1</v>
      </c>
      <c r="BE5" s="1" t="s">
        <v>1</v>
      </c>
      <c r="BF5" s="1" t="s">
        <v>1</v>
      </c>
      <c r="BG5" s="1" t="s">
        <v>1</v>
      </c>
      <c r="BH5" s="1" t="s">
        <v>1</v>
      </c>
      <c r="BI5" s="1" t="s">
        <v>1</v>
      </c>
      <c r="BJ5" s="1" t="s">
        <v>1</v>
      </c>
      <c r="BK5" s="1" t="s">
        <v>1</v>
      </c>
      <c r="BL5" s="1" t="s">
        <v>1</v>
      </c>
      <c r="BM5" s="1" t="s">
        <v>1</v>
      </c>
      <c r="BN5" s="1" t="s">
        <v>1</v>
      </c>
      <c r="BO5" s="1" t="s">
        <v>1</v>
      </c>
      <c r="BP5" s="1" t="s">
        <v>1</v>
      </c>
      <c r="BQ5" s="1" t="s">
        <v>1</v>
      </c>
      <c r="BR5" s="1" t="s">
        <v>1</v>
      </c>
      <c r="BS5" s="1" t="s">
        <v>1</v>
      </c>
      <c r="BT5" s="1" t="s">
        <v>1</v>
      </c>
    </row>
    <row r="6" spans="1:72" s="3" customFormat="1" x14ac:dyDescent="0.3">
      <c r="A6" s="181" t="s">
        <v>16</v>
      </c>
      <c r="B6" s="182" t="s">
        <v>20</v>
      </c>
      <c r="C6" s="3" t="s">
        <v>33</v>
      </c>
      <c r="D6" s="3" t="s">
        <v>33</v>
      </c>
      <c r="E6" s="3" t="s">
        <v>33</v>
      </c>
      <c r="F6" s="3" t="s">
        <v>33</v>
      </c>
      <c r="G6" s="3" t="s">
        <v>33</v>
      </c>
      <c r="H6" s="3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 t="s">
        <v>33</v>
      </c>
      <c r="P6" s="3" t="s">
        <v>33</v>
      </c>
      <c r="Q6" s="3" t="s">
        <v>33</v>
      </c>
      <c r="R6" s="3" t="s">
        <v>33</v>
      </c>
      <c r="S6" s="3" t="s">
        <v>33</v>
      </c>
      <c r="T6" s="3" t="s">
        <v>33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33</v>
      </c>
      <c r="Z6" s="3" t="s">
        <v>33</v>
      </c>
      <c r="AA6" s="3" t="s">
        <v>33</v>
      </c>
      <c r="AB6" s="3" t="s">
        <v>33</v>
      </c>
      <c r="AC6" s="3" t="s">
        <v>33</v>
      </c>
      <c r="AD6" s="3" t="s">
        <v>33</v>
      </c>
      <c r="AE6" s="3" t="s">
        <v>33</v>
      </c>
      <c r="AF6" s="3" t="s">
        <v>33</v>
      </c>
      <c r="AG6" s="3" t="s">
        <v>33</v>
      </c>
      <c r="AH6" s="3" t="s">
        <v>33</v>
      </c>
      <c r="AI6" s="3" t="s">
        <v>33</v>
      </c>
      <c r="AJ6" s="3" t="s">
        <v>33</v>
      </c>
      <c r="AK6" s="3" t="s">
        <v>33</v>
      </c>
      <c r="AL6" s="3" t="s">
        <v>33</v>
      </c>
      <c r="AM6" s="3" t="s">
        <v>33</v>
      </c>
      <c r="AN6" s="3" t="s">
        <v>33</v>
      </c>
      <c r="AO6" s="3" t="s">
        <v>33</v>
      </c>
      <c r="AP6" s="3" t="s">
        <v>33</v>
      </c>
      <c r="AQ6" s="3" t="s">
        <v>33</v>
      </c>
      <c r="AR6" s="3" t="s">
        <v>33</v>
      </c>
      <c r="AS6" s="3" t="s">
        <v>33</v>
      </c>
      <c r="AT6" s="3" t="s">
        <v>33</v>
      </c>
      <c r="AU6" s="3" t="s">
        <v>33</v>
      </c>
      <c r="AV6" s="3" t="s">
        <v>33</v>
      </c>
      <c r="AW6" s="3" t="s">
        <v>33</v>
      </c>
      <c r="AX6" s="3" t="s">
        <v>33</v>
      </c>
      <c r="AY6" s="3" t="s">
        <v>33</v>
      </c>
      <c r="AZ6" s="3" t="s">
        <v>33</v>
      </c>
      <c r="BA6" s="3" t="s">
        <v>33</v>
      </c>
      <c r="BB6" s="3" t="s">
        <v>33</v>
      </c>
      <c r="BC6" s="3" t="s">
        <v>33</v>
      </c>
      <c r="BD6" s="3" t="s">
        <v>33</v>
      </c>
      <c r="BE6" s="3" t="s">
        <v>33</v>
      </c>
      <c r="BF6" s="3" t="s">
        <v>33</v>
      </c>
      <c r="BG6" s="3" t="s">
        <v>33</v>
      </c>
      <c r="BH6" s="3" t="s">
        <v>33</v>
      </c>
      <c r="BI6" s="3" t="s">
        <v>33</v>
      </c>
      <c r="BJ6" s="3" t="s">
        <v>33</v>
      </c>
      <c r="BK6" s="3" t="s">
        <v>33</v>
      </c>
      <c r="BL6" s="3" t="s">
        <v>33</v>
      </c>
      <c r="BM6" s="3" t="s">
        <v>33</v>
      </c>
      <c r="BN6" s="3" t="s">
        <v>33</v>
      </c>
      <c r="BO6" s="3" t="s">
        <v>33</v>
      </c>
      <c r="BP6" s="3" t="s">
        <v>33</v>
      </c>
      <c r="BQ6" s="3" t="s">
        <v>33</v>
      </c>
      <c r="BR6" s="3" t="s">
        <v>33</v>
      </c>
      <c r="BS6" s="3" t="s">
        <v>33</v>
      </c>
      <c r="BT6" s="3" t="s">
        <v>33</v>
      </c>
    </row>
    <row r="7" spans="1:72" s="3" customFormat="1" x14ac:dyDescent="0.3">
      <c r="A7" s="181">
        <v>43466</v>
      </c>
      <c r="B7" s="182">
        <v>1.0416666666666666E-2</v>
      </c>
      <c r="C7" s="4">
        <f>C$1*DTP15min!D2/100</f>
        <v>6.8446928798647447E-3</v>
      </c>
    </row>
    <row r="8" spans="1:72" s="3" customFormat="1" x14ac:dyDescent="0.3">
      <c r="A8" s="181">
        <v>43466</v>
      </c>
      <c r="B8" s="182">
        <v>2.0833333333333332E-2</v>
      </c>
      <c r="C8" s="4">
        <f>C$1*DTP15min!D3/100</f>
        <v>16.128876950789277</v>
      </c>
    </row>
    <row r="9" spans="1:72" s="3" customFormat="1" x14ac:dyDescent="0.3">
      <c r="A9" s="181">
        <v>43466</v>
      </c>
      <c r="B9" s="182">
        <v>3.125E-2</v>
      </c>
      <c r="C9" s="4">
        <f>C$1*DTP15min!D4/100</f>
        <v>14.284493139969372</v>
      </c>
    </row>
    <row r="10" spans="1:72" s="3" customFormat="1" x14ac:dyDescent="0.3">
      <c r="A10" s="181">
        <v>43466</v>
      </c>
      <c r="B10" s="182">
        <v>4.1666666666666664E-2</v>
      </c>
      <c r="C10" s="4">
        <f>C$1*DTP15min!D5/100</f>
        <v>12.581119158952283</v>
      </c>
    </row>
    <row r="11" spans="1:72" s="3" customFormat="1" x14ac:dyDescent="0.3">
      <c r="A11" s="181">
        <v>43466</v>
      </c>
      <c r="B11" s="182">
        <v>5.2083333333333329E-2</v>
      </c>
      <c r="C11" s="4">
        <f>C$1*DTP15min!D6/100</f>
        <v>11.019550161612779</v>
      </c>
    </row>
    <row r="12" spans="1:72" s="3" customFormat="1" x14ac:dyDescent="0.3">
      <c r="A12" s="181">
        <v>43466</v>
      </c>
      <c r="B12" s="182">
        <v>6.2499999999999993E-2</v>
      </c>
      <c r="C12" s="4">
        <f>C$1*DTP15min!D7/100</f>
        <v>9.593736608945715</v>
      </c>
    </row>
    <row r="13" spans="1:72" s="3" customFormat="1" x14ac:dyDescent="0.3">
      <c r="A13" s="181">
        <v>43466</v>
      </c>
      <c r="B13" s="182">
        <v>7.2916666666666657E-2</v>
      </c>
      <c r="C13" s="4">
        <f>C$1*DTP15min!D8/100</f>
        <v>8.2976289619460246</v>
      </c>
    </row>
    <row r="14" spans="1:72" s="3" customFormat="1" x14ac:dyDescent="0.3">
      <c r="A14" s="181">
        <v>43466</v>
      </c>
      <c r="B14" s="182">
        <v>8.3333333333333329E-2</v>
      </c>
      <c r="C14" s="4">
        <f>C$1*DTP15min!D9/100</f>
        <v>7.1251776816085632</v>
      </c>
    </row>
    <row r="15" spans="1:72" s="3" customFormat="1" x14ac:dyDescent="0.3">
      <c r="A15" s="181">
        <v>43466</v>
      </c>
      <c r="B15" s="182">
        <v>9.375E-2</v>
      </c>
      <c r="C15" s="4">
        <f>C$1*DTP15min!D10/100</f>
        <v>6.0703332289282272</v>
      </c>
    </row>
    <row r="16" spans="1:72" s="3" customFormat="1" x14ac:dyDescent="0.3">
      <c r="A16" s="181">
        <v>43466</v>
      </c>
      <c r="B16" s="182">
        <v>0.10416666666666667</v>
      </c>
      <c r="C16" s="4">
        <f>C$1*DTP15min!D11/100</f>
        <v>5.1270460648999334</v>
      </c>
    </row>
    <row r="17" spans="1:3" s="3" customFormat="1" x14ac:dyDescent="0.3">
      <c r="A17" s="181">
        <v>43466</v>
      </c>
      <c r="B17" s="182">
        <v>0.11458333333333334</v>
      </c>
      <c r="C17" s="4">
        <f>C$1*DTP15min!D12/100</f>
        <v>4.2892666505184831</v>
      </c>
    </row>
    <row r="18" spans="1:3" s="3" customFormat="1" x14ac:dyDescent="0.3">
      <c r="A18" s="181">
        <v>43466</v>
      </c>
      <c r="B18" s="182">
        <v>0.125</v>
      </c>
      <c r="C18" s="4">
        <f>C$1*DTP15min!D13/100</f>
        <v>3.5509454467788988</v>
      </c>
    </row>
    <row r="19" spans="1:3" s="3" customFormat="1" x14ac:dyDescent="0.3">
      <c r="A19" s="181">
        <v>43466</v>
      </c>
      <c r="B19" s="182">
        <v>0.13541666666666666</v>
      </c>
      <c r="C19" s="4">
        <f>C$1*DTP15min!D14/100</f>
        <v>2.9060329146759272</v>
      </c>
    </row>
    <row r="20" spans="1:3" s="3" customFormat="1" x14ac:dyDescent="0.3">
      <c r="A20" s="181">
        <v>43466</v>
      </c>
      <c r="B20" s="182">
        <v>0.14583333333333331</v>
      </c>
      <c r="C20" s="4">
        <f>C$1*DTP15min!D15/100</f>
        <v>2.3484795152045748</v>
      </c>
    </row>
    <row r="21" spans="1:3" s="3" customFormat="1" x14ac:dyDescent="0.3">
      <c r="A21" s="181">
        <v>43466</v>
      </c>
      <c r="B21" s="182">
        <v>0.15624999999999997</v>
      </c>
      <c r="C21" s="4">
        <f>C$1*DTP15min!D16/100</f>
        <v>1.8722357093596351</v>
      </c>
    </row>
    <row r="22" spans="1:3" s="3" customFormat="1" x14ac:dyDescent="0.3">
      <c r="A22" s="181">
        <v>43466</v>
      </c>
      <c r="B22" s="182">
        <v>0.16666666666666663</v>
      </c>
      <c r="C22" s="4">
        <f>C$1*DTP15min!D17/100</f>
        <v>1.471251958136099</v>
      </c>
    </row>
    <row r="23" spans="1:3" s="3" customFormat="1" x14ac:dyDescent="0.3">
      <c r="A23" s="181">
        <v>43466</v>
      </c>
      <c r="B23" s="182">
        <v>0.17708333333333329</v>
      </c>
      <c r="C23" s="4">
        <f>C$1*DTP15min!D18/100</f>
        <v>1.1394787225287126</v>
      </c>
    </row>
    <row r="24" spans="1:3" s="3" customFormat="1" x14ac:dyDescent="0.3">
      <c r="A24" s="181">
        <v>43466</v>
      </c>
      <c r="B24" s="182">
        <v>0.18749999999999994</v>
      </c>
      <c r="C24" s="4">
        <f>C$1*DTP15min!D19/100</f>
        <v>0.87086646353248165</v>
      </c>
    </row>
    <row r="25" spans="1:3" s="3" customFormat="1" x14ac:dyDescent="0.3">
      <c r="A25" s="181">
        <v>43466</v>
      </c>
      <c r="B25" s="182">
        <v>0.1979166666666666</v>
      </c>
      <c r="C25" s="4">
        <f>C$1*DTP15min!D20/100</f>
        <v>0.65936564214239579</v>
      </c>
    </row>
    <row r="26" spans="1:3" s="3" customFormat="1" x14ac:dyDescent="0.3">
      <c r="A26" s="181">
        <v>43466</v>
      </c>
      <c r="B26" s="182">
        <v>0.20833333333333326</v>
      </c>
      <c r="C26" s="4">
        <f>C$1*DTP15min!D21/100</f>
        <v>0.49892671935297472</v>
      </c>
    </row>
    <row r="27" spans="1:3" s="3" customFormat="1" x14ac:dyDescent="0.3">
      <c r="A27" s="181">
        <v>43466</v>
      </c>
      <c r="B27" s="182">
        <v>0.21874999999999992</v>
      </c>
      <c r="C27" s="4">
        <f>C$1*DTP15min!D22/100</f>
        <v>0.38350015615945099</v>
      </c>
    </row>
    <row r="28" spans="1:3" s="3" customFormat="1" x14ac:dyDescent="0.3">
      <c r="A28" s="181">
        <v>43466</v>
      </c>
      <c r="B28" s="182">
        <v>0.22916666666666657</v>
      </c>
      <c r="C28" s="4">
        <f>C$1*DTP15min!D23/100</f>
        <v>0.30703641355660349</v>
      </c>
    </row>
    <row r="29" spans="1:3" s="3" customFormat="1" x14ac:dyDescent="0.3">
      <c r="A29" s="181">
        <v>43466</v>
      </c>
      <c r="B29" s="182">
        <v>0.23958333333333323</v>
      </c>
      <c r="C29" s="4">
        <f>C$1*DTP15min!D24/100</f>
        <v>0.26348595253940571</v>
      </c>
    </row>
    <row r="30" spans="1:3" s="3" customFormat="1" x14ac:dyDescent="0.3">
      <c r="A30" s="181">
        <v>43466</v>
      </c>
      <c r="B30" s="182">
        <v>0.24999999999999989</v>
      </c>
      <c r="C30" s="4">
        <f>C$1*DTP15min!D25/100</f>
        <v>0.24679923410250695</v>
      </c>
    </row>
    <row r="31" spans="1:3" s="3" customFormat="1" x14ac:dyDescent="0.3">
      <c r="A31" s="181">
        <v>43466</v>
      </c>
      <c r="B31" s="182">
        <v>0.26041666666666657</v>
      </c>
      <c r="C31" s="4">
        <f>C$1*DTP15min!D26/100</f>
        <v>0.2509267192409777</v>
      </c>
    </row>
    <row r="32" spans="1:3" s="3" customFormat="1" x14ac:dyDescent="0.3">
      <c r="A32" s="181">
        <v>43466</v>
      </c>
      <c r="B32" s="182">
        <v>0.27083333333333326</v>
      </c>
      <c r="C32" s="4">
        <f>C$1*DTP15min!D27/100</f>
        <v>0.26981886894975898</v>
      </c>
    </row>
    <row r="33" spans="1:3" s="3" customFormat="1" x14ac:dyDescent="0.3">
      <c r="A33" s="181">
        <v>43466</v>
      </c>
      <c r="B33" s="182">
        <v>0.28124999999999994</v>
      </c>
      <c r="C33" s="4">
        <f>C$1*DTP15min!D28/100</f>
        <v>0.29742614422362978</v>
      </c>
    </row>
    <row r="34" spans="1:3" s="3" customFormat="1" x14ac:dyDescent="0.3">
      <c r="A34" s="181">
        <v>43466</v>
      </c>
      <c r="B34" s="182">
        <v>0.29166666666666663</v>
      </c>
      <c r="C34" s="4">
        <f>C$1*DTP15min!D29/100</f>
        <v>0.32769900605736896</v>
      </c>
    </row>
    <row r="35" spans="1:3" s="3" customFormat="1" x14ac:dyDescent="0.3">
      <c r="A35" s="181">
        <v>43466</v>
      </c>
      <c r="B35" s="182">
        <v>0.30208333333333331</v>
      </c>
      <c r="C35" s="4">
        <f>C$1*DTP15min!D30/100</f>
        <v>0.35458791544627388</v>
      </c>
    </row>
    <row r="36" spans="1:3" s="3" customFormat="1" x14ac:dyDescent="0.3">
      <c r="A36" s="181">
        <v>43466</v>
      </c>
      <c r="B36" s="182">
        <v>0.3125</v>
      </c>
      <c r="C36" s="4">
        <f>C$1*DTP15min!D31/100</f>
        <v>0.37204333338479956</v>
      </c>
    </row>
    <row r="37" spans="1:3" s="3" customFormat="1" x14ac:dyDescent="0.3">
      <c r="A37" s="181">
        <v>43466</v>
      </c>
      <c r="B37" s="182">
        <v>0.32291666666666669</v>
      </c>
      <c r="C37" s="4">
        <f>C$1*DTP15min!D32/100</f>
        <v>0.37401572086778967</v>
      </c>
    </row>
    <row r="38" spans="1:3" s="3" customFormat="1" x14ac:dyDescent="0.3">
      <c r="A38" s="181">
        <v>43466</v>
      </c>
      <c r="B38" s="182">
        <v>0.33333333333333337</v>
      </c>
      <c r="C38" s="4">
        <f>C$1*DTP15min!D33/100</f>
        <v>0.35445553889067127</v>
      </c>
    </row>
    <row r="39" spans="1:3" s="3" customFormat="1" x14ac:dyDescent="0.3">
      <c r="A39" s="181">
        <v>43466</v>
      </c>
      <c r="B39" s="182">
        <v>0.34375000000000006</v>
      </c>
      <c r="C39" s="4">
        <f>C$1*DTP15min!D34/100</f>
        <v>0.30731324844789926</v>
      </c>
    </row>
    <row r="40" spans="1:3" s="3" customFormat="1" x14ac:dyDescent="0.3">
      <c r="A40" s="181">
        <v>43466</v>
      </c>
      <c r="B40" s="182">
        <v>0.35416666666666674</v>
      </c>
      <c r="C40" s="4">
        <f>C$1*DTP15min!D35/100</f>
        <v>0.22653931053444695</v>
      </c>
    </row>
    <row r="41" spans="1:3" s="3" customFormat="1" x14ac:dyDescent="0.3">
      <c r="A41" s="181">
        <v>43466</v>
      </c>
      <c r="B41" s="182">
        <v>0.36458333333333343</v>
      </c>
      <c r="C41" s="4">
        <f>C$1*DTP15min!D36/100</f>
        <v>0.10608418614509332</v>
      </c>
    </row>
    <row r="42" spans="1:3" s="3" customFormat="1" x14ac:dyDescent="0.3">
      <c r="A42" s="181">
        <v>43466</v>
      </c>
      <c r="B42" s="182">
        <v>0.37500000000000011</v>
      </c>
      <c r="C42" s="4">
        <f>C$1*DTP15min!D37/100</f>
        <v>0</v>
      </c>
    </row>
    <row r="43" spans="1:3" s="3" customFormat="1" x14ac:dyDescent="0.3">
      <c r="A43" s="181">
        <v>43466</v>
      </c>
      <c r="B43" s="182">
        <v>0.3854166666666668</v>
      </c>
      <c r="C43" s="4">
        <f>C$1*DTP15min!D38/100</f>
        <v>0</v>
      </c>
    </row>
    <row r="44" spans="1:3" s="3" customFormat="1" x14ac:dyDescent="0.3">
      <c r="A44" s="181">
        <v>43466</v>
      </c>
      <c r="B44" s="182">
        <v>0.39583333333333348</v>
      </c>
      <c r="C44" s="4">
        <f>C$1*DTP15min!D39/100</f>
        <v>0</v>
      </c>
    </row>
    <row r="45" spans="1:3" s="3" customFormat="1" x14ac:dyDescent="0.3">
      <c r="A45" s="181">
        <v>43466</v>
      </c>
      <c r="B45" s="182">
        <v>0.40625000000000017</v>
      </c>
      <c r="C45" s="4">
        <f>C$1*DTP15min!D40/100</f>
        <v>0</v>
      </c>
    </row>
    <row r="46" spans="1:3" s="3" customFormat="1" x14ac:dyDescent="0.3">
      <c r="A46" s="181">
        <v>43466</v>
      </c>
      <c r="B46" s="182">
        <v>0.41666666666666685</v>
      </c>
      <c r="C46" s="4">
        <f>C$1*DTP15min!D41/100</f>
        <v>0</v>
      </c>
    </row>
    <row r="47" spans="1:3" s="3" customFormat="1" x14ac:dyDescent="0.3">
      <c r="A47" s="181">
        <v>43466</v>
      </c>
      <c r="B47" s="182">
        <v>0.42708333333333354</v>
      </c>
      <c r="C47" s="4">
        <f>C$1*DTP15min!D42/100</f>
        <v>0</v>
      </c>
    </row>
    <row r="48" spans="1:3" s="3" customFormat="1" x14ac:dyDescent="0.3">
      <c r="A48" s="181">
        <v>43466</v>
      </c>
      <c r="B48" s="182">
        <v>0.43750000000000022</v>
      </c>
      <c r="C48" s="4">
        <f>C$1*DTP15min!D43/100</f>
        <v>0</v>
      </c>
    </row>
    <row r="49" spans="1:3" s="3" customFormat="1" x14ac:dyDescent="0.3">
      <c r="A49" s="181">
        <v>43466</v>
      </c>
      <c r="B49" s="182">
        <v>0.44791666666666691</v>
      </c>
      <c r="C49" s="4">
        <f>C$1*DTP15min!D44/100</f>
        <v>0</v>
      </c>
    </row>
    <row r="50" spans="1:3" s="3" customFormat="1" x14ac:dyDescent="0.3">
      <c r="A50" s="181">
        <v>43466</v>
      </c>
      <c r="B50" s="182">
        <v>0.45833333333333359</v>
      </c>
      <c r="C50" s="4">
        <f>C$1*DTP15min!D45/100</f>
        <v>0</v>
      </c>
    </row>
    <row r="51" spans="1:3" s="3" customFormat="1" x14ac:dyDescent="0.3">
      <c r="A51" s="181">
        <v>43466</v>
      </c>
      <c r="B51" s="182">
        <v>0.46875000000000028</v>
      </c>
      <c r="C51" s="4">
        <f>C$1*DTP15min!D46/100</f>
        <v>0</v>
      </c>
    </row>
    <row r="52" spans="1:3" s="3" customFormat="1" x14ac:dyDescent="0.3">
      <c r="A52" s="181">
        <v>43466</v>
      </c>
      <c r="B52" s="182">
        <v>0.47916666666666696</v>
      </c>
      <c r="C52" s="4">
        <f>C$1*DTP15min!D47/100</f>
        <v>0</v>
      </c>
    </row>
    <row r="53" spans="1:3" s="3" customFormat="1" x14ac:dyDescent="0.3">
      <c r="A53" s="181">
        <v>43466</v>
      </c>
      <c r="B53" s="182">
        <v>0.48958333333333365</v>
      </c>
      <c r="C53" s="4">
        <f>C$1*DTP15min!D48/100</f>
        <v>0</v>
      </c>
    </row>
    <row r="54" spans="1:3" s="3" customFormat="1" x14ac:dyDescent="0.3">
      <c r="A54" s="181">
        <v>43466</v>
      </c>
      <c r="B54" s="182">
        <v>0.50000000000000033</v>
      </c>
      <c r="C54" s="4">
        <f>C$1*DTP15min!D49/100</f>
        <v>0</v>
      </c>
    </row>
    <row r="55" spans="1:3" s="3" customFormat="1" x14ac:dyDescent="0.3">
      <c r="A55" s="181">
        <v>43466</v>
      </c>
      <c r="B55" s="182">
        <v>0.51041666666666696</v>
      </c>
      <c r="C55" s="4">
        <f>C$1*DTP15min!D50/100</f>
        <v>0</v>
      </c>
    </row>
    <row r="56" spans="1:3" s="3" customFormat="1" x14ac:dyDescent="0.3">
      <c r="A56" s="181">
        <v>43466</v>
      </c>
      <c r="B56" s="182">
        <v>0.52083333333333359</v>
      </c>
      <c r="C56" s="4">
        <f>C$1*DTP15min!D51/100</f>
        <v>0</v>
      </c>
    </row>
    <row r="57" spans="1:3" s="3" customFormat="1" x14ac:dyDescent="0.3">
      <c r="A57" s="181">
        <v>43466</v>
      </c>
      <c r="B57" s="182">
        <v>0.53125000000000022</v>
      </c>
      <c r="C57" s="4">
        <f>C$1*DTP15min!D52/100</f>
        <v>0</v>
      </c>
    </row>
    <row r="58" spans="1:3" s="3" customFormat="1" x14ac:dyDescent="0.3">
      <c r="A58" s="181">
        <v>43466</v>
      </c>
      <c r="B58" s="182">
        <v>0.54166666666666685</v>
      </c>
      <c r="C58" s="4">
        <f>C$1*DTP15min!D53/100</f>
        <v>0</v>
      </c>
    </row>
    <row r="59" spans="1:3" s="3" customFormat="1" x14ac:dyDescent="0.3">
      <c r="A59" s="181">
        <v>43466</v>
      </c>
      <c r="B59" s="182">
        <v>0.55208333333333348</v>
      </c>
      <c r="C59" s="4">
        <f>C$1*DTP15min!D54/100</f>
        <v>0</v>
      </c>
    </row>
    <row r="60" spans="1:3" s="3" customFormat="1" x14ac:dyDescent="0.3">
      <c r="A60" s="181">
        <v>43466</v>
      </c>
      <c r="B60" s="182">
        <v>0.56250000000000011</v>
      </c>
      <c r="C60" s="4">
        <f>C$1*DTP15min!D55/100</f>
        <v>0</v>
      </c>
    </row>
    <row r="61" spans="1:3" s="3" customFormat="1" x14ac:dyDescent="0.3">
      <c r="A61" s="181">
        <v>43466</v>
      </c>
      <c r="B61" s="182">
        <v>0.57291666666666674</v>
      </c>
      <c r="C61" s="4">
        <f>C$1*DTP15min!D56/100</f>
        <v>0</v>
      </c>
    </row>
    <row r="62" spans="1:3" s="3" customFormat="1" x14ac:dyDescent="0.3">
      <c r="A62" s="181">
        <v>43466</v>
      </c>
      <c r="B62" s="182">
        <v>0.58333333333333337</v>
      </c>
      <c r="C62" s="4">
        <f>C$1*DTP15min!D57/100</f>
        <v>0</v>
      </c>
    </row>
    <row r="63" spans="1:3" s="3" customFormat="1" x14ac:dyDescent="0.3">
      <c r="A63" s="181">
        <v>43466</v>
      </c>
      <c r="B63" s="182">
        <v>0.59375</v>
      </c>
      <c r="C63" s="4">
        <f>C$1*DTP15min!D58/100</f>
        <v>0</v>
      </c>
    </row>
    <row r="64" spans="1:3" s="3" customFormat="1" x14ac:dyDescent="0.3">
      <c r="A64" s="181">
        <v>43466</v>
      </c>
      <c r="B64" s="182">
        <v>0.60416666666666663</v>
      </c>
      <c r="C64" s="4">
        <f>C$1*DTP15min!D59/100</f>
        <v>0</v>
      </c>
    </row>
    <row r="65" spans="1:3" s="3" customFormat="1" x14ac:dyDescent="0.3">
      <c r="A65" s="181">
        <v>43466</v>
      </c>
      <c r="B65" s="182">
        <v>0.61458333333333326</v>
      </c>
      <c r="C65" s="4">
        <f>C$1*DTP15min!D60/100</f>
        <v>0</v>
      </c>
    </row>
    <row r="66" spans="1:3" s="3" customFormat="1" x14ac:dyDescent="0.3">
      <c r="A66" s="181">
        <v>43466</v>
      </c>
      <c r="B66" s="182">
        <v>0.62499999999999989</v>
      </c>
      <c r="C66" s="4">
        <f>C$1*DTP15min!D61/100</f>
        <v>0</v>
      </c>
    </row>
    <row r="67" spans="1:3" s="3" customFormat="1" x14ac:dyDescent="0.3">
      <c r="A67" s="181">
        <v>43466</v>
      </c>
      <c r="B67" s="182">
        <v>0.63541666666666652</v>
      </c>
      <c r="C67" s="4">
        <f>C$1*DTP15min!D62/100</f>
        <v>0</v>
      </c>
    </row>
    <row r="68" spans="1:3" s="3" customFormat="1" x14ac:dyDescent="0.3">
      <c r="A68" s="181">
        <v>43466</v>
      </c>
      <c r="B68" s="182">
        <v>0.64583333333333315</v>
      </c>
      <c r="C68" s="4">
        <f>C$1*DTP15min!D63/100</f>
        <v>0</v>
      </c>
    </row>
    <row r="69" spans="1:3" s="3" customFormat="1" x14ac:dyDescent="0.3">
      <c r="A69" s="181">
        <v>43466</v>
      </c>
      <c r="B69" s="182">
        <v>0.65624999999999978</v>
      </c>
      <c r="C69" s="4">
        <f>C$1*DTP15min!D64/100</f>
        <v>0</v>
      </c>
    </row>
    <row r="70" spans="1:3" s="3" customFormat="1" x14ac:dyDescent="0.3">
      <c r="A70" s="181">
        <v>43466</v>
      </c>
      <c r="B70" s="182">
        <v>0.66666666666666641</v>
      </c>
      <c r="C70" s="4">
        <f>C$1*DTP15min!D65/100</f>
        <v>0</v>
      </c>
    </row>
    <row r="71" spans="1:3" s="3" customFormat="1" x14ac:dyDescent="0.3">
      <c r="A71" s="181">
        <v>43466</v>
      </c>
      <c r="B71" s="182">
        <v>0.67708333333333304</v>
      </c>
      <c r="C71" s="4">
        <f>C$1*DTP15min!D66/100</f>
        <v>0</v>
      </c>
    </row>
    <row r="72" spans="1:3" s="3" customFormat="1" x14ac:dyDescent="0.3">
      <c r="A72" s="181">
        <v>43466</v>
      </c>
      <c r="B72" s="182">
        <v>0.68749999999999967</v>
      </c>
      <c r="C72" s="4">
        <f>C$1*DTP15min!D67/100</f>
        <v>0</v>
      </c>
    </row>
    <row r="73" spans="1:3" s="3" customFormat="1" x14ac:dyDescent="0.3">
      <c r="A73" s="181">
        <v>43466</v>
      </c>
      <c r="B73" s="182">
        <v>0.6979166666666663</v>
      </c>
      <c r="C73" s="4">
        <f>C$1*DTP15min!D68/100</f>
        <v>0</v>
      </c>
    </row>
    <row r="74" spans="1:3" s="3" customFormat="1" x14ac:dyDescent="0.3">
      <c r="A74" s="181">
        <v>43466</v>
      </c>
      <c r="B74" s="182">
        <v>0.70833333333333293</v>
      </c>
      <c r="C74" s="4">
        <f>C$1*DTP15min!D69/100</f>
        <v>0</v>
      </c>
    </row>
    <row r="75" spans="1:3" s="3" customFormat="1" x14ac:dyDescent="0.3">
      <c r="A75" s="181">
        <v>43466</v>
      </c>
      <c r="B75" s="182">
        <v>0.71874999999999956</v>
      </c>
      <c r="C75" s="4">
        <f>C$1*DTP15min!D70/100</f>
        <v>0</v>
      </c>
    </row>
    <row r="76" spans="1:3" s="3" customFormat="1" x14ac:dyDescent="0.3">
      <c r="A76" s="181">
        <v>43466</v>
      </c>
      <c r="B76" s="182">
        <v>0.72916666666666619</v>
      </c>
      <c r="C76" s="4">
        <f>C$1*DTP15min!D71/100</f>
        <v>0</v>
      </c>
    </row>
    <row r="77" spans="1:3" s="3" customFormat="1" x14ac:dyDescent="0.3">
      <c r="A77" s="181">
        <v>43466</v>
      </c>
      <c r="B77" s="182">
        <v>0.73958333333333282</v>
      </c>
      <c r="C77" s="4">
        <f>C$1*DTP15min!D72/100</f>
        <v>0</v>
      </c>
    </row>
    <row r="78" spans="1:3" s="3" customFormat="1" x14ac:dyDescent="0.3">
      <c r="A78" s="181">
        <v>43466</v>
      </c>
      <c r="B78" s="182">
        <v>0.74999999999999944</v>
      </c>
      <c r="C78" s="4">
        <f>C$1*DTP15min!D73/100</f>
        <v>0</v>
      </c>
    </row>
    <row r="79" spans="1:3" s="3" customFormat="1" x14ac:dyDescent="0.3">
      <c r="A79" s="181">
        <v>43466</v>
      </c>
      <c r="B79" s="182">
        <v>0.76041666666666607</v>
      </c>
      <c r="C79" s="4">
        <f>C$1*DTP15min!D74/100</f>
        <v>0</v>
      </c>
    </row>
    <row r="80" spans="1:3" s="3" customFormat="1" x14ac:dyDescent="0.3">
      <c r="A80" s="181">
        <v>43466</v>
      </c>
      <c r="B80" s="182">
        <v>0.7708333333333327</v>
      </c>
      <c r="C80" s="4">
        <f>C$1*DTP15min!D75/100</f>
        <v>0</v>
      </c>
    </row>
    <row r="81" spans="1:3" s="3" customFormat="1" x14ac:dyDescent="0.3">
      <c r="A81" s="181">
        <v>43466</v>
      </c>
      <c r="B81" s="182">
        <v>0.78124999999999933</v>
      </c>
      <c r="C81" s="4">
        <f>C$1*DTP15min!D76/100</f>
        <v>0</v>
      </c>
    </row>
    <row r="82" spans="1:3" s="3" customFormat="1" x14ac:dyDescent="0.3">
      <c r="A82" s="181">
        <v>43466</v>
      </c>
      <c r="B82" s="182">
        <v>0.79166666666666596</v>
      </c>
      <c r="C82" s="4">
        <f>C$1*DTP15min!D77/100</f>
        <v>0</v>
      </c>
    </row>
    <row r="83" spans="1:3" s="3" customFormat="1" x14ac:dyDescent="0.3">
      <c r="A83" s="181">
        <v>43466</v>
      </c>
      <c r="B83" s="182">
        <v>0.80208333333333259</v>
      </c>
      <c r="C83" s="4">
        <f>C$1*DTP15min!D78/100</f>
        <v>0</v>
      </c>
    </row>
    <row r="84" spans="1:3" s="3" customFormat="1" x14ac:dyDescent="0.3">
      <c r="A84" s="181">
        <v>43466</v>
      </c>
      <c r="B84" s="182">
        <v>0.81249999999999922</v>
      </c>
      <c r="C84" s="4">
        <f>C$1*DTP15min!D79/100</f>
        <v>0</v>
      </c>
    </row>
    <row r="85" spans="1:3" s="3" customFormat="1" x14ac:dyDescent="0.3">
      <c r="A85" s="181">
        <v>43466</v>
      </c>
      <c r="B85" s="182">
        <v>0.82291666666666585</v>
      </c>
      <c r="C85" s="4">
        <f>C$1*DTP15min!D80/100</f>
        <v>0</v>
      </c>
    </row>
    <row r="86" spans="1:3" s="3" customFormat="1" x14ac:dyDescent="0.3">
      <c r="A86" s="181">
        <v>43466</v>
      </c>
      <c r="B86" s="182">
        <v>0.83333333333333248</v>
      </c>
      <c r="C86" s="4">
        <f>C$1*DTP15min!D81/100</f>
        <v>0</v>
      </c>
    </row>
    <row r="87" spans="1:3" s="3" customFormat="1" x14ac:dyDescent="0.3">
      <c r="A87" s="181">
        <v>43466</v>
      </c>
      <c r="B87" s="182">
        <v>0.84374999999999911</v>
      </c>
      <c r="C87" s="4">
        <f>C$1*DTP15min!D82/100</f>
        <v>0</v>
      </c>
    </row>
    <row r="88" spans="1:3" s="3" customFormat="1" x14ac:dyDescent="0.3">
      <c r="A88" s="181">
        <v>43466</v>
      </c>
      <c r="B88" s="182">
        <v>0.85416666666666574</v>
      </c>
      <c r="C88" s="4">
        <f>C$1*DTP15min!D83/100</f>
        <v>0</v>
      </c>
    </row>
    <row r="89" spans="1:3" s="3" customFormat="1" x14ac:dyDescent="0.3">
      <c r="A89" s="181">
        <v>43466</v>
      </c>
      <c r="B89" s="182">
        <v>0.86458333333333237</v>
      </c>
      <c r="C89" s="4">
        <f>C$1*DTP15min!D84/100</f>
        <v>0</v>
      </c>
    </row>
    <row r="90" spans="1:3" s="3" customFormat="1" x14ac:dyDescent="0.3">
      <c r="A90" s="181">
        <v>43466</v>
      </c>
      <c r="B90" s="182">
        <v>0.874999999999999</v>
      </c>
      <c r="C90" s="4">
        <f>C$1*DTP15min!D85/100</f>
        <v>0</v>
      </c>
    </row>
    <row r="91" spans="1:3" s="3" customFormat="1" x14ac:dyDescent="0.3">
      <c r="A91" s="181">
        <v>43466</v>
      </c>
      <c r="B91" s="182">
        <v>0.88541666666666563</v>
      </c>
      <c r="C91" s="4">
        <f>C$1*DTP15min!D86/100</f>
        <v>0</v>
      </c>
    </row>
    <row r="92" spans="1:3" s="3" customFormat="1" x14ac:dyDescent="0.3">
      <c r="A92" s="181">
        <v>43466</v>
      </c>
      <c r="B92" s="182">
        <v>0.89583333333333226</v>
      </c>
      <c r="C92" s="4">
        <f>C$1*DTP15min!D87/100</f>
        <v>0</v>
      </c>
    </row>
    <row r="93" spans="1:3" s="3" customFormat="1" x14ac:dyDescent="0.3">
      <c r="A93" s="181">
        <v>43466</v>
      </c>
      <c r="B93" s="182">
        <v>0.90624999999999889</v>
      </c>
      <c r="C93" s="4">
        <f>C$1*DTP15min!D88/100</f>
        <v>0</v>
      </c>
    </row>
    <row r="94" spans="1:3" s="3" customFormat="1" x14ac:dyDescent="0.3">
      <c r="A94" s="181">
        <v>43466</v>
      </c>
      <c r="B94" s="182">
        <v>0.91666666666666552</v>
      </c>
      <c r="C94" s="4">
        <f>C$1*DTP15min!D89/100</f>
        <v>0</v>
      </c>
    </row>
    <row r="95" spans="1:3" s="3" customFormat="1" x14ac:dyDescent="0.3">
      <c r="A95" s="181">
        <v>43466</v>
      </c>
      <c r="B95" s="182">
        <v>0.92708333333333215</v>
      </c>
      <c r="C95" s="4">
        <f>C$1*DTP15min!D90/100</f>
        <v>0</v>
      </c>
    </row>
    <row r="96" spans="1:3" s="3" customFormat="1" x14ac:dyDescent="0.3">
      <c r="A96" s="181">
        <v>43466</v>
      </c>
      <c r="B96" s="182">
        <v>0.93749999999999878</v>
      </c>
      <c r="C96" s="4">
        <f>C$1*DTP15min!D91/100</f>
        <v>0</v>
      </c>
    </row>
    <row r="97" spans="1:3" s="3" customFormat="1" x14ac:dyDescent="0.3">
      <c r="A97" s="181">
        <v>43466</v>
      </c>
      <c r="B97" s="182">
        <v>0.94791666666666541</v>
      </c>
      <c r="C97" s="4">
        <f>C$1*DTP15min!D92/100</f>
        <v>0</v>
      </c>
    </row>
    <row r="98" spans="1:3" s="3" customFormat="1" x14ac:dyDescent="0.3">
      <c r="A98" s="181">
        <v>43466</v>
      </c>
      <c r="B98" s="182">
        <v>0.95833333333333204</v>
      </c>
      <c r="C98" s="4">
        <f>C$1*DTP15min!D93/100</f>
        <v>0</v>
      </c>
    </row>
    <row r="99" spans="1:3" s="3" customFormat="1" x14ac:dyDescent="0.3">
      <c r="A99" s="181">
        <v>43466</v>
      </c>
      <c r="B99" s="182">
        <v>0.96874999999999867</v>
      </c>
      <c r="C99" s="4">
        <f>C$1*DTP15min!D94/100</f>
        <v>0</v>
      </c>
    </row>
    <row r="100" spans="1:3" s="3" customFormat="1" x14ac:dyDescent="0.3">
      <c r="A100" s="181">
        <v>43466</v>
      </c>
      <c r="B100" s="182">
        <v>0.9791666666666653</v>
      </c>
      <c r="C100" s="4">
        <f>C$1*DTP15min!D95/100</f>
        <v>0</v>
      </c>
    </row>
    <row r="101" spans="1:3" s="3" customFormat="1" x14ac:dyDescent="0.3">
      <c r="A101" s="181">
        <v>43466</v>
      </c>
      <c r="B101" s="182">
        <v>0.98958333333333193</v>
      </c>
      <c r="C101" s="4">
        <f>C$1*DTP15min!D96/100</f>
        <v>0</v>
      </c>
    </row>
    <row r="102" spans="1:3" s="3" customFormat="1" x14ac:dyDescent="0.3">
      <c r="A102" s="181">
        <v>43467</v>
      </c>
      <c r="B102" s="182">
        <v>0.99999999999999856</v>
      </c>
      <c r="C102" s="4">
        <f>C$1*DTP15min!D97/100</f>
        <v>0</v>
      </c>
    </row>
    <row r="103" spans="1:3" s="3" customFormat="1" x14ac:dyDescent="0.3">
      <c r="A103" s="181">
        <v>43467</v>
      </c>
      <c r="B103" s="182">
        <v>1.0104166666666652</v>
      </c>
      <c r="C103" s="4">
        <f>C$1*DTP15min!D98/100</f>
        <v>0</v>
      </c>
    </row>
    <row r="104" spans="1:3" s="3" customFormat="1" x14ac:dyDescent="0.3">
      <c r="A104" s="181">
        <v>43467</v>
      </c>
      <c r="B104" s="182">
        <v>1.0208333333333319</v>
      </c>
      <c r="C104" s="4">
        <f>C$1*DTP15min!D99/100</f>
        <v>0</v>
      </c>
    </row>
    <row r="105" spans="1:3" s="3" customFormat="1" x14ac:dyDescent="0.3">
      <c r="A105" s="181">
        <v>43467</v>
      </c>
      <c r="B105" s="182">
        <v>1.0312499999999987</v>
      </c>
      <c r="C105" s="4">
        <f>C$1*DTP15min!D100/100</f>
        <v>0</v>
      </c>
    </row>
    <row r="106" spans="1:3" s="3" customFormat="1" x14ac:dyDescent="0.3">
      <c r="A106" s="181">
        <v>43467</v>
      </c>
      <c r="B106" s="182">
        <v>1.0416666666666654</v>
      </c>
      <c r="C106" s="4">
        <f>C$1*DTP15min!D101/100</f>
        <v>0</v>
      </c>
    </row>
    <row r="107" spans="1:3" s="3" customFormat="1" x14ac:dyDescent="0.3">
      <c r="A107" s="181">
        <v>43467</v>
      </c>
      <c r="B107" s="182">
        <v>1.0520833333333321</v>
      </c>
      <c r="C107" s="4">
        <f>C$1*DTP15min!D102/100</f>
        <v>0</v>
      </c>
    </row>
    <row r="108" spans="1:3" s="3" customFormat="1" x14ac:dyDescent="0.3">
      <c r="A108" s="181">
        <v>43467</v>
      </c>
      <c r="B108" s="182">
        <v>1.0624999999999989</v>
      </c>
      <c r="C108" s="4">
        <f>C$1*DTP15min!D103/100</f>
        <v>0</v>
      </c>
    </row>
    <row r="109" spans="1:3" s="3" customFormat="1" x14ac:dyDescent="0.3">
      <c r="A109" s="181">
        <v>43467</v>
      </c>
      <c r="B109" s="182">
        <v>1.0729166666666656</v>
      </c>
      <c r="C109" s="4">
        <f>C$1*DTP15min!D104/100</f>
        <v>0</v>
      </c>
    </row>
    <row r="110" spans="1:3" s="3" customFormat="1" x14ac:dyDescent="0.3">
      <c r="A110" s="181">
        <v>43467</v>
      </c>
      <c r="B110" s="182">
        <v>1.0833333333333324</v>
      </c>
      <c r="C110" s="4">
        <f>C$1*DTP15min!D105/100</f>
        <v>0</v>
      </c>
    </row>
    <row r="111" spans="1:3" s="3" customFormat="1" x14ac:dyDescent="0.3">
      <c r="A111" s="181">
        <v>43467</v>
      </c>
      <c r="B111" s="182">
        <v>1.0937499999999991</v>
      </c>
      <c r="C111" s="4">
        <f>C$1*DTP15min!D106/100</f>
        <v>0</v>
      </c>
    </row>
    <row r="112" spans="1:3" s="3" customFormat="1" x14ac:dyDescent="0.3">
      <c r="A112" s="181">
        <v>43467</v>
      </c>
      <c r="B112" s="182">
        <v>1.1041666666666659</v>
      </c>
      <c r="C112" s="4">
        <f>C$1*DTP15min!D107/100</f>
        <v>0</v>
      </c>
    </row>
    <row r="113" spans="1:3" s="3" customFormat="1" x14ac:dyDescent="0.3">
      <c r="A113" s="181">
        <v>43467</v>
      </c>
      <c r="B113" s="182">
        <v>1.1145833333333326</v>
      </c>
      <c r="C113" s="4">
        <f>C$1*DTP15min!D108/100</f>
        <v>0</v>
      </c>
    </row>
    <row r="114" spans="1:3" s="3" customFormat="1" x14ac:dyDescent="0.3">
      <c r="A114" s="181">
        <v>43467</v>
      </c>
      <c r="B114" s="182">
        <v>1.1249999999999993</v>
      </c>
      <c r="C114" s="4">
        <f>C$1*DTP15min!D109/100</f>
        <v>0</v>
      </c>
    </row>
    <row r="115" spans="1:3" s="3" customFormat="1" x14ac:dyDescent="0.3">
      <c r="A115" s="181">
        <v>43467</v>
      </c>
      <c r="B115" s="182">
        <v>1.1354166666666661</v>
      </c>
      <c r="C115" s="4">
        <f>C$1*DTP15min!D110/100</f>
        <v>0</v>
      </c>
    </row>
    <row r="116" spans="1:3" s="3" customFormat="1" x14ac:dyDescent="0.3">
      <c r="A116" s="181">
        <v>43467</v>
      </c>
      <c r="B116" s="182">
        <v>1.1458333333333328</v>
      </c>
      <c r="C116" s="4">
        <f>C$1*DTP15min!D111/100</f>
        <v>0</v>
      </c>
    </row>
    <row r="117" spans="1:3" s="3" customFormat="1" x14ac:dyDescent="0.3">
      <c r="A117" s="181">
        <v>43467</v>
      </c>
      <c r="B117" s="182">
        <v>1.1562499999999996</v>
      </c>
      <c r="C117" s="4">
        <f>C$1*DTP15min!D112/100</f>
        <v>0</v>
      </c>
    </row>
    <row r="118" spans="1:3" x14ac:dyDescent="0.3">
      <c r="A118" s="181">
        <v>43467</v>
      </c>
      <c r="B118" s="182">
        <v>1.1666666666666663</v>
      </c>
      <c r="C118" s="4">
        <f>C$1*DTP15min!D113/100</f>
        <v>0</v>
      </c>
    </row>
    <row r="119" spans="1:3" x14ac:dyDescent="0.3">
      <c r="A119" s="181">
        <v>43467</v>
      </c>
      <c r="B119" s="182">
        <v>1.177083333333333</v>
      </c>
      <c r="C119" s="4">
        <f>C$1*DTP15min!D114/100</f>
        <v>0</v>
      </c>
    </row>
    <row r="120" spans="1:3" x14ac:dyDescent="0.3">
      <c r="A120" s="181">
        <v>43467</v>
      </c>
      <c r="B120" s="182">
        <v>1.1874999999999998</v>
      </c>
      <c r="C120" s="4">
        <f>C$1*DTP15min!D115/100</f>
        <v>0</v>
      </c>
    </row>
    <row r="121" spans="1:3" x14ac:dyDescent="0.3">
      <c r="A121" s="181">
        <v>43467</v>
      </c>
      <c r="B121" s="182">
        <v>1.1979166666666665</v>
      </c>
      <c r="C121" s="4">
        <f>C$1*DTP15min!D116/100</f>
        <v>0</v>
      </c>
    </row>
    <row r="122" spans="1:3" x14ac:dyDescent="0.3">
      <c r="A122" s="181">
        <v>43467</v>
      </c>
      <c r="B122" s="182">
        <v>1.2083333333333333</v>
      </c>
      <c r="C122" s="4">
        <f>C$1*DTP15min!D117/100</f>
        <v>0</v>
      </c>
    </row>
    <row r="123" spans="1:3" x14ac:dyDescent="0.3">
      <c r="A123" s="181">
        <v>43467</v>
      </c>
      <c r="B123" s="182">
        <v>1.21875</v>
      </c>
      <c r="C123" s="4">
        <f>C$1*DTP15min!D118/100</f>
        <v>0</v>
      </c>
    </row>
    <row r="124" spans="1:3" x14ac:dyDescent="0.3">
      <c r="A124" s="181">
        <v>43467</v>
      </c>
      <c r="B124" s="182">
        <v>1.2291666666666667</v>
      </c>
      <c r="C124" s="4">
        <f>C$1*DTP15min!D119/100</f>
        <v>0</v>
      </c>
    </row>
    <row r="125" spans="1:3" x14ac:dyDescent="0.3">
      <c r="A125" s="181">
        <v>43467</v>
      </c>
      <c r="B125" s="182">
        <v>1.2395833333333335</v>
      </c>
      <c r="C125" s="4">
        <f>C$1*DTP15min!D120/100</f>
        <v>0</v>
      </c>
    </row>
    <row r="126" spans="1:3" x14ac:dyDescent="0.3">
      <c r="A126" s="181">
        <v>43467</v>
      </c>
      <c r="B126" s="182">
        <v>1.2500000000000002</v>
      </c>
      <c r="C126" s="4">
        <f>C$1*DTP15min!D121/100</f>
        <v>0</v>
      </c>
    </row>
    <row r="127" spans="1:3" x14ac:dyDescent="0.3">
      <c r="A127" s="181">
        <v>43467</v>
      </c>
      <c r="B127" s="182">
        <v>1.260416666666667</v>
      </c>
      <c r="C127" s="4">
        <f>C$1*DTP15min!D122/100</f>
        <v>0</v>
      </c>
    </row>
    <row r="128" spans="1:3" x14ac:dyDescent="0.3">
      <c r="A128" s="181">
        <v>43467</v>
      </c>
      <c r="B128" s="182">
        <v>1.2708333333333337</v>
      </c>
      <c r="C128" s="4">
        <f>C$1*DTP15min!D123/100</f>
        <v>0</v>
      </c>
    </row>
    <row r="129" spans="1:3" x14ac:dyDescent="0.3">
      <c r="A129" s="181">
        <v>43467</v>
      </c>
      <c r="B129" s="182">
        <v>1.2812500000000004</v>
      </c>
      <c r="C129" s="4">
        <f>C$1*DTP15min!D124/100</f>
        <v>0</v>
      </c>
    </row>
    <row r="130" spans="1:3" x14ac:dyDescent="0.3">
      <c r="A130" s="181">
        <v>43467</v>
      </c>
      <c r="B130" s="182">
        <v>1.2916666666666672</v>
      </c>
      <c r="C130" s="4">
        <f>C$1*DTP15min!D125/100</f>
        <v>0</v>
      </c>
    </row>
    <row r="131" spans="1:3" x14ac:dyDescent="0.3">
      <c r="A131" s="181">
        <v>43467</v>
      </c>
      <c r="B131" s="182">
        <v>1.3020833333333339</v>
      </c>
      <c r="C131" s="4">
        <f>C$1*DTP15min!D126/100</f>
        <v>0</v>
      </c>
    </row>
    <row r="132" spans="1:3" x14ac:dyDescent="0.3">
      <c r="A132" s="181">
        <v>43467</v>
      </c>
      <c r="B132" s="182">
        <v>1.3125000000000007</v>
      </c>
      <c r="C132" s="4">
        <f>C$1*DTP15min!D127/100</f>
        <v>0</v>
      </c>
    </row>
    <row r="133" spans="1:3" x14ac:dyDescent="0.3">
      <c r="A133" s="181">
        <v>43467</v>
      </c>
      <c r="B133" s="182">
        <v>1.3229166666666674</v>
      </c>
      <c r="C133" s="4">
        <f>C$1*DTP15min!D128/100</f>
        <v>0</v>
      </c>
    </row>
    <row r="134" spans="1:3" x14ac:dyDescent="0.3">
      <c r="A134" s="181">
        <v>43467</v>
      </c>
      <c r="B134" s="182">
        <v>1.3333333333333341</v>
      </c>
      <c r="C134" s="4">
        <f>C$1*DTP15min!D129/100</f>
        <v>0</v>
      </c>
    </row>
    <row r="135" spans="1:3" x14ac:dyDescent="0.3">
      <c r="A135" s="181">
        <v>43467</v>
      </c>
      <c r="B135" s="182">
        <v>1.3437500000000009</v>
      </c>
      <c r="C135" s="4">
        <f>C$1*DTP15min!D130/100</f>
        <v>0</v>
      </c>
    </row>
    <row r="136" spans="1:3" x14ac:dyDescent="0.3">
      <c r="A136" s="181">
        <v>43467</v>
      </c>
      <c r="B136" s="182">
        <v>1.3541666666666676</v>
      </c>
      <c r="C136" s="4">
        <f>C$1*DTP15min!D131/100</f>
        <v>0</v>
      </c>
    </row>
    <row r="137" spans="1:3" x14ac:dyDescent="0.3">
      <c r="A137" s="181">
        <v>43467</v>
      </c>
      <c r="B137" s="182">
        <v>1.3645833333333344</v>
      </c>
      <c r="C137" s="4">
        <f>C$1*DTP15min!D132/100</f>
        <v>0</v>
      </c>
    </row>
    <row r="138" spans="1:3" x14ac:dyDescent="0.3">
      <c r="A138" s="181">
        <v>43467</v>
      </c>
      <c r="B138" s="182">
        <v>1.3750000000000011</v>
      </c>
      <c r="C138" s="4">
        <f>C$1*DTP15min!D133/100</f>
        <v>0</v>
      </c>
    </row>
    <row r="139" spans="1:3" x14ac:dyDescent="0.3">
      <c r="A139" s="181">
        <v>43467</v>
      </c>
      <c r="B139" s="182">
        <v>1.3854166666666679</v>
      </c>
      <c r="C139" s="4">
        <f>C$1*DTP15min!D134/100</f>
        <v>0</v>
      </c>
    </row>
    <row r="140" spans="1:3" x14ac:dyDescent="0.3">
      <c r="A140" s="181">
        <v>43467</v>
      </c>
      <c r="B140" s="182">
        <v>1.3958333333333346</v>
      </c>
      <c r="C140" s="4">
        <f>C$1*DTP15min!D135/100</f>
        <v>0</v>
      </c>
    </row>
    <row r="141" spans="1:3" x14ac:dyDescent="0.3">
      <c r="A141" s="181">
        <v>43467</v>
      </c>
      <c r="B141" s="182">
        <v>1.4062500000000013</v>
      </c>
      <c r="C141" s="4">
        <f>C$1*DTP15min!D136/100</f>
        <v>0</v>
      </c>
    </row>
    <row r="142" spans="1:3" x14ac:dyDescent="0.3">
      <c r="A142" s="181">
        <v>43467</v>
      </c>
      <c r="B142" s="182">
        <v>1.4166666666666681</v>
      </c>
      <c r="C142" s="4">
        <f>C$1*DTP15min!D137/100</f>
        <v>0</v>
      </c>
    </row>
    <row r="143" spans="1:3" x14ac:dyDescent="0.3">
      <c r="A143" s="181">
        <v>43467</v>
      </c>
      <c r="B143" s="182">
        <v>1.4270833333333348</v>
      </c>
      <c r="C143" s="4">
        <f>C$1*DTP15min!D138/100</f>
        <v>0</v>
      </c>
    </row>
    <row r="144" spans="1:3" x14ac:dyDescent="0.3">
      <c r="A144" s="181">
        <v>43467</v>
      </c>
      <c r="B144" s="182">
        <v>1.4375000000000016</v>
      </c>
      <c r="C144" s="4">
        <f>C$1*DTP15min!D139/100</f>
        <v>0</v>
      </c>
    </row>
    <row r="145" spans="1:3" x14ac:dyDescent="0.3">
      <c r="A145" s="181">
        <v>43467</v>
      </c>
      <c r="B145" s="182">
        <v>1.4479166666666683</v>
      </c>
      <c r="C145" s="4">
        <f>C$1*DTP15min!D140/100</f>
        <v>0</v>
      </c>
    </row>
    <row r="146" spans="1:3" x14ac:dyDescent="0.3">
      <c r="A146" s="181">
        <v>43467</v>
      </c>
      <c r="B146" s="182">
        <v>1.458333333333335</v>
      </c>
      <c r="C146" s="4">
        <f>C$1*DTP15min!D141/100</f>
        <v>0</v>
      </c>
    </row>
    <row r="147" spans="1:3" x14ac:dyDescent="0.3">
      <c r="A147" s="181">
        <v>43467</v>
      </c>
      <c r="B147" s="182">
        <v>1.4687500000000018</v>
      </c>
      <c r="C147" s="4">
        <f>C$1*DTP15min!D142/100</f>
        <v>0</v>
      </c>
    </row>
    <row r="148" spans="1:3" x14ac:dyDescent="0.3">
      <c r="A148" s="181">
        <v>43467</v>
      </c>
      <c r="B148" s="182">
        <v>1.4791666666666685</v>
      </c>
      <c r="C148" s="4">
        <f>C$1*DTP15min!D143/100</f>
        <v>0</v>
      </c>
    </row>
    <row r="149" spans="1:3" x14ac:dyDescent="0.3">
      <c r="A149" s="181">
        <v>43467</v>
      </c>
      <c r="B149" s="182">
        <v>1.4895833333333353</v>
      </c>
      <c r="C149" s="4">
        <f>C$1*DTP15min!D144/100</f>
        <v>0</v>
      </c>
    </row>
    <row r="150" spans="1:3" x14ac:dyDescent="0.3">
      <c r="A150" s="181">
        <v>43467</v>
      </c>
      <c r="B150" s="182">
        <v>1.500000000000002</v>
      </c>
      <c r="C150" s="4">
        <f>C$1*DTP15min!D145/100</f>
        <v>0</v>
      </c>
    </row>
    <row r="151" spans="1:3" x14ac:dyDescent="0.3">
      <c r="A151" s="181">
        <v>43467</v>
      </c>
      <c r="B151" s="182">
        <v>1.5104166666666687</v>
      </c>
      <c r="C151" s="4">
        <f>C$1*DTP15min!D146/100</f>
        <v>0</v>
      </c>
    </row>
    <row r="152" spans="1:3" x14ac:dyDescent="0.3">
      <c r="A152" s="181">
        <v>43467</v>
      </c>
      <c r="B152" s="182">
        <v>1.5208333333333355</v>
      </c>
      <c r="C152" s="4">
        <f>C$1*DTP15min!D147/100</f>
        <v>0</v>
      </c>
    </row>
    <row r="153" spans="1:3" x14ac:dyDescent="0.3">
      <c r="A153" s="181">
        <v>43467</v>
      </c>
      <c r="B153" s="182">
        <v>1.5312500000000022</v>
      </c>
      <c r="C153" s="4">
        <f>C$1*DTP15min!D148/100</f>
        <v>0</v>
      </c>
    </row>
    <row r="154" spans="1:3" x14ac:dyDescent="0.3">
      <c r="A154" s="181">
        <v>43467</v>
      </c>
      <c r="B154" s="182">
        <v>1.541666666666669</v>
      </c>
      <c r="C154" s="4">
        <f>C$1*DTP15min!D149/100</f>
        <v>0</v>
      </c>
    </row>
    <row r="155" spans="1:3" x14ac:dyDescent="0.3">
      <c r="A155" s="181">
        <v>43467</v>
      </c>
      <c r="B155" s="182">
        <v>1.5520833333333357</v>
      </c>
      <c r="C155" s="4">
        <f>C$1*DTP15min!D150/100</f>
        <v>0</v>
      </c>
    </row>
    <row r="156" spans="1:3" x14ac:dyDescent="0.3">
      <c r="A156" s="181">
        <v>43467</v>
      </c>
      <c r="B156" s="182">
        <v>1.5625000000000024</v>
      </c>
      <c r="C156" s="4">
        <f>C$1*DTP15min!D151/100</f>
        <v>0</v>
      </c>
    </row>
    <row r="157" spans="1:3" x14ac:dyDescent="0.3">
      <c r="A157" s="181">
        <v>43467</v>
      </c>
      <c r="B157" s="182">
        <v>1.5729166666666692</v>
      </c>
      <c r="C157" s="4">
        <f>C$1*DTP15min!D152/100</f>
        <v>0</v>
      </c>
    </row>
    <row r="158" spans="1:3" x14ac:dyDescent="0.3">
      <c r="A158" s="181">
        <v>43467</v>
      </c>
      <c r="B158" s="182">
        <v>1.5833333333333359</v>
      </c>
      <c r="C158" s="4">
        <f>C$1*DTP15min!D153/100</f>
        <v>0</v>
      </c>
    </row>
    <row r="159" spans="1:3" x14ac:dyDescent="0.3">
      <c r="A159" s="181">
        <v>43467</v>
      </c>
      <c r="B159" s="182">
        <v>1.5937500000000027</v>
      </c>
      <c r="C159" s="4">
        <f>C$1*DTP15min!D154/100</f>
        <v>0</v>
      </c>
    </row>
    <row r="160" spans="1:3" x14ac:dyDescent="0.3">
      <c r="A160" s="181">
        <v>43467</v>
      </c>
      <c r="B160" s="182">
        <v>1.6041666666666694</v>
      </c>
      <c r="C160" s="4">
        <f>C$1*DTP15min!D155/100</f>
        <v>0</v>
      </c>
    </row>
    <row r="161" spans="1:3" x14ac:dyDescent="0.3">
      <c r="A161" s="181">
        <v>43467</v>
      </c>
      <c r="B161" s="182">
        <v>1.6145833333333361</v>
      </c>
      <c r="C161" s="4">
        <f>C$1*DTP15min!D156/100</f>
        <v>0</v>
      </c>
    </row>
    <row r="162" spans="1:3" x14ac:dyDescent="0.3">
      <c r="A162" s="181">
        <v>43467</v>
      </c>
      <c r="B162" s="182">
        <v>1.6250000000000029</v>
      </c>
      <c r="C162" s="4">
        <f>C$1*DTP15min!D157/100</f>
        <v>0</v>
      </c>
    </row>
    <row r="163" spans="1:3" x14ac:dyDescent="0.3">
      <c r="A163" s="181">
        <v>43467</v>
      </c>
      <c r="B163" s="182">
        <v>1.6354166666666696</v>
      </c>
      <c r="C163" s="4">
        <f>C$1*DTP15min!D158/100</f>
        <v>0</v>
      </c>
    </row>
    <row r="164" spans="1:3" x14ac:dyDescent="0.3">
      <c r="A164" s="181">
        <v>43467</v>
      </c>
      <c r="B164" s="182">
        <v>1.6458333333333364</v>
      </c>
      <c r="C164" s="4">
        <f>C$1*DTP15min!D159/100</f>
        <v>0</v>
      </c>
    </row>
    <row r="165" spans="1:3" x14ac:dyDescent="0.3">
      <c r="A165" s="181">
        <v>43467</v>
      </c>
      <c r="B165" s="182">
        <v>1.6562500000000031</v>
      </c>
      <c r="C165" s="4">
        <f>C$1*DTP15min!D160/100</f>
        <v>0</v>
      </c>
    </row>
    <row r="166" spans="1:3" x14ac:dyDescent="0.3">
      <c r="A166" s="181">
        <v>43467</v>
      </c>
      <c r="B166" s="182">
        <v>1.6666666666666698</v>
      </c>
      <c r="C166" s="4">
        <f>C$1*DTP15min!D161/100</f>
        <v>0</v>
      </c>
    </row>
    <row r="167" spans="1:3" x14ac:dyDescent="0.3">
      <c r="A167" s="181">
        <v>43467</v>
      </c>
      <c r="B167" s="182">
        <v>1.6770833333333366</v>
      </c>
      <c r="C167" s="4">
        <f>C$1*DTP15min!D162/100</f>
        <v>0</v>
      </c>
    </row>
    <row r="168" spans="1:3" x14ac:dyDescent="0.3">
      <c r="A168" s="181">
        <v>43467</v>
      </c>
      <c r="B168" s="182">
        <v>1.6875000000000033</v>
      </c>
      <c r="C168" s="4">
        <f>C$1*DTP15min!D163/100</f>
        <v>0</v>
      </c>
    </row>
    <row r="169" spans="1:3" x14ac:dyDescent="0.3">
      <c r="A169" s="181">
        <v>43467</v>
      </c>
      <c r="B169" s="182">
        <v>1.6979166666666701</v>
      </c>
      <c r="C169" s="4">
        <f>C$1*DTP15min!D164/100</f>
        <v>0</v>
      </c>
    </row>
    <row r="170" spans="1:3" x14ac:dyDescent="0.3">
      <c r="A170" s="181">
        <v>43467</v>
      </c>
      <c r="B170" s="182">
        <v>1.7083333333333368</v>
      </c>
      <c r="C170" s="4">
        <f>C$1*DTP15min!D165/100</f>
        <v>0</v>
      </c>
    </row>
    <row r="171" spans="1:3" x14ac:dyDescent="0.3">
      <c r="A171" s="181">
        <v>43467</v>
      </c>
      <c r="B171" s="182">
        <v>1.7187500000000036</v>
      </c>
      <c r="C171" s="4">
        <f>C$1*DTP15min!D166/100</f>
        <v>0</v>
      </c>
    </row>
    <row r="172" spans="1:3" x14ac:dyDescent="0.3">
      <c r="A172" s="181">
        <v>43467</v>
      </c>
      <c r="B172" s="182">
        <v>1.7291666666666703</v>
      </c>
      <c r="C172" s="4">
        <f>C$1*DTP15min!D167/100</f>
        <v>0</v>
      </c>
    </row>
    <row r="173" spans="1:3" x14ac:dyDescent="0.3">
      <c r="A173" s="181">
        <v>43467</v>
      </c>
      <c r="B173" s="182">
        <v>1.739583333333337</v>
      </c>
      <c r="C173" s="4">
        <f>C$1*DTP15min!D168/100</f>
        <v>0</v>
      </c>
    </row>
    <row r="174" spans="1:3" x14ac:dyDescent="0.3">
      <c r="A174" s="181">
        <v>43467</v>
      </c>
      <c r="B174" s="182">
        <v>1.7500000000000038</v>
      </c>
      <c r="C174" s="4">
        <f>C$1*DTP15min!D169/100</f>
        <v>0</v>
      </c>
    </row>
    <row r="175" spans="1:3" x14ac:dyDescent="0.3">
      <c r="A175" s="181">
        <v>43467</v>
      </c>
      <c r="B175" s="182">
        <v>1.7604166666666705</v>
      </c>
      <c r="C175" s="4">
        <f>C$1*DTP15min!D170/100</f>
        <v>0</v>
      </c>
    </row>
    <row r="176" spans="1:3" x14ac:dyDescent="0.3">
      <c r="A176" s="181">
        <v>43467</v>
      </c>
      <c r="B176" s="182">
        <v>1.7708333333333373</v>
      </c>
      <c r="C176" s="4">
        <f>C$1*DTP15min!D171/100</f>
        <v>0</v>
      </c>
    </row>
    <row r="177" spans="1:3" x14ac:dyDescent="0.3">
      <c r="A177" s="181">
        <v>43467</v>
      </c>
      <c r="B177" s="182">
        <v>1.781250000000004</v>
      </c>
      <c r="C177" s="4">
        <f>C$1*DTP15min!D172/100</f>
        <v>0</v>
      </c>
    </row>
    <row r="178" spans="1:3" x14ac:dyDescent="0.3">
      <c r="A178" s="181">
        <v>43467</v>
      </c>
      <c r="B178" s="182">
        <v>1.7916666666666707</v>
      </c>
      <c r="C178" s="4">
        <f>C$1*DTP15min!D173/100</f>
        <v>0</v>
      </c>
    </row>
    <row r="179" spans="1:3" x14ac:dyDescent="0.3">
      <c r="A179" s="181">
        <v>43467</v>
      </c>
      <c r="B179" s="182">
        <v>1.8020833333333375</v>
      </c>
      <c r="C179" s="4">
        <f>C$1*DTP15min!D174/100</f>
        <v>0</v>
      </c>
    </row>
    <row r="180" spans="1:3" x14ac:dyDescent="0.3">
      <c r="A180" s="181">
        <v>43467</v>
      </c>
      <c r="B180" s="182">
        <v>1.8125000000000042</v>
      </c>
      <c r="C180" s="4">
        <f>C$1*DTP15min!D175/100</f>
        <v>0</v>
      </c>
    </row>
    <row r="181" spans="1:3" x14ac:dyDescent="0.3">
      <c r="A181" s="181">
        <v>43467</v>
      </c>
      <c r="B181" s="182">
        <v>1.822916666666671</v>
      </c>
      <c r="C181" s="4">
        <f>C$1*DTP15min!D176/100</f>
        <v>0</v>
      </c>
    </row>
    <row r="182" spans="1:3" x14ac:dyDescent="0.3">
      <c r="A182" s="181">
        <v>43467</v>
      </c>
      <c r="B182" s="182">
        <v>1.8333333333333377</v>
      </c>
      <c r="C182" s="4">
        <f>C$1*DTP15min!D177/100</f>
        <v>0</v>
      </c>
    </row>
    <row r="183" spans="1:3" x14ac:dyDescent="0.3">
      <c r="A183" s="181">
        <v>43467</v>
      </c>
      <c r="B183" s="182">
        <v>1.8437500000000044</v>
      </c>
      <c r="C183" s="4">
        <f>C$1*DTP15min!D178/100</f>
        <v>0</v>
      </c>
    </row>
    <row r="184" spans="1:3" x14ac:dyDescent="0.3">
      <c r="A184" s="181">
        <v>43467</v>
      </c>
      <c r="B184" s="182">
        <v>1.8541666666666712</v>
      </c>
      <c r="C184" s="4">
        <f>C$1*DTP15min!D179/100</f>
        <v>0</v>
      </c>
    </row>
    <row r="185" spans="1:3" x14ac:dyDescent="0.3">
      <c r="A185" s="181">
        <v>43467</v>
      </c>
      <c r="B185" s="182">
        <v>1.8645833333333379</v>
      </c>
      <c r="C185" s="4">
        <f>C$1*DTP15min!D180/100</f>
        <v>0</v>
      </c>
    </row>
    <row r="186" spans="1:3" x14ac:dyDescent="0.3">
      <c r="A186" s="181">
        <v>43467</v>
      </c>
      <c r="B186" s="182">
        <v>1.8750000000000047</v>
      </c>
      <c r="C186" s="4">
        <f>C$1*DTP15min!D181/100</f>
        <v>0</v>
      </c>
    </row>
    <row r="187" spans="1:3" x14ac:dyDescent="0.3">
      <c r="A187" s="181">
        <v>43467</v>
      </c>
      <c r="B187" s="182">
        <v>1.8854166666666714</v>
      </c>
      <c r="C187" s="4">
        <f>C$1*DTP15min!D182/100</f>
        <v>0</v>
      </c>
    </row>
    <row r="188" spans="1:3" x14ac:dyDescent="0.3">
      <c r="A188" s="181">
        <v>43467</v>
      </c>
      <c r="B188" s="182">
        <v>1.8958333333333381</v>
      </c>
      <c r="C188" s="4">
        <f>C$1*DTP15min!D183/100</f>
        <v>0</v>
      </c>
    </row>
    <row r="189" spans="1:3" x14ac:dyDescent="0.3">
      <c r="A189" s="181">
        <v>43467</v>
      </c>
      <c r="B189" s="182">
        <v>1.9062500000000049</v>
      </c>
      <c r="C189" s="4">
        <f>C$1*DTP15min!D184/100</f>
        <v>0</v>
      </c>
    </row>
    <row r="190" spans="1:3" x14ac:dyDescent="0.3">
      <c r="A190" s="181">
        <v>43467</v>
      </c>
      <c r="B190" s="182">
        <v>1.9166666666666716</v>
      </c>
      <c r="C190" s="4">
        <f>C$1*DTP15min!D185/100</f>
        <v>0</v>
      </c>
    </row>
    <row r="191" spans="1:3" x14ac:dyDescent="0.3">
      <c r="A191" s="181">
        <v>43467</v>
      </c>
      <c r="B191" s="182">
        <v>1.9270833333333384</v>
      </c>
      <c r="C191" s="4">
        <f>C$1*DTP15min!D186/100</f>
        <v>0</v>
      </c>
    </row>
    <row r="192" spans="1:3" x14ac:dyDescent="0.3">
      <c r="A192" s="181">
        <v>43467</v>
      </c>
      <c r="B192" s="182">
        <v>1.9375000000000051</v>
      </c>
      <c r="C192" s="4">
        <f>C$1*DTP15min!D187/100</f>
        <v>0</v>
      </c>
    </row>
    <row r="193" spans="1:3" x14ac:dyDescent="0.3">
      <c r="A193" s="181">
        <v>43467</v>
      </c>
      <c r="B193" s="182">
        <v>1.9479166666666718</v>
      </c>
      <c r="C193" s="4">
        <f>C$1*DTP15min!D188/100</f>
        <v>0</v>
      </c>
    </row>
    <row r="194" spans="1:3" x14ac:dyDescent="0.3">
      <c r="A194" s="181">
        <v>43467</v>
      </c>
      <c r="B194" s="182">
        <v>1.9583333333333386</v>
      </c>
      <c r="C194" s="4">
        <f>C$1*DTP15min!D189/100</f>
        <v>0</v>
      </c>
    </row>
    <row r="195" spans="1:3" x14ac:dyDescent="0.3">
      <c r="A195" s="181">
        <v>43467</v>
      </c>
      <c r="B195" s="182">
        <v>1.9687500000000053</v>
      </c>
      <c r="C195" s="4">
        <f>C$1*DTP15min!D190/100</f>
        <v>0</v>
      </c>
    </row>
    <row r="196" spans="1:3" x14ac:dyDescent="0.3">
      <c r="A196" s="181">
        <v>43467</v>
      </c>
      <c r="B196" s="182">
        <v>1.9791666666666721</v>
      </c>
      <c r="C196" s="4">
        <f>C$1*DTP15min!D191/100</f>
        <v>0</v>
      </c>
    </row>
    <row r="197" spans="1:3" x14ac:dyDescent="0.3">
      <c r="A197" s="181">
        <v>43467</v>
      </c>
      <c r="B197" s="182">
        <v>1.9895833333333388</v>
      </c>
      <c r="C197" s="4">
        <f>C$1*DTP15min!D192/100</f>
        <v>0</v>
      </c>
    </row>
    <row r="198" spans="1:3" x14ac:dyDescent="0.3">
      <c r="A198" s="181">
        <v>43468</v>
      </c>
      <c r="B198" s="182">
        <v>2.0000000000000053</v>
      </c>
      <c r="C198" s="4">
        <f>C$1*DTP15min!D193/100</f>
        <v>0</v>
      </c>
    </row>
    <row r="199" spans="1:3" x14ac:dyDescent="0.3">
      <c r="A199" s="181">
        <v>43468</v>
      </c>
      <c r="B199" s="182">
        <v>2.0104166666666718</v>
      </c>
      <c r="C199" s="4">
        <f>C$1*DTP15min!D194/100</f>
        <v>0</v>
      </c>
    </row>
    <row r="200" spans="1:3" x14ac:dyDescent="0.3">
      <c r="A200" s="181">
        <v>43468</v>
      </c>
      <c r="B200" s="182">
        <v>2.0208333333333384</v>
      </c>
      <c r="C200" s="4">
        <f>C$1*DTP15min!D195/100</f>
        <v>0</v>
      </c>
    </row>
    <row r="201" spans="1:3" x14ac:dyDescent="0.3">
      <c r="A201" s="181">
        <v>43468</v>
      </c>
      <c r="B201" s="182">
        <v>2.0312500000000049</v>
      </c>
      <c r="C201" s="4">
        <f>C$1*DTP15min!D196/100</f>
        <v>0</v>
      </c>
    </row>
    <row r="202" spans="1:3" x14ac:dyDescent="0.3">
      <c r="A202" s="181">
        <v>43468</v>
      </c>
      <c r="B202" s="182">
        <v>2.0416666666666714</v>
      </c>
      <c r="C202" s="4">
        <f>C$1*DTP15min!D197/100</f>
        <v>0</v>
      </c>
    </row>
    <row r="203" spans="1:3" x14ac:dyDescent="0.3">
      <c r="A203" s="181">
        <v>43468</v>
      </c>
      <c r="B203" s="182">
        <v>2.0520833333333379</v>
      </c>
      <c r="C203" s="4">
        <f>C$1*DTP15min!D198/100</f>
        <v>0</v>
      </c>
    </row>
    <row r="204" spans="1:3" x14ac:dyDescent="0.3">
      <c r="A204" s="181">
        <v>43468</v>
      </c>
      <c r="B204" s="182">
        <v>2.0625000000000044</v>
      </c>
      <c r="C204" s="4">
        <f>C$1*DTP15min!D199/100</f>
        <v>0</v>
      </c>
    </row>
    <row r="205" spans="1:3" x14ac:dyDescent="0.3">
      <c r="A205" s="181">
        <v>43468</v>
      </c>
      <c r="B205" s="182">
        <v>2.072916666666671</v>
      </c>
      <c r="C205" s="4">
        <f>C$1*DTP15min!D200/100</f>
        <v>0</v>
      </c>
    </row>
    <row r="206" spans="1:3" x14ac:dyDescent="0.3">
      <c r="A206" s="181">
        <v>43468</v>
      </c>
      <c r="B206" s="182">
        <v>2.0833333333333375</v>
      </c>
      <c r="C206" s="4">
        <f>C$1*DTP15min!D201/100</f>
        <v>0</v>
      </c>
    </row>
    <row r="207" spans="1:3" x14ac:dyDescent="0.3">
      <c r="A207" s="181">
        <v>43468</v>
      </c>
      <c r="B207" s="182">
        <v>2.093750000000004</v>
      </c>
      <c r="C207" s="4">
        <f>C$1*DTP15min!D202/100</f>
        <v>0</v>
      </c>
    </row>
    <row r="208" spans="1:3" x14ac:dyDescent="0.3">
      <c r="A208" s="181">
        <v>43468</v>
      </c>
      <c r="B208" s="182">
        <v>2.1041666666666705</v>
      </c>
      <c r="C208" s="4">
        <f>C$1*DTP15min!D203/100</f>
        <v>0</v>
      </c>
    </row>
    <row r="209" spans="1:3" x14ac:dyDescent="0.3">
      <c r="A209" s="181">
        <v>43468</v>
      </c>
      <c r="B209" s="182">
        <v>2.114583333333337</v>
      </c>
      <c r="C209" s="4">
        <f>C$1*DTP15min!D204/100</f>
        <v>0</v>
      </c>
    </row>
    <row r="210" spans="1:3" x14ac:dyDescent="0.3">
      <c r="A210" s="181">
        <v>43468</v>
      </c>
      <c r="B210" s="182">
        <v>2.1250000000000036</v>
      </c>
      <c r="C210" s="4">
        <f>C$1*DTP15min!D205/100</f>
        <v>0</v>
      </c>
    </row>
    <row r="211" spans="1:3" x14ac:dyDescent="0.3">
      <c r="A211" s="181">
        <v>43468</v>
      </c>
      <c r="B211" s="182">
        <v>2.1354166666666701</v>
      </c>
      <c r="C211" s="4">
        <f>C$1*DTP15min!D206/100</f>
        <v>0</v>
      </c>
    </row>
    <row r="212" spans="1:3" x14ac:dyDescent="0.3">
      <c r="A212" s="181">
        <v>43468</v>
      </c>
      <c r="B212" s="182">
        <v>2.1458333333333366</v>
      </c>
      <c r="C212" s="4">
        <f>C$1*DTP15min!D207/100</f>
        <v>0</v>
      </c>
    </row>
    <row r="213" spans="1:3" x14ac:dyDescent="0.3">
      <c r="A213" s="181">
        <v>43468</v>
      </c>
      <c r="B213" s="182">
        <v>2.1562500000000031</v>
      </c>
      <c r="C213" s="4">
        <f>C$1*DTP15min!D208/100</f>
        <v>0</v>
      </c>
    </row>
    <row r="214" spans="1:3" x14ac:dyDescent="0.3">
      <c r="A214" s="181">
        <v>43468</v>
      </c>
      <c r="B214" s="182">
        <v>2.1666666666666696</v>
      </c>
      <c r="C214" s="4">
        <f>C$1*DTP15min!D209/100</f>
        <v>0</v>
      </c>
    </row>
    <row r="215" spans="1:3" x14ac:dyDescent="0.3">
      <c r="A215" s="181">
        <v>43468</v>
      </c>
      <c r="B215" s="182">
        <v>2.1770833333333361</v>
      </c>
      <c r="C215" s="4">
        <f>C$1*DTP15min!D210/100</f>
        <v>0</v>
      </c>
    </row>
    <row r="216" spans="1:3" x14ac:dyDescent="0.3">
      <c r="A216" s="181">
        <v>43468</v>
      </c>
      <c r="B216" s="182">
        <v>2.1875000000000027</v>
      </c>
      <c r="C216" s="4">
        <f>C$1*DTP15min!D211/100</f>
        <v>0</v>
      </c>
    </row>
    <row r="217" spans="1:3" x14ac:dyDescent="0.3">
      <c r="A217" s="181">
        <v>43468</v>
      </c>
      <c r="B217" s="182">
        <v>2.1979166666666692</v>
      </c>
      <c r="C217" s="4">
        <f>C$1*DTP15min!D212/100</f>
        <v>0</v>
      </c>
    </row>
    <row r="218" spans="1:3" x14ac:dyDescent="0.3">
      <c r="A218" s="181">
        <v>43468</v>
      </c>
      <c r="B218" s="182">
        <v>2.2083333333333357</v>
      </c>
      <c r="C218" s="4">
        <f>C$1*DTP15min!D213/100</f>
        <v>0</v>
      </c>
    </row>
    <row r="219" spans="1:3" x14ac:dyDescent="0.3">
      <c r="A219" s="181">
        <v>43468</v>
      </c>
      <c r="B219" s="182">
        <v>2.2187500000000022</v>
      </c>
      <c r="C219" s="4">
        <f>C$1*DTP15min!D214/100</f>
        <v>0</v>
      </c>
    </row>
    <row r="220" spans="1:3" x14ac:dyDescent="0.3">
      <c r="A220" s="181">
        <v>43468</v>
      </c>
      <c r="B220" s="182">
        <v>2.2291666666666687</v>
      </c>
      <c r="C220" s="4">
        <f>C$1*DTP15min!D215/100</f>
        <v>0</v>
      </c>
    </row>
    <row r="221" spans="1:3" x14ac:dyDescent="0.3">
      <c r="A221" s="181">
        <v>43468</v>
      </c>
      <c r="B221" s="182">
        <v>2.2395833333333353</v>
      </c>
      <c r="C221" s="4">
        <f>C$1*DTP15min!D216/100</f>
        <v>0</v>
      </c>
    </row>
    <row r="222" spans="1:3" x14ac:dyDescent="0.3">
      <c r="A222" s="181">
        <v>43468</v>
      </c>
      <c r="B222" s="182">
        <v>2.2500000000000018</v>
      </c>
      <c r="C222" s="4">
        <f>C$1*DTP15min!D217/100</f>
        <v>0</v>
      </c>
    </row>
    <row r="223" spans="1:3" x14ac:dyDescent="0.3">
      <c r="A223" s="181">
        <v>43468</v>
      </c>
      <c r="B223" s="182">
        <v>2.2604166666666683</v>
      </c>
      <c r="C223" s="4">
        <f>C$1*DTP15min!D218/100</f>
        <v>0</v>
      </c>
    </row>
    <row r="224" spans="1:3" x14ac:dyDescent="0.3">
      <c r="A224" s="181">
        <v>43468</v>
      </c>
      <c r="B224" s="182">
        <v>2.2708333333333348</v>
      </c>
      <c r="C224" s="4">
        <f>C$1*DTP15min!D219/100</f>
        <v>0</v>
      </c>
    </row>
    <row r="225" spans="1:3" x14ac:dyDescent="0.3">
      <c r="A225" s="181">
        <v>43468</v>
      </c>
      <c r="B225" s="182">
        <v>2.2812500000000013</v>
      </c>
      <c r="C225" s="4">
        <f>C$1*DTP15min!D220/100</f>
        <v>0</v>
      </c>
    </row>
    <row r="226" spans="1:3" x14ac:dyDescent="0.3">
      <c r="A226" s="181">
        <v>43468</v>
      </c>
      <c r="B226" s="182">
        <v>2.2916666666666679</v>
      </c>
      <c r="C226" s="4">
        <f>C$1*DTP15min!D221/100</f>
        <v>0</v>
      </c>
    </row>
    <row r="227" spans="1:3" x14ac:dyDescent="0.3">
      <c r="A227" s="181">
        <v>43468</v>
      </c>
      <c r="B227" s="182">
        <v>2.3020833333333344</v>
      </c>
      <c r="C227" s="4">
        <f>C$1*DTP15min!D222/100</f>
        <v>0</v>
      </c>
    </row>
    <row r="228" spans="1:3" x14ac:dyDescent="0.3">
      <c r="A228" s="181">
        <v>43468</v>
      </c>
      <c r="B228" s="182">
        <v>2.3125000000000009</v>
      </c>
      <c r="C228" s="4">
        <f>C$1*DTP15min!D223/100</f>
        <v>0</v>
      </c>
    </row>
    <row r="229" spans="1:3" x14ac:dyDescent="0.3">
      <c r="A229" s="181">
        <v>43468</v>
      </c>
      <c r="B229" s="182">
        <v>2.3229166666666674</v>
      </c>
      <c r="C229" s="4">
        <f>C$1*DTP15min!D224/100</f>
        <v>0</v>
      </c>
    </row>
    <row r="230" spans="1:3" x14ac:dyDescent="0.3">
      <c r="A230" s="181">
        <v>43468</v>
      </c>
      <c r="B230" s="182">
        <v>2.3333333333333339</v>
      </c>
      <c r="C230" s="4">
        <f>C$1*DTP15min!D225/100</f>
        <v>0</v>
      </c>
    </row>
    <row r="231" spans="1:3" x14ac:dyDescent="0.3">
      <c r="A231" s="181">
        <v>43468</v>
      </c>
      <c r="B231" s="182">
        <v>2.3437500000000004</v>
      </c>
      <c r="C231" s="4">
        <f>C$1*DTP15min!D226/100</f>
        <v>0</v>
      </c>
    </row>
    <row r="232" spans="1:3" x14ac:dyDescent="0.3">
      <c r="A232" s="181">
        <v>43468</v>
      </c>
      <c r="B232" s="182">
        <v>2.354166666666667</v>
      </c>
      <c r="C232" s="4">
        <f>C$1*DTP15min!D227/100</f>
        <v>0</v>
      </c>
    </row>
    <row r="233" spans="1:3" x14ac:dyDescent="0.3">
      <c r="A233" s="181">
        <v>43468</v>
      </c>
      <c r="B233" s="182">
        <v>2.3645833333333335</v>
      </c>
      <c r="C233" s="4">
        <f>C$1*DTP15min!D228/100</f>
        <v>0</v>
      </c>
    </row>
    <row r="234" spans="1:3" x14ac:dyDescent="0.3">
      <c r="A234" s="181">
        <v>43468</v>
      </c>
      <c r="B234" s="182">
        <v>2.375</v>
      </c>
      <c r="C234" s="4">
        <f>C$1*DTP15min!D229/100</f>
        <v>0</v>
      </c>
    </row>
    <row r="235" spans="1:3" x14ac:dyDescent="0.3">
      <c r="A235" s="181">
        <v>43468</v>
      </c>
      <c r="B235" s="182">
        <v>2.3854166666666665</v>
      </c>
      <c r="C235" s="4">
        <f>C$1*DTP15min!D230/100</f>
        <v>0</v>
      </c>
    </row>
    <row r="236" spans="1:3" x14ac:dyDescent="0.3">
      <c r="A236" s="181">
        <v>43468</v>
      </c>
      <c r="B236" s="182">
        <v>2.395833333333333</v>
      </c>
      <c r="C236" s="4">
        <f>C$1*DTP15min!D231/100</f>
        <v>0</v>
      </c>
    </row>
    <row r="237" spans="1:3" x14ac:dyDescent="0.3">
      <c r="A237" s="181">
        <v>43468</v>
      </c>
      <c r="B237" s="182">
        <v>2.4062499999999996</v>
      </c>
      <c r="C237" s="4">
        <f>C$1*DTP15min!D232/100</f>
        <v>0</v>
      </c>
    </row>
    <row r="238" spans="1:3" x14ac:dyDescent="0.3">
      <c r="A238" s="181">
        <v>43468</v>
      </c>
      <c r="B238" s="182">
        <v>2.4166666666666661</v>
      </c>
      <c r="C238" s="4">
        <f>C$1*DTP15min!D233/100</f>
        <v>0</v>
      </c>
    </row>
    <row r="239" spans="1:3" x14ac:dyDescent="0.3">
      <c r="A239" s="181">
        <v>43468</v>
      </c>
      <c r="B239" s="182">
        <v>2.4270833333333326</v>
      </c>
      <c r="C239" s="4">
        <f>C$1*DTP15min!D234/100</f>
        <v>0</v>
      </c>
    </row>
    <row r="240" spans="1:3" x14ac:dyDescent="0.3">
      <c r="A240" s="181">
        <v>43468</v>
      </c>
      <c r="B240" s="182">
        <v>2.4374999999999991</v>
      </c>
      <c r="C240" s="4">
        <f>C$1*DTP15min!D235/100</f>
        <v>0</v>
      </c>
    </row>
    <row r="241" spans="1:3" x14ac:dyDescent="0.3">
      <c r="A241" s="181">
        <v>43468</v>
      </c>
      <c r="B241" s="182">
        <v>2.4479166666666656</v>
      </c>
      <c r="C241" s="4">
        <f>C$1*DTP15min!D236/100</f>
        <v>0</v>
      </c>
    </row>
    <row r="242" spans="1:3" x14ac:dyDescent="0.3">
      <c r="A242" s="181">
        <v>43468</v>
      </c>
      <c r="B242" s="182">
        <v>2.4583333333333321</v>
      </c>
      <c r="C242" s="4">
        <f>C$1*DTP15min!D237/100</f>
        <v>0</v>
      </c>
    </row>
    <row r="243" spans="1:3" x14ac:dyDescent="0.3">
      <c r="A243" s="181">
        <v>43468</v>
      </c>
      <c r="B243" s="182">
        <v>2.4687499999999987</v>
      </c>
      <c r="C243" s="4">
        <f>C$1*DTP15min!D238/100</f>
        <v>0</v>
      </c>
    </row>
    <row r="244" spans="1:3" x14ac:dyDescent="0.3">
      <c r="A244" s="181">
        <v>43468</v>
      </c>
      <c r="B244" s="182">
        <v>2.4791666666666652</v>
      </c>
      <c r="C244" s="4">
        <f>C$1*DTP15min!D239/100</f>
        <v>0</v>
      </c>
    </row>
    <row r="245" spans="1:3" x14ac:dyDescent="0.3">
      <c r="A245" s="181">
        <v>43468</v>
      </c>
      <c r="B245" s="182">
        <v>2.4895833333333317</v>
      </c>
      <c r="C245" s="4">
        <f>C$1*DTP15min!D240/100</f>
        <v>0</v>
      </c>
    </row>
    <row r="246" spans="1:3" x14ac:dyDescent="0.3">
      <c r="A246" s="181">
        <v>43468</v>
      </c>
      <c r="B246" s="182">
        <v>2.4999999999999982</v>
      </c>
      <c r="C246" s="4">
        <f>C$1*DTP15min!D241/100</f>
        <v>0</v>
      </c>
    </row>
    <row r="247" spans="1:3" x14ac:dyDescent="0.3">
      <c r="A247" s="181">
        <v>43468</v>
      </c>
      <c r="B247" s="182">
        <v>2.5104166666666647</v>
      </c>
      <c r="C247" s="4">
        <f>C$1*DTP15min!D242/100</f>
        <v>0</v>
      </c>
    </row>
    <row r="248" spans="1:3" x14ac:dyDescent="0.3">
      <c r="A248" s="181">
        <v>43468</v>
      </c>
      <c r="B248" s="182">
        <v>2.5208333333333313</v>
      </c>
      <c r="C248" s="4">
        <f>C$1*DTP15min!D243/100</f>
        <v>0</v>
      </c>
    </row>
    <row r="249" spans="1:3" x14ac:dyDescent="0.3">
      <c r="A249" s="181">
        <v>43468</v>
      </c>
      <c r="B249" s="182">
        <v>2.5312499999999978</v>
      </c>
      <c r="C249" s="4">
        <f>C$1*DTP15min!D244/100</f>
        <v>0</v>
      </c>
    </row>
    <row r="250" spans="1:3" x14ac:dyDescent="0.3">
      <c r="A250" s="181">
        <v>43468</v>
      </c>
      <c r="B250" s="182">
        <v>2.5416666666666643</v>
      </c>
      <c r="C250" s="4">
        <f>C$1*DTP15min!D245/100</f>
        <v>0</v>
      </c>
    </row>
    <row r="251" spans="1:3" x14ac:dyDescent="0.3">
      <c r="A251" s="181">
        <v>43468</v>
      </c>
      <c r="B251" s="182">
        <v>2.5520833333333308</v>
      </c>
      <c r="C251" s="4">
        <f>C$1*DTP15min!D246/100</f>
        <v>0</v>
      </c>
    </row>
    <row r="252" spans="1:3" x14ac:dyDescent="0.3">
      <c r="A252" s="181">
        <v>43468</v>
      </c>
      <c r="B252" s="182">
        <v>2.5624999999999973</v>
      </c>
      <c r="C252" s="4">
        <f>C$1*DTP15min!D247/100</f>
        <v>0</v>
      </c>
    </row>
    <row r="253" spans="1:3" x14ac:dyDescent="0.3">
      <c r="A253" s="181">
        <v>43468</v>
      </c>
      <c r="B253" s="182">
        <v>2.5729166666666639</v>
      </c>
      <c r="C253" s="4">
        <f>C$1*DTP15min!D248/100</f>
        <v>0</v>
      </c>
    </row>
    <row r="254" spans="1:3" x14ac:dyDescent="0.3">
      <c r="A254" s="181">
        <v>43468</v>
      </c>
      <c r="B254" s="182">
        <v>2.5833333333333304</v>
      </c>
      <c r="C254" s="4">
        <f>C$1*DTP15min!D249/100</f>
        <v>0</v>
      </c>
    </row>
    <row r="255" spans="1:3" x14ac:dyDescent="0.3">
      <c r="A255" s="181">
        <v>43468</v>
      </c>
      <c r="B255" s="182">
        <v>2.5937499999999969</v>
      </c>
      <c r="C255" s="4">
        <f>C$1*DTP15min!D250/100</f>
        <v>0</v>
      </c>
    </row>
    <row r="256" spans="1:3" x14ac:dyDescent="0.3">
      <c r="A256" s="181">
        <v>43468</v>
      </c>
      <c r="B256" s="182">
        <v>2.6041666666666634</v>
      </c>
      <c r="C256" s="4">
        <f>C$1*DTP15min!D251/100</f>
        <v>0</v>
      </c>
    </row>
    <row r="257" spans="1:3" x14ac:dyDescent="0.3">
      <c r="A257" s="181">
        <v>43468</v>
      </c>
      <c r="B257" s="182">
        <v>2.6145833333333299</v>
      </c>
      <c r="C257" s="4">
        <f>C$1*DTP15min!D252/100</f>
        <v>0</v>
      </c>
    </row>
    <row r="258" spans="1:3" x14ac:dyDescent="0.3">
      <c r="A258" s="181">
        <v>43468</v>
      </c>
      <c r="B258" s="182">
        <v>2.6249999999999964</v>
      </c>
      <c r="C258" s="4">
        <f>C$1*DTP15min!D253/100</f>
        <v>0</v>
      </c>
    </row>
    <row r="259" spans="1:3" x14ac:dyDescent="0.3">
      <c r="A259" s="181">
        <v>43468</v>
      </c>
      <c r="B259" s="182">
        <v>2.635416666666663</v>
      </c>
      <c r="C259" s="4">
        <f>C$1*DTP15min!D254/100</f>
        <v>0</v>
      </c>
    </row>
    <row r="260" spans="1:3" x14ac:dyDescent="0.3">
      <c r="A260" s="181">
        <v>43468</v>
      </c>
      <c r="B260" s="182">
        <v>2.6458333333333295</v>
      </c>
      <c r="C260" s="4">
        <f>C$1*DTP15min!D255/100</f>
        <v>0</v>
      </c>
    </row>
    <row r="261" spans="1:3" x14ac:dyDescent="0.3">
      <c r="A261" s="181">
        <v>43468</v>
      </c>
      <c r="B261" s="182">
        <v>2.656249999999996</v>
      </c>
      <c r="C261" s="4">
        <f>C$1*DTP15min!D256/100</f>
        <v>0</v>
      </c>
    </row>
    <row r="262" spans="1:3" x14ac:dyDescent="0.3">
      <c r="A262" s="181">
        <v>43468</v>
      </c>
      <c r="B262" s="182">
        <v>2.6666666666666625</v>
      </c>
      <c r="C262" s="4">
        <f>C$1*DTP15min!D257/100</f>
        <v>0</v>
      </c>
    </row>
    <row r="263" spans="1:3" x14ac:dyDescent="0.3">
      <c r="A263" s="181">
        <v>43468</v>
      </c>
      <c r="B263" s="182">
        <v>2.677083333333329</v>
      </c>
      <c r="C263" s="4">
        <f>C$1*DTP15min!D258/100</f>
        <v>0</v>
      </c>
    </row>
    <row r="264" spans="1:3" x14ac:dyDescent="0.3">
      <c r="A264" s="181">
        <v>43468</v>
      </c>
      <c r="B264" s="182">
        <v>2.6874999999999956</v>
      </c>
      <c r="C264" s="4">
        <f>C$1*DTP15min!D259/100</f>
        <v>0</v>
      </c>
    </row>
    <row r="265" spans="1:3" x14ac:dyDescent="0.3">
      <c r="A265" s="181">
        <v>43468</v>
      </c>
      <c r="B265" s="182">
        <v>2.6979166666666621</v>
      </c>
      <c r="C265" s="4">
        <f>C$1*DTP15min!D260/100</f>
        <v>0</v>
      </c>
    </row>
    <row r="266" spans="1:3" x14ac:dyDescent="0.3">
      <c r="A266" s="181">
        <v>43468</v>
      </c>
      <c r="B266" s="182">
        <v>2.7083333333333286</v>
      </c>
      <c r="C266" s="4">
        <f>C$1*DTP15min!D261/100</f>
        <v>0</v>
      </c>
    </row>
    <row r="267" spans="1:3" x14ac:dyDescent="0.3">
      <c r="A267" s="181">
        <v>43468</v>
      </c>
      <c r="B267" s="182">
        <v>2.7187499999999951</v>
      </c>
      <c r="C267" s="4">
        <f>C$1*DTP15min!D262/100</f>
        <v>0</v>
      </c>
    </row>
    <row r="268" spans="1:3" x14ac:dyDescent="0.3">
      <c r="A268" s="181">
        <v>43468</v>
      </c>
      <c r="B268" s="182">
        <v>2.7291666666666616</v>
      </c>
      <c r="C268" s="4">
        <f>C$1*DTP15min!D263/100</f>
        <v>0</v>
      </c>
    </row>
    <row r="269" spans="1:3" x14ac:dyDescent="0.3">
      <c r="A269" s="181">
        <v>43468</v>
      </c>
      <c r="B269" s="182">
        <v>2.7395833333333282</v>
      </c>
      <c r="C269" s="4">
        <f>C$1*DTP15min!D264/100</f>
        <v>0</v>
      </c>
    </row>
    <row r="270" spans="1:3" x14ac:dyDescent="0.3">
      <c r="A270" s="181">
        <v>43468</v>
      </c>
      <c r="B270" s="182">
        <v>2.7499999999999947</v>
      </c>
      <c r="C270" s="4">
        <f>C$1*DTP15min!D265/100</f>
        <v>0</v>
      </c>
    </row>
    <row r="271" spans="1:3" x14ac:dyDescent="0.3">
      <c r="A271" s="181">
        <v>43468</v>
      </c>
      <c r="B271" s="182">
        <v>2.7604166666666612</v>
      </c>
      <c r="C271" s="4">
        <f>C$1*DTP15min!D266/100</f>
        <v>0</v>
      </c>
    </row>
    <row r="272" spans="1:3" x14ac:dyDescent="0.3">
      <c r="A272" s="181">
        <v>43468</v>
      </c>
      <c r="B272" s="182">
        <v>2.7708333333333277</v>
      </c>
      <c r="C272" s="4">
        <f>C$1*DTP15min!D267/100</f>
        <v>0</v>
      </c>
    </row>
    <row r="273" spans="1:3" x14ac:dyDescent="0.3">
      <c r="A273" s="181">
        <v>43468</v>
      </c>
      <c r="B273" s="182">
        <v>2.7812499999999942</v>
      </c>
      <c r="C273" s="4">
        <f>C$1*DTP15min!D268/100</f>
        <v>0</v>
      </c>
    </row>
    <row r="274" spans="1:3" x14ac:dyDescent="0.3">
      <c r="A274" s="181">
        <v>43468</v>
      </c>
      <c r="B274" s="182">
        <v>2.7916666666666607</v>
      </c>
      <c r="C274" s="4">
        <f>C$1*DTP15min!D269/100</f>
        <v>0</v>
      </c>
    </row>
    <row r="275" spans="1:3" x14ac:dyDescent="0.3">
      <c r="A275" s="181">
        <v>43468</v>
      </c>
      <c r="B275" s="182">
        <v>2.8020833333333273</v>
      </c>
      <c r="C275" s="4">
        <f>C$1*DTP15min!D270/100</f>
        <v>0</v>
      </c>
    </row>
    <row r="276" spans="1:3" x14ac:dyDescent="0.3">
      <c r="A276" s="181">
        <v>43468</v>
      </c>
      <c r="B276" s="182">
        <v>2.8124999999999938</v>
      </c>
      <c r="C276" s="4">
        <f>C$1*DTP15min!D271/100</f>
        <v>0</v>
      </c>
    </row>
    <row r="277" spans="1:3" x14ac:dyDescent="0.3">
      <c r="A277" s="181">
        <v>43468</v>
      </c>
      <c r="B277" s="182">
        <v>2.8229166666666603</v>
      </c>
      <c r="C277" s="4">
        <f>C$1*DTP15min!D272/100</f>
        <v>0</v>
      </c>
    </row>
    <row r="278" spans="1:3" x14ac:dyDescent="0.3">
      <c r="A278" s="181">
        <v>43468</v>
      </c>
      <c r="B278" s="182">
        <v>2.8333333333333268</v>
      </c>
      <c r="C278" s="4">
        <f>C$1*DTP15min!D273/100</f>
        <v>0</v>
      </c>
    </row>
    <row r="279" spans="1:3" x14ac:dyDescent="0.3">
      <c r="A279" s="181">
        <v>43468</v>
      </c>
      <c r="B279" s="182">
        <v>2.8437499999999933</v>
      </c>
      <c r="C279" s="4">
        <f>C$1*DTP15min!D274/100</f>
        <v>0</v>
      </c>
    </row>
    <row r="280" spans="1:3" x14ac:dyDescent="0.3">
      <c r="A280" s="181">
        <v>43468</v>
      </c>
      <c r="B280" s="182">
        <v>2.8541666666666599</v>
      </c>
      <c r="C280" s="4">
        <f>C$1*DTP15min!D275/100</f>
        <v>0</v>
      </c>
    </row>
    <row r="281" spans="1:3" x14ac:dyDescent="0.3">
      <c r="A281" s="181">
        <v>43468</v>
      </c>
      <c r="B281" s="182">
        <v>2.8645833333333264</v>
      </c>
      <c r="C281" s="4">
        <f>C$1*DTP15min!D276/100</f>
        <v>0</v>
      </c>
    </row>
    <row r="282" spans="1:3" x14ac:dyDescent="0.3">
      <c r="A282" s="181">
        <v>43468</v>
      </c>
      <c r="B282" s="182">
        <v>2.8749999999999929</v>
      </c>
      <c r="C282" s="4">
        <f>C$1*DTP15min!D277/100</f>
        <v>0</v>
      </c>
    </row>
    <row r="283" spans="1:3" x14ac:dyDescent="0.3">
      <c r="A283" s="181">
        <v>43468</v>
      </c>
      <c r="B283" s="182">
        <v>2.8854166666666594</v>
      </c>
      <c r="C283" s="4">
        <f>C$1*DTP15min!D278/100</f>
        <v>0</v>
      </c>
    </row>
    <row r="284" spans="1:3" x14ac:dyDescent="0.3">
      <c r="A284" s="181">
        <v>43468</v>
      </c>
      <c r="B284" s="182">
        <v>2.8958333333333259</v>
      </c>
      <c r="C284" s="4">
        <f>C$1*DTP15min!D279/100</f>
        <v>0</v>
      </c>
    </row>
    <row r="285" spans="1:3" x14ac:dyDescent="0.3">
      <c r="A285" s="181">
        <v>43468</v>
      </c>
      <c r="B285" s="182">
        <v>2.9062499999999925</v>
      </c>
      <c r="C285" s="4">
        <f>C$1*DTP15min!D280/100</f>
        <v>0</v>
      </c>
    </row>
    <row r="286" spans="1:3" x14ac:dyDescent="0.3">
      <c r="A286" s="181">
        <v>43468</v>
      </c>
      <c r="B286" s="182">
        <v>2.916666666666659</v>
      </c>
      <c r="C286" s="4">
        <f>C$1*DTP15min!D281/100</f>
        <v>0</v>
      </c>
    </row>
    <row r="287" spans="1:3" x14ac:dyDescent="0.3">
      <c r="A287" s="181">
        <v>43468</v>
      </c>
      <c r="B287" s="182">
        <v>2.9270833333333255</v>
      </c>
      <c r="C287" s="4">
        <f>C$1*DTP15min!D282/100</f>
        <v>0</v>
      </c>
    </row>
    <row r="288" spans="1:3" x14ac:dyDescent="0.3">
      <c r="A288" s="181">
        <v>43468</v>
      </c>
      <c r="B288" s="182">
        <v>2.937499999999992</v>
      </c>
      <c r="C288" s="4">
        <f>C$1*DTP15min!D283/100</f>
        <v>0</v>
      </c>
    </row>
    <row r="289" spans="1:4" x14ac:dyDescent="0.3">
      <c r="A289" s="181">
        <v>43468</v>
      </c>
      <c r="B289" s="182">
        <v>2.9479166666666585</v>
      </c>
      <c r="C289" s="4">
        <f>C$1*DTP15min!D284/100</f>
        <v>0</v>
      </c>
    </row>
    <row r="290" spans="1:4" x14ac:dyDescent="0.3">
      <c r="A290" s="181">
        <v>43468</v>
      </c>
      <c r="B290" s="182">
        <v>2.958333333333325</v>
      </c>
      <c r="C290" s="4">
        <f>C$1*DTP15min!D285/100</f>
        <v>0</v>
      </c>
    </row>
    <row r="291" spans="1:4" x14ac:dyDescent="0.3">
      <c r="A291" s="181">
        <v>43468</v>
      </c>
      <c r="B291" s="182">
        <v>2.9687499999999916</v>
      </c>
      <c r="C291" s="4">
        <f>C$1*DTP15min!D286/100</f>
        <v>0</v>
      </c>
    </row>
    <row r="292" spans="1:4" x14ac:dyDescent="0.3">
      <c r="A292" s="181">
        <v>43468</v>
      </c>
      <c r="B292" s="182">
        <v>2.9791666666666581</v>
      </c>
      <c r="C292" s="4">
        <f>C$1*DTP15min!D287/100</f>
        <v>0</v>
      </c>
    </row>
    <row r="293" spans="1:4" x14ac:dyDescent="0.3">
      <c r="A293" s="181">
        <v>43468</v>
      </c>
      <c r="B293" s="182">
        <v>2.9895833333333246</v>
      </c>
      <c r="C293" s="4">
        <f>C$1*DTP15min!D288/100</f>
        <v>0</v>
      </c>
    </row>
    <row r="294" spans="1:4" x14ac:dyDescent="0.3">
      <c r="A294" s="181">
        <v>43469</v>
      </c>
      <c r="B294" s="182">
        <v>2.9999999999999911</v>
      </c>
      <c r="C294" s="4">
        <f>C$1*DTP15min!D289/100</f>
        <v>0</v>
      </c>
    </row>
    <row r="295" spans="1:4" x14ac:dyDescent="0.3">
      <c r="A295" s="181">
        <v>43469</v>
      </c>
      <c r="B295" s="182">
        <v>3.0104166666666576</v>
      </c>
      <c r="C295" s="4">
        <f>C$1*DTP15min!D290/100</f>
        <v>0</v>
      </c>
    </row>
    <row r="296" spans="1:4" x14ac:dyDescent="0.3">
      <c r="A296" s="181">
        <v>43469</v>
      </c>
      <c r="B296" s="182">
        <v>3.0208333333333242</v>
      </c>
      <c r="C296" s="4">
        <f>C$1*DTP15min!D291/100</f>
        <v>0</v>
      </c>
      <c r="D296" s="3"/>
    </row>
    <row r="297" spans="1:4" x14ac:dyDescent="0.3">
      <c r="A297" s="181">
        <v>43469</v>
      </c>
      <c r="B297" s="182">
        <v>3.0312499999999907</v>
      </c>
      <c r="C297" s="4">
        <f>C$1*DTP15min!D292/100</f>
        <v>0</v>
      </c>
    </row>
    <row r="298" spans="1:4" x14ac:dyDescent="0.3">
      <c r="A298" s="181">
        <v>43469</v>
      </c>
      <c r="B298" s="182">
        <v>3.0416666666666572</v>
      </c>
      <c r="C298" s="4">
        <f>C$1*DTP15min!D293/100</f>
        <v>0</v>
      </c>
    </row>
    <row r="299" spans="1:4" x14ac:dyDescent="0.3">
      <c r="A299" s="181">
        <v>43469</v>
      </c>
      <c r="B299" s="182">
        <v>3.0520833333333237</v>
      </c>
      <c r="C299" s="4">
        <f>C$1*DTP15min!D294/100</f>
        <v>0</v>
      </c>
    </row>
    <row r="300" spans="1:4" x14ac:dyDescent="0.3">
      <c r="A300" s="181">
        <v>43469</v>
      </c>
      <c r="B300" s="182">
        <v>3.0624999999999902</v>
      </c>
      <c r="C300" s="4">
        <f>C$1*DTP15min!D295/100</f>
        <v>0</v>
      </c>
    </row>
    <row r="301" spans="1:4" x14ac:dyDescent="0.3">
      <c r="A301" s="181">
        <v>43469</v>
      </c>
      <c r="B301" s="182">
        <v>3.0729166666666567</v>
      </c>
      <c r="C301" s="4">
        <f>C$1*DTP15min!D296/100</f>
        <v>0</v>
      </c>
    </row>
    <row r="302" spans="1:4" x14ac:dyDescent="0.3">
      <c r="A302" s="181">
        <v>43469</v>
      </c>
      <c r="B302" s="182">
        <v>3.0833333333333233</v>
      </c>
      <c r="C302" s="4">
        <f>C$1*DTP15min!D297/100</f>
        <v>0</v>
      </c>
    </row>
    <row r="303" spans="1:4" x14ac:dyDescent="0.3">
      <c r="A303" s="181">
        <v>43469</v>
      </c>
      <c r="B303" s="182">
        <v>3.0937499999999898</v>
      </c>
      <c r="C303" s="4">
        <f>C$1*DTP15min!D298/100</f>
        <v>0</v>
      </c>
    </row>
    <row r="304" spans="1:4" x14ac:dyDescent="0.3">
      <c r="A304" s="181">
        <v>43469</v>
      </c>
      <c r="B304" s="182">
        <v>3.1041666666666563</v>
      </c>
      <c r="C304" s="4">
        <f>C$1*DTP15min!D299/100</f>
        <v>0</v>
      </c>
    </row>
    <row r="305" spans="1:3" x14ac:dyDescent="0.3">
      <c r="A305" s="181">
        <v>43469</v>
      </c>
      <c r="B305" s="182">
        <v>3.1145833333333228</v>
      </c>
      <c r="C305" s="4">
        <f>C$1*DTP15min!D300/100</f>
        <v>0</v>
      </c>
    </row>
    <row r="306" spans="1:3" x14ac:dyDescent="0.3">
      <c r="A306" s="181">
        <v>43469</v>
      </c>
      <c r="B306" s="182">
        <v>3.1249999999999893</v>
      </c>
      <c r="C306" s="4">
        <f>C$1*DTP15min!D301/100</f>
        <v>0</v>
      </c>
    </row>
    <row r="307" spans="1:3" x14ac:dyDescent="0.3">
      <c r="A307" s="181">
        <v>43469</v>
      </c>
      <c r="B307" s="182">
        <v>3.1354166666666559</v>
      </c>
      <c r="C307" s="4">
        <f>C$1*DTP15min!D302/100</f>
        <v>0</v>
      </c>
    </row>
    <row r="308" spans="1:3" x14ac:dyDescent="0.3">
      <c r="A308" s="181">
        <v>43469</v>
      </c>
      <c r="B308" s="182">
        <v>3.1458333333333224</v>
      </c>
      <c r="C308" s="4">
        <f>C$1*DTP15min!D303/100</f>
        <v>0</v>
      </c>
    </row>
    <row r="309" spans="1:3" x14ac:dyDescent="0.3">
      <c r="A309" s="181">
        <v>43469</v>
      </c>
      <c r="B309" s="182">
        <v>3.1562499999999889</v>
      </c>
      <c r="C309" s="4">
        <f>C$1*DTP15min!D304/100</f>
        <v>0</v>
      </c>
    </row>
    <row r="310" spans="1:3" x14ac:dyDescent="0.3">
      <c r="A310" s="181">
        <v>43469</v>
      </c>
      <c r="B310" s="182">
        <v>3.1666666666666554</v>
      </c>
      <c r="C310" s="4">
        <f>C$1*DTP15min!D305/100</f>
        <v>0</v>
      </c>
    </row>
    <row r="311" spans="1:3" x14ac:dyDescent="0.3">
      <c r="A311" s="181">
        <v>43469</v>
      </c>
      <c r="B311" s="182">
        <v>3.1770833333333219</v>
      </c>
      <c r="C311" s="4">
        <f>C$1*DTP15min!D306/100</f>
        <v>0</v>
      </c>
    </row>
    <row r="312" spans="1:3" x14ac:dyDescent="0.3">
      <c r="A312" s="181">
        <v>43469</v>
      </c>
      <c r="B312" s="182">
        <v>3.1874999999999885</v>
      </c>
      <c r="C312" s="4">
        <f>C$1*DTP15min!D307/100</f>
        <v>0</v>
      </c>
    </row>
    <row r="313" spans="1:3" x14ac:dyDescent="0.3">
      <c r="A313" s="181">
        <v>43469</v>
      </c>
      <c r="B313" s="182">
        <v>3.197916666666655</v>
      </c>
      <c r="C313" s="4">
        <f>C$1*DTP15min!D308/100</f>
        <v>0</v>
      </c>
    </row>
    <row r="314" spans="1:3" x14ac:dyDescent="0.3">
      <c r="A314" s="181">
        <v>43469</v>
      </c>
      <c r="B314" s="182">
        <v>3.2083333333333215</v>
      </c>
      <c r="C314" s="4">
        <f>C$1*DTP15min!D309/100</f>
        <v>0</v>
      </c>
    </row>
    <row r="315" spans="1:3" x14ac:dyDescent="0.3">
      <c r="A315" s="181">
        <v>43469</v>
      </c>
      <c r="B315" s="182">
        <v>3.218749999999988</v>
      </c>
      <c r="C315" s="4">
        <f>C$1*DTP15min!D310/100</f>
        <v>0</v>
      </c>
    </row>
    <row r="316" spans="1:3" x14ac:dyDescent="0.3">
      <c r="A316" s="181">
        <v>43469</v>
      </c>
      <c r="B316" s="182">
        <v>3.2291666666666545</v>
      </c>
      <c r="C316" s="4">
        <f>C$1*DTP15min!D311/100</f>
        <v>0</v>
      </c>
    </row>
    <row r="317" spans="1:3" x14ac:dyDescent="0.3">
      <c r="A317" s="181">
        <v>43469</v>
      </c>
      <c r="B317" s="182">
        <v>3.239583333333321</v>
      </c>
      <c r="C317" s="4">
        <f>C$1*DTP15min!D312/100</f>
        <v>0</v>
      </c>
    </row>
    <row r="318" spans="1:3" x14ac:dyDescent="0.3">
      <c r="A318" s="181">
        <v>43469</v>
      </c>
      <c r="B318" s="182">
        <v>3.2499999999999876</v>
      </c>
      <c r="C318" s="4">
        <f>C$1*DTP15min!D313/100</f>
        <v>0</v>
      </c>
    </row>
    <row r="319" spans="1:3" x14ac:dyDescent="0.3">
      <c r="A319" s="181">
        <v>43469</v>
      </c>
      <c r="B319" s="182">
        <v>3.2604166666666541</v>
      </c>
      <c r="C319" s="4">
        <f>C$1*DTP15min!D314/100</f>
        <v>0</v>
      </c>
    </row>
    <row r="320" spans="1:3" x14ac:dyDescent="0.3">
      <c r="A320" s="181">
        <v>43469</v>
      </c>
      <c r="B320" s="182">
        <v>3.2708333333333206</v>
      </c>
      <c r="C320" s="4">
        <f>C$1*DTP15min!D315/100</f>
        <v>0</v>
      </c>
    </row>
    <row r="321" spans="1:3" x14ac:dyDescent="0.3">
      <c r="A321" s="181">
        <v>43469</v>
      </c>
      <c r="B321" s="182">
        <v>3.2812499999999871</v>
      </c>
      <c r="C321" s="4">
        <f>C$1*DTP15min!D316/100</f>
        <v>0</v>
      </c>
    </row>
    <row r="322" spans="1:3" x14ac:dyDescent="0.3">
      <c r="A322" s="181">
        <v>43469</v>
      </c>
      <c r="B322" s="182">
        <v>3.2916666666666536</v>
      </c>
      <c r="C322" s="4">
        <f>C$1*DTP15min!D317/100</f>
        <v>0</v>
      </c>
    </row>
    <row r="323" spans="1:3" x14ac:dyDescent="0.3">
      <c r="A323" s="181">
        <v>43469</v>
      </c>
      <c r="B323" s="182">
        <v>3.3020833333333202</v>
      </c>
      <c r="C323" s="4">
        <f>C$1*DTP15min!D318/100</f>
        <v>0</v>
      </c>
    </row>
    <row r="324" spans="1:3" x14ac:dyDescent="0.3">
      <c r="A324" s="181">
        <v>43469</v>
      </c>
      <c r="B324" s="182">
        <v>3.3124999999999867</v>
      </c>
      <c r="C324" s="4">
        <f>C$1*DTP15min!D319/100</f>
        <v>0</v>
      </c>
    </row>
    <row r="325" spans="1:3" x14ac:dyDescent="0.3">
      <c r="A325" s="181">
        <v>43469</v>
      </c>
      <c r="B325" s="182">
        <v>3.3229166666666532</v>
      </c>
      <c r="C325" s="4">
        <f>C$1*DTP15min!D320/100</f>
        <v>0</v>
      </c>
    </row>
    <row r="326" spans="1:3" x14ac:dyDescent="0.3">
      <c r="A326" s="181">
        <v>43469</v>
      </c>
      <c r="B326" s="182">
        <v>3.3333333333333197</v>
      </c>
      <c r="C326" s="4">
        <f>C$1*DTP15min!D321/100</f>
        <v>0</v>
      </c>
    </row>
    <row r="327" spans="1:3" x14ac:dyDescent="0.3">
      <c r="A327" s="181">
        <v>43469</v>
      </c>
      <c r="B327" s="182">
        <v>3.3437499999999862</v>
      </c>
      <c r="C327" s="4">
        <f>C$1*DTP15min!D322/100</f>
        <v>0</v>
      </c>
    </row>
    <row r="328" spans="1:3" x14ac:dyDescent="0.3">
      <c r="A328" s="181">
        <v>43469</v>
      </c>
      <c r="B328" s="182">
        <v>3.3541666666666528</v>
      </c>
      <c r="C328" s="4">
        <f>C$1*DTP15min!D323/100</f>
        <v>0</v>
      </c>
    </row>
    <row r="329" spans="1:3" x14ac:dyDescent="0.3">
      <c r="A329" s="181">
        <v>43469</v>
      </c>
      <c r="B329" s="182">
        <v>3.3645833333333193</v>
      </c>
      <c r="C329" s="4">
        <f>C$1*DTP15min!D324/100</f>
        <v>0</v>
      </c>
    </row>
    <row r="330" spans="1:3" x14ac:dyDescent="0.3">
      <c r="A330" s="181">
        <v>43469</v>
      </c>
      <c r="B330" s="182">
        <v>3.3749999999999858</v>
      </c>
      <c r="C330" s="4">
        <f>C$1*DTP15min!D325/100</f>
        <v>0</v>
      </c>
    </row>
    <row r="331" spans="1:3" x14ac:dyDescent="0.3">
      <c r="A331" s="181">
        <v>43469</v>
      </c>
      <c r="B331" s="182">
        <v>3.3854166666666523</v>
      </c>
      <c r="C331" s="4">
        <f>C$1*DTP15min!D326/100</f>
        <v>0</v>
      </c>
    </row>
    <row r="332" spans="1:3" x14ac:dyDescent="0.3">
      <c r="A332" s="181">
        <v>43469</v>
      </c>
      <c r="B332" s="182">
        <v>3.3958333333333188</v>
      </c>
      <c r="C332" s="4">
        <f>C$1*DTP15min!D327/100</f>
        <v>0</v>
      </c>
    </row>
    <row r="333" spans="1:3" x14ac:dyDescent="0.3">
      <c r="A333" s="181">
        <v>43469</v>
      </c>
      <c r="B333" s="182">
        <v>3.4062499999999853</v>
      </c>
      <c r="C333" s="4">
        <f>C$1*DTP15min!D328/100</f>
        <v>0</v>
      </c>
    </row>
    <row r="334" spans="1:3" x14ac:dyDescent="0.3">
      <c r="A334" s="181">
        <v>43469</v>
      </c>
      <c r="B334" s="182">
        <v>3.4166666666666519</v>
      </c>
      <c r="C334" s="4">
        <f>C$1*DTP15min!D329/100</f>
        <v>0</v>
      </c>
    </row>
    <row r="335" spans="1:3" x14ac:dyDescent="0.3">
      <c r="A335" s="181">
        <v>43469</v>
      </c>
      <c r="B335" s="182">
        <v>3.4270833333333184</v>
      </c>
      <c r="C335" s="4">
        <f>C$1*DTP15min!D330/100</f>
        <v>0</v>
      </c>
    </row>
    <row r="336" spans="1:3" x14ac:dyDescent="0.3">
      <c r="A336" s="181">
        <v>43469</v>
      </c>
      <c r="B336" s="182">
        <v>3.4374999999999849</v>
      </c>
      <c r="C336" s="4">
        <f>C$1*DTP15min!D331/100</f>
        <v>0</v>
      </c>
    </row>
    <row r="337" spans="1:3" x14ac:dyDescent="0.3">
      <c r="A337" s="181">
        <v>43469</v>
      </c>
      <c r="B337" s="182">
        <v>3.4479166666666514</v>
      </c>
      <c r="C337" s="4">
        <f>C$1*DTP15min!D332/100</f>
        <v>0</v>
      </c>
    </row>
    <row r="338" spans="1:3" x14ac:dyDescent="0.3">
      <c r="A338" s="181">
        <v>43469</v>
      </c>
      <c r="B338" s="182">
        <v>3.4583333333333179</v>
      </c>
      <c r="C338" s="4">
        <f>C$1*DTP15min!D333/100</f>
        <v>0</v>
      </c>
    </row>
    <row r="339" spans="1:3" x14ac:dyDescent="0.3">
      <c r="A339" s="181">
        <v>43469</v>
      </c>
      <c r="B339" s="182">
        <v>3.4687499999999845</v>
      </c>
      <c r="C339" s="4">
        <f>C$1*DTP15min!D334/100</f>
        <v>0</v>
      </c>
    </row>
    <row r="340" spans="1:3" x14ac:dyDescent="0.3">
      <c r="A340" s="181">
        <v>43469</v>
      </c>
      <c r="B340" s="182">
        <v>3.479166666666651</v>
      </c>
      <c r="C340" s="4">
        <f>C$1*DTP15min!D335/100</f>
        <v>0</v>
      </c>
    </row>
    <row r="341" spans="1:3" x14ac:dyDescent="0.3">
      <c r="A341" s="181">
        <v>43469</v>
      </c>
      <c r="B341" s="182">
        <v>3.4895833333333175</v>
      </c>
      <c r="C341" s="4">
        <f>C$1*DTP15min!D336/100</f>
        <v>0</v>
      </c>
    </row>
    <row r="342" spans="1:3" x14ac:dyDescent="0.3">
      <c r="A342" s="181">
        <v>43469</v>
      </c>
      <c r="B342" s="182">
        <v>3.499999999999984</v>
      </c>
      <c r="C342" s="4">
        <f>C$1*DTP15min!D337/100</f>
        <v>0</v>
      </c>
    </row>
    <row r="343" spans="1:3" x14ac:dyDescent="0.3">
      <c r="A343" s="181">
        <v>43469</v>
      </c>
      <c r="B343" s="182">
        <v>3.5104166666666505</v>
      </c>
      <c r="C343" s="4">
        <f>C$1*DTP15min!D338/100</f>
        <v>0</v>
      </c>
    </row>
    <row r="344" spans="1:3" x14ac:dyDescent="0.3">
      <c r="A344" s="181">
        <v>43469</v>
      </c>
      <c r="B344" s="182">
        <v>3.5208333333333171</v>
      </c>
      <c r="C344" s="4">
        <f>C$1*DTP15min!D339/100</f>
        <v>0</v>
      </c>
    </row>
    <row r="345" spans="1:3" x14ac:dyDescent="0.3">
      <c r="A345" s="181">
        <v>43469</v>
      </c>
      <c r="B345" s="182">
        <v>3.5312499999999836</v>
      </c>
      <c r="C345" s="4">
        <f>C$1*DTP15min!D340/100</f>
        <v>0</v>
      </c>
    </row>
    <row r="346" spans="1:3" x14ac:dyDescent="0.3">
      <c r="A346" s="181">
        <v>43469</v>
      </c>
      <c r="B346" s="182">
        <v>3.5416666666666501</v>
      </c>
      <c r="C346" s="4">
        <f>C$1*DTP15min!D341/100</f>
        <v>0</v>
      </c>
    </row>
    <row r="347" spans="1:3" x14ac:dyDescent="0.3">
      <c r="A347" s="181">
        <v>43469</v>
      </c>
      <c r="B347" s="182">
        <v>3.5520833333333166</v>
      </c>
      <c r="C347" s="4">
        <f>C$1*DTP15min!D342/100</f>
        <v>0</v>
      </c>
    </row>
    <row r="348" spans="1:3" x14ac:dyDescent="0.3">
      <c r="A348" s="181">
        <v>43469</v>
      </c>
      <c r="B348" s="182">
        <v>3.5624999999999831</v>
      </c>
      <c r="C348" s="4">
        <f>C$1*DTP15min!D343/100</f>
        <v>0</v>
      </c>
    </row>
    <row r="349" spans="1:3" x14ac:dyDescent="0.3">
      <c r="A349" s="181">
        <v>43469</v>
      </c>
      <c r="B349" s="182">
        <v>3.5729166666666496</v>
      </c>
      <c r="C349" s="4">
        <f>C$1*DTP15min!D344/100</f>
        <v>0</v>
      </c>
    </row>
    <row r="350" spans="1:3" x14ac:dyDescent="0.3">
      <c r="A350" s="181">
        <v>43469</v>
      </c>
      <c r="B350" s="182">
        <v>3.5833333333333162</v>
      </c>
      <c r="C350" s="4">
        <f>C$1*DTP15min!D345/100</f>
        <v>0</v>
      </c>
    </row>
    <row r="351" spans="1:3" x14ac:dyDescent="0.3">
      <c r="A351" s="181">
        <v>43469</v>
      </c>
      <c r="B351" s="182">
        <v>3.5937499999999827</v>
      </c>
      <c r="C351" s="4">
        <f>C$1*DTP15min!D346/100</f>
        <v>0</v>
      </c>
    </row>
    <row r="352" spans="1:3" x14ac:dyDescent="0.3">
      <c r="A352" s="181">
        <v>43469</v>
      </c>
      <c r="B352" s="182">
        <v>3.6041666666666492</v>
      </c>
      <c r="C352" s="4">
        <f>C$1*DTP15min!D347/100</f>
        <v>0</v>
      </c>
    </row>
    <row r="353" spans="1:3" x14ac:dyDescent="0.3">
      <c r="A353" s="181">
        <v>43469</v>
      </c>
      <c r="B353" s="182">
        <v>3.6145833333333157</v>
      </c>
      <c r="C353" s="4">
        <f>C$1*DTP15min!D348/100</f>
        <v>0</v>
      </c>
    </row>
    <row r="354" spans="1:3" x14ac:dyDescent="0.3">
      <c r="A354" s="181">
        <v>43469</v>
      </c>
      <c r="B354" s="182">
        <v>3.6249999999999822</v>
      </c>
      <c r="C354" s="4">
        <f>C$1*DTP15min!D349/100</f>
        <v>0</v>
      </c>
    </row>
    <row r="355" spans="1:3" x14ac:dyDescent="0.3">
      <c r="A355" s="181">
        <v>43469</v>
      </c>
      <c r="B355" s="182">
        <v>3.6354166666666488</v>
      </c>
      <c r="C355" s="4">
        <f>C$1*DTP15min!D350/100</f>
        <v>0</v>
      </c>
    </row>
    <row r="356" spans="1:3" x14ac:dyDescent="0.3">
      <c r="A356" s="181">
        <v>43469</v>
      </c>
      <c r="B356" s="182">
        <v>3.6458333333333153</v>
      </c>
      <c r="C356" s="4">
        <f>C$1*DTP15min!D351/100</f>
        <v>0</v>
      </c>
    </row>
    <row r="357" spans="1:3" x14ac:dyDescent="0.3">
      <c r="A357" s="181">
        <v>43469</v>
      </c>
      <c r="B357" s="182">
        <v>3.6562499999999818</v>
      </c>
      <c r="C357" s="4">
        <f>C$1*DTP15min!D352/100</f>
        <v>0</v>
      </c>
    </row>
    <row r="358" spans="1:3" x14ac:dyDescent="0.3">
      <c r="A358" s="181">
        <v>43469</v>
      </c>
      <c r="B358" s="182">
        <v>3.6666666666666483</v>
      </c>
      <c r="C358" s="4">
        <f>C$1*DTP15min!D353/100</f>
        <v>0</v>
      </c>
    </row>
    <row r="359" spans="1:3" x14ac:dyDescent="0.3">
      <c r="A359" s="181">
        <v>43469</v>
      </c>
      <c r="B359" s="182">
        <v>3.6770833333333148</v>
      </c>
      <c r="C359" s="4">
        <f>C$1*DTP15min!D354/100</f>
        <v>0</v>
      </c>
    </row>
    <row r="360" spans="1:3" x14ac:dyDescent="0.3">
      <c r="A360" s="181">
        <v>43469</v>
      </c>
      <c r="B360" s="182">
        <v>3.6874999999999813</v>
      </c>
      <c r="C360" s="4">
        <f>C$1*DTP15min!D355/100</f>
        <v>0</v>
      </c>
    </row>
    <row r="361" spans="1:3" x14ac:dyDescent="0.3">
      <c r="A361" s="181">
        <v>43469</v>
      </c>
      <c r="B361" s="182">
        <v>3.6979166666666479</v>
      </c>
      <c r="C361" s="4">
        <f>C$1*DTP15min!D356/100</f>
        <v>0</v>
      </c>
    </row>
    <row r="362" spans="1:3" x14ac:dyDescent="0.3">
      <c r="A362" s="181">
        <v>43469</v>
      </c>
      <c r="B362" s="182">
        <v>3.7083333333333144</v>
      </c>
      <c r="C362" s="4">
        <f>C$1*DTP15min!D357/100</f>
        <v>0</v>
      </c>
    </row>
    <row r="363" spans="1:3" x14ac:dyDescent="0.3">
      <c r="A363" s="181">
        <v>43469</v>
      </c>
      <c r="B363" s="182">
        <v>3.7187499999999809</v>
      </c>
      <c r="C363" s="4">
        <f>C$1*DTP15min!D358/100</f>
        <v>0</v>
      </c>
    </row>
    <row r="364" spans="1:3" x14ac:dyDescent="0.3">
      <c r="A364" s="181">
        <v>43469</v>
      </c>
      <c r="B364" s="182">
        <v>3.7291666666666474</v>
      </c>
      <c r="C364" s="4">
        <f>C$1*DTP15min!D359/100</f>
        <v>0</v>
      </c>
    </row>
    <row r="365" spans="1:3" x14ac:dyDescent="0.3">
      <c r="A365" s="181">
        <v>43469</v>
      </c>
      <c r="B365" s="182">
        <v>3.7395833333333139</v>
      </c>
      <c r="C365" s="4">
        <f>C$1*DTP15min!D360/100</f>
        <v>0</v>
      </c>
    </row>
    <row r="366" spans="1:3" x14ac:dyDescent="0.3">
      <c r="A366" s="181">
        <v>43469</v>
      </c>
      <c r="B366" s="182">
        <v>3.7499999999999805</v>
      </c>
      <c r="C366" s="4">
        <f>C$1*DTP15min!D361/100</f>
        <v>0</v>
      </c>
    </row>
    <row r="367" spans="1:3" x14ac:dyDescent="0.3">
      <c r="A367" s="181">
        <v>43469</v>
      </c>
      <c r="B367" s="182">
        <v>3.760416666666647</v>
      </c>
      <c r="C367" s="4">
        <f>C$1*DTP15min!D362/100</f>
        <v>0</v>
      </c>
    </row>
    <row r="368" spans="1:3" x14ac:dyDescent="0.3">
      <c r="A368" s="181">
        <v>43469</v>
      </c>
      <c r="B368" s="182">
        <v>3.7708333333333135</v>
      </c>
      <c r="C368" s="4">
        <f>C$1*DTP15min!D363/100</f>
        <v>0</v>
      </c>
    </row>
    <row r="369" spans="1:3" x14ac:dyDescent="0.3">
      <c r="A369" s="181">
        <v>43469</v>
      </c>
      <c r="B369" s="182">
        <v>3.78124999999998</v>
      </c>
      <c r="C369" s="4">
        <f>C$1*DTP15min!D364/100</f>
        <v>0</v>
      </c>
    </row>
    <row r="370" spans="1:3" x14ac:dyDescent="0.3">
      <c r="A370" s="181">
        <v>43469</v>
      </c>
      <c r="B370" s="182">
        <v>3.7916666666666465</v>
      </c>
      <c r="C370" s="4">
        <f>C$1*DTP15min!D365/100</f>
        <v>0</v>
      </c>
    </row>
    <row r="371" spans="1:3" x14ac:dyDescent="0.3">
      <c r="A371" s="181">
        <v>43469</v>
      </c>
      <c r="B371" s="182">
        <v>3.8020833333333131</v>
      </c>
      <c r="C371" s="4">
        <f>C$1*DTP15min!D366/100</f>
        <v>0</v>
      </c>
    </row>
    <row r="372" spans="1:3" x14ac:dyDescent="0.3">
      <c r="A372" s="181">
        <v>43469</v>
      </c>
      <c r="B372" s="182">
        <v>3.8124999999999796</v>
      </c>
      <c r="C372" s="4">
        <f>C$1*DTP15min!D367/100</f>
        <v>0</v>
      </c>
    </row>
    <row r="373" spans="1:3" x14ac:dyDescent="0.3">
      <c r="A373" s="181">
        <v>43469</v>
      </c>
      <c r="B373" s="182">
        <v>3.8229166666666461</v>
      </c>
      <c r="C373" s="4">
        <f>C$1*DTP15min!D368/100</f>
        <v>0</v>
      </c>
    </row>
    <row r="374" spans="1:3" x14ac:dyDescent="0.3">
      <c r="A374" s="181">
        <v>43469</v>
      </c>
      <c r="B374" s="182">
        <v>3.8333333333333126</v>
      </c>
      <c r="C374" s="4">
        <f>C$1*DTP15min!D369/100</f>
        <v>0</v>
      </c>
    </row>
    <row r="375" spans="1:3" x14ac:dyDescent="0.3">
      <c r="A375" s="181">
        <v>43469</v>
      </c>
      <c r="B375" s="182">
        <v>3.8437499999999791</v>
      </c>
      <c r="C375" s="4">
        <f>C$1*DTP15min!D370/100</f>
        <v>0</v>
      </c>
    </row>
    <row r="376" spans="1:3" x14ac:dyDescent="0.3">
      <c r="A376" s="181">
        <v>43469</v>
      </c>
      <c r="B376" s="182">
        <v>3.8541666666666456</v>
      </c>
      <c r="C376" s="4">
        <f>C$1*DTP15min!D371/100</f>
        <v>0</v>
      </c>
    </row>
    <row r="377" spans="1:3" x14ac:dyDescent="0.3">
      <c r="A377" s="181">
        <v>43469</v>
      </c>
      <c r="B377" s="182">
        <v>3.8645833333333122</v>
      </c>
      <c r="C377" s="4">
        <f>C$1*DTP15min!D372/100</f>
        <v>0</v>
      </c>
    </row>
    <row r="378" spans="1:3" x14ac:dyDescent="0.3">
      <c r="A378" s="181">
        <v>43469</v>
      </c>
      <c r="B378" s="182">
        <v>3.8749999999999787</v>
      </c>
      <c r="C378" s="4">
        <f>C$1*DTP15min!D373/100</f>
        <v>0</v>
      </c>
    </row>
    <row r="379" spans="1:3" x14ac:dyDescent="0.3">
      <c r="A379" s="181">
        <v>43469</v>
      </c>
      <c r="B379" s="182">
        <v>3.8854166666666452</v>
      </c>
      <c r="C379" s="4">
        <f>C$1*DTP15min!D374/100</f>
        <v>0</v>
      </c>
    </row>
    <row r="380" spans="1:3" x14ac:dyDescent="0.3">
      <c r="A380" s="181">
        <v>43469</v>
      </c>
      <c r="B380" s="182">
        <v>3.8958333333333117</v>
      </c>
      <c r="C380" s="4">
        <f>C$1*DTP15min!D375/100</f>
        <v>0</v>
      </c>
    </row>
    <row r="381" spans="1:3" x14ac:dyDescent="0.3">
      <c r="A381" s="181">
        <v>43469</v>
      </c>
      <c r="B381" s="182">
        <v>3.9062499999999782</v>
      </c>
      <c r="C381" s="4">
        <f>C$1*DTP15min!D376/100</f>
        <v>0</v>
      </c>
    </row>
    <row r="382" spans="1:3" x14ac:dyDescent="0.3">
      <c r="A382" s="181">
        <v>43469</v>
      </c>
      <c r="B382" s="182">
        <v>3.9166666666666448</v>
      </c>
      <c r="C382" s="4">
        <f>C$1*DTP15min!D377/100</f>
        <v>0</v>
      </c>
    </row>
    <row r="383" spans="1:3" x14ac:dyDescent="0.3">
      <c r="A383" s="181">
        <v>43469</v>
      </c>
      <c r="B383" s="182">
        <v>3.9270833333333113</v>
      </c>
      <c r="C383" s="4">
        <f>C$1*DTP15min!D378/100</f>
        <v>0</v>
      </c>
    </row>
    <row r="384" spans="1:3" x14ac:dyDescent="0.3">
      <c r="A384" s="181">
        <v>43469</v>
      </c>
      <c r="B384" s="182">
        <v>3.9374999999999778</v>
      </c>
      <c r="C384" s="4">
        <f>C$1*DTP15min!D379/100</f>
        <v>0</v>
      </c>
    </row>
    <row r="385" spans="1:3" x14ac:dyDescent="0.3">
      <c r="A385" s="181">
        <v>43469</v>
      </c>
      <c r="B385" s="182">
        <v>3.9479166666666443</v>
      </c>
      <c r="C385" s="4">
        <f>C$1*DTP15min!D380/100</f>
        <v>0</v>
      </c>
    </row>
    <row r="386" spans="1:3" x14ac:dyDescent="0.3">
      <c r="A386" s="181">
        <v>43469</v>
      </c>
      <c r="B386" s="182">
        <v>3.9583333333333108</v>
      </c>
      <c r="C386" s="4">
        <f>C$1*DTP15min!D381/100</f>
        <v>0</v>
      </c>
    </row>
    <row r="387" spans="1:3" x14ac:dyDescent="0.3">
      <c r="A387" s="181">
        <v>43469</v>
      </c>
      <c r="B387" s="182">
        <v>3.9687499999999774</v>
      </c>
      <c r="C387" s="4">
        <f>C$1*DTP15min!D382/100</f>
        <v>0</v>
      </c>
    </row>
    <row r="388" spans="1:3" x14ac:dyDescent="0.3">
      <c r="A388" s="181">
        <v>43469</v>
      </c>
      <c r="B388" s="182">
        <v>3.9791666666666439</v>
      </c>
      <c r="C388" s="4">
        <f>C$1*DTP15min!D383/100</f>
        <v>0</v>
      </c>
    </row>
    <row r="389" spans="1:3" x14ac:dyDescent="0.3">
      <c r="A389" s="181">
        <v>43469</v>
      </c>
      <c r="B389" s="182">
        <v>3.9895833333333104</v>
      </c>
      <c r="C389" s="4">
        <f>C$1*DTP15min!D384/100</f>
        <v>0</v>
      </c>
    </row>
    <row r="390" spans="1:3" x14ac:dyDescent="0.3">
      <c r="A390" s="181">
        <v>43470</v>
      </c>
      <c r="B390" s="182">
        <v>3.9999999999999769</v>
      </c>
      <c r="C390" s="4">
        <f>C$1*DTP15min!D385/100</f>
        <v>0</v>
      </c>
    </row>
    <row r="391" spans="1:3" x14ac:dyDescent="0.3">
      <c r="A391" s="181">
        <v>43470</v>
      </c>
      <c r="B391" s="182">
        <v>4.0104166666666439</v>
      </c>
      <c r="C391" s="4">
        <f>C$1*DTP15min!D386/100</f>
        <v>0</v>
      </c>
    </row>
    <row r="392" spans="1:3" x14ac:dyDescent="0.3">
      <c r="A392" s="181">
        <v>43470</v>
      </c>
      <c r="B392" s="182">
        <v>4.0208333333333108</v>
      </c>
      <c r="C392" s="4">
        <f>C$1*DTP15min!D387/100</f>
        <v>0</v>
      </c>
    </row>
    <row r="393" spans="1:3" x14ac:dyDescent="0.3">
      <c r="A393" s="181">
        <v>43470</v>
      </c>
      <c r="B393" s="182">
        <v>4.0312499999999778</v>
      </c>
      <c r="C393" s="4">
        <f>C$1*DTP15min!D388/100</f>
        <v>0</v>
      </c>
    </row>
    <row r="394" spans="1:3" x14ac:dyDescent="0.3">
      <c r="A394" s="181">
        <v>43470</v>
      </c>
      <c r="B394" s="182">
        <v>4.0416666666666448</v>
      </c>
      <c r="C394" s="4">
        <f>C$1*DTP15min!D389/100</f>
        <v>0</v>
      </c>
    </row>
    <row r="395" spans="1:3" x14ac:dyDescent="0.3">
      <c r="A395" s="181">
        <v>43470</v>
      </c>
      <c r="B395" s="182">
        <v>4.0520833333333117</v>
      </c>
      <c r="C395" s="4">
        <f>C$1*DTP15min!D390/100</f>
        <v>0</v>
      </c>
    </row>
    <row r="396" spans="1:3" x14ac:dyDescent="0.3">
      <c r="A396" s="181">
        <v>43470</v>
      </c>
      <c r="B396" s="182">
        <v>4.0624999999999787</v>
      </c>
      <c r="C396" s="4">
        <f>C$1*DTP15min!D391/100</f>
        <v>0</v>
      </c>
    </row>
    <row r="397" spans="1:3" x14ac:dyDescent="0.3">
      <c r="A397" s="181">
        <v>43470</v>
      </c>
      <c r="B397" s="182">
        <v>4.0729166666666456</v>
      </c>
      <c r="C397" s="4">
        <f>C$1*DTP15min!D392/100</f>
        <v>0</v>
      </c>
    </row>
    <row r="398" spans="1:3" x14ac:dyDescent="0.3">
      <c r="A398" s="181">
        <v>43470</v>
      </c>
      <c r="B398" s="182">
        <v>4.0833333333333126</v>
      </c>
      <c r="C398" s="4">
        <f>C$1*DTP15min!D393/100</f>
        <v>0</v>
      </c>
    </row>
    <row r="399" spans="1:3" x14ac:dyDescent="0.3">
      <c r="A399" s="181">
        <v>43470</v>
      </c>
      <c r="B399" s="182">
        <v>4.0937499999999796</v>
      </c>
      <c r="C399" s="4">
        <f>C$1*DTP15min!D394/100</f>
        <v>0</v>
      </c>
    </row>
    <row r="400" spans="1:3" x14ac:dyDescent="0.3">
      <c r="A400" s="181">
        <v>43470</v>
      </c>
      <c r="B400" s="182">
        <v>4.1041666666666465</v>
      </c>
      <c r="C400" s="4">
        <f>C$1*DTP15min!D395/100</f>
        <v>0</v>
      </c>
    </row>
    <row r="401" spans="1:3" x14ac:dyDescent="0.3">
      <c r="A401" s="181">
        <v>43470</v>
      </c>
      <c r="B401" s="182">
        <v>4.1145833333333135</v>
      </c>
      <c r="C401" s="4">
        <f>C$1*DTP15min!D396/100</f>
        <v>0</v>
      </c>
    </row>
    <row r="402" spans="1:3" x14ac:dyDescent="0.3">
      <c r="A402" s="181">
        <v>43470</v>
      </c>
      <c r="B402" s="182">
        <v>4.1249999999999805</v>
      </c>
      <c r="C402" s="4">
        <f>C$1*DTP15min!D397/100</f>
        <v>0</v>
      </c>
    </row>
    <row r="403" spans="1:3" x14ac:dyDescent="0.3">
      <c r="A403" s="181">
        <v>43470</v>
      </c>
      <c r="B403" s="182">
        <v>4.1354166666666474</v>
      </c>
      <c r="C403" s="4">
        <f>C$1*DTP15min!D398/100</f>
        <v>0</v>
      </c>
    </row>
    <row r="404" spans="1:3" x14ac:dyDescent="0.3">
      <c r="A404" s="181">
        <v>43470</v>
      </c>
      <c r="B404" s="182">
        <v>4.1458333333333144</v>
      </c>
      <c r="C404" s="4">
        <f>C$1*DTP15min!D399/100</f>
        <v>0</v>
      </c>
    </row>
    <row r="405" spans="1:3" x14ac:dyDescent="0.3">
      <c r="A405" s="181">
        <v>43470</v>
      </c>
      <c r="B405" s="182">
        <v>4.1562499999999813</v>
      </c>
      <c r="C405" s="4">
        <f>C$1*DTP15min!D400/100</f>
        <v>0</v>
      </c>
    </row>
    <row r="406" spans="1:3" x14ac:dyDescent="0.3">
      <c r="A406" s="181">
        <v>43470</v>
      </c>
      <c r="B406" s="182">
        <v>4.1666666666666483</v>
      </c>
      <c r="C406" s="4">
        <f>C$1*DTP15min!D401/100</f>
        <v>0</v>
      </c>
    </row>
    <row r="407" spans="1:3" x14ac:dyDescent="0.3">
      <c r="A407" s="181">
        <v>43470</v>
      </c>
      <c r="B407" s="182">
        <v>4.1770833333333153</v>
      </c>
      <c r="C407" s="4">
        <f>C$1*DTP15min!D402/100</f>
        <v>0</v>
      </c>
    </row>
    <row r="408" spans="1:3" x14ac:dyDescent="0.3">
      <c r="A408" s="181">
        <v>43470</v>
      </c>
      <c r="B408" s="182">
        <v>4.1874999999999822</v>
      </c>
      <c r="C408" s="4">
        <f>C$1*DTP15min!D403/100</f>
        <v>0</v>
      </c>
    </row>
    <row r="409" spans="1:3" x14ac:dyDescent="0.3">
      <c r="A409" s="181">
        <v>43470</v>
      </c>
      <c r="B409" s="182">
        <v>4.1979166666666492</v>
      </c>
      <c r="C409" s="4">
        <f>C$1*DTP15min!D404/100</f>
        <v>0</v>
      </c>
    </row>
    <row r="410" spans="1:3" x14ac:dyDescent="0.3">
      <c r="A410" s="181">
        <v>43470</v>
      </c>
      <c r="B410" s="182">
        <v>4.2083333333333162</v>
      </c>
      <c r="C410" s="4">
        <f>C$1*DTP15min!D405/100</f>
        <v>0</v>
      </c>
    </row>
    <row r="411" spans="1:3" x14ac:dyDescent="0.3">
      <c r="A411" s="181">
        <v>43470</v>
      </c>
      <c r="B411" s="182">
        <v>4.2187499999999831</v>
      </c>
      <c r="C411" s="4">
        <f>C$1*DTP15min!D406/100</f>
        <v>0</v>
      </c>
    </row>
    <row r="412" spans="1:3" x14ac:dyDescent="0.3">
      <c r="A412" s="181">
        <v>43470</v>
      </c>
      <c r="B412" s="182">
        <v>4.2291666666666501</v>
      </c>
      <c r="C412" s="4">
        <f>C$1*DTP15min!D407/100</f>
        <v>0</v>
      </c>
    </row>
    <row r="413" spans="1:3" x14ac:dyDescent="0.3">
      <c r="A413" s="181">
        <v>43470</v>
      </c>
      <c r="B413" s="182">
        <v>4.2395833333333171</v>
      </c>
      <c r="C413" s="4">
        <f>C$1*DTP15min!D408/100</f>
        <v>0</v>
      </c>
    </row>
    <row r="414" spans="1:3" x14ac:dyDescent="0.3">
      <c r="A414" s="181">
        <v>43470</v>
      </c>
      <c r="B414" s="182">
        <v>4.249999999999984</v>
      </c>
      <c r="C414" s="4">
        <f>C$1*DTP15min!D409/100</f>
        <v>0</v>
      </c>
    </row>
    <row r="415" spans="1:3" x14ac:dyDescent="0.3">
      <c r="A415" s="181">
        <v>43470</v>
      </c>
      <c r="B415" s="182">
        <v>4.260416666666651</v>
      </c>
      <c r="C415" s="4">
        <f>C$1*DTP15min!D410/100</f>
        <v>0</v>
      </c>
    </row>
    <row r="416" spans="1:3" x14ac:dyDescent="0.3">
      <c r="A416" s="181">
        <v>43470</v>
      </c>
      <c r="B416" s="182">
        <v>4.2708333333333179</v>
      </c>
      <c r="C416" s="4">
        <f>C$1*DTP15min!D411/100</f>
        <v>0</v>
      </c>
    </row>
    <row r="417" spans="1:3" x14ac:dyDescent="0.3">
      <c r="A417" s="181">
        <v>43470</v>
      </c>
      <c r="B417" s="182">
        <v>4.2812499999999849</v>
      </c>
      <c r="C417" s="4">
        <f>C$1*DTP15min!D412/100</f>
        <v>0</v>
      </c>
    </row>
    <row r="418" spans="1:3" x14ac:dyDescent="0.3">
      <c r="A418" s="181">
        <v>43470</v>
      </c>
      <c r="B418" s="182">
        <v>4.2916666666666519</v>
      </c>
      <c r="C418" s="4">
        <f>C$1*DTP15min!D413/100</f>
        <v>0</v>
      </c>
    </row>
    <row r="419" spans="1:3" x14ac:dyDescent="0.3">
      <c r="A419" s="181">
        <v>43470</v>
      </c>
      <c r="B419" s="182">
        <v>4.3020833333333188</v>
      </c>
      <c r="C419" s="4">
        <f>C$1*DTP15min!D414/100</f>
        <v>0</v>
      </c>
    </row>
    <row r="420" spans="1:3" x14ac:dyDescent="0.3">
      <c r="A420" s="181">
        <v>43470</v>
      </c>
      <c r="B420" s="182">
        <v>4.3124999999999858</v>
      </c>
      <c r="C420" s="4">
        <f>C$1*DTP15min!D415/100</f>
        <v>0</v>
      </c>
    </row>
    <row r="421" spans="1:3" x14ac:dyDescent="0.3">
      <c r="A421" s="181">
        <v>43470</v>
      </c>
      <c r="B421" s="182">
        <v>4.3229166666666528</v>
      </c>
      <c r="C421" s="4">
        <f>C$1*DTP15min!D416/100</f>
        <v>0</v>
      </c>
    </row>
    <row r="422" spans="1:3" x14ac:dyDescent="0.3">
      <c r="A422" s="181">
        <v>43470</v>
      </c>
      <c r="B422" s="182">
        <v>4.3333333333333197</v>
      </c>
      <c r="C422" s="4">
        <f>C$1*DTP15min!D417/100</f>
        <v>0</v>
      </c>
    </row>
    <row r="423" spans="1:3" x14ac:dyDescent="0.3">
      <c r="A423" s="181">
        <v>43470</v>
      </c>
      <c r="B423" s="182">
        <v>4.3437499999999867</v>
      </c>
      <c r="C423" s="4">
        <f>C$1*DTP15min!D418/100</f>
        <v>0</v>
      </c>
    </row>
    <row r="424" spans="1:3" x14ac:dyDescent="0.3">
      <c r="A424" s="181">
        <v>43470</v>
      </c>
      <c r="B424" s="182">
        <v>4.3541666666666536</v>
      </c>
      <c r="C424" s="4">
        <f>C$1*DTP15min!D419/100</f>
        <v>0</v>
      </c>
    </row>
    <row r="425" spans="1:3" x14ac:dyDescent="0.3">
      <c r="A425" s="181">
        <v>43470</v>
      </c>
      <c r="B425" s="182">
        <v>4.3645833333333206</v>
      </c>
      <c r="C425" s="4">
        <f>C$1*DTP15min!D420/100</f>
        <v>0</v>
      </c>
    </row>
    <row r="426" spans="1:3" x14ac:dyDescent="0.3">
      <c r="A426" s="181">
        <v>43470</v>
      </c>
      <c r="B426" s="182">
        <v>4.3749999999999876</v>
      </c>
      <c r="C426" s="4">
        <f>C$1*DTP15min!D421/100</f>
        <v>0</v>
      </c>
    </row>
    <row r="427" spans="1:3" x14ac:dyDescent="0.3">
      <c r="A427" s="181">
        <v>43470</v>
      </c>
      <c r="B427" s="182">
        <v>4.3854166666666545</v>
      </c>
      <c r="C427" s="4">
        <f>C$1*DTP15min!D422/100</f>
        <v>0</v>
      </c>
    </row>
    <row r="428" spans="1:3" x14ac:dyDescent="0.3">
      <c r="A428" s="181">
        <v>43470</v>
      </c>
      <c r="B428" s="182">
        <v>4.3958333333333215</v>
      </c>
      <c r="C428" s="4">
        <f>C$1*DTP15min!D423/100</f>
        <v>0</v>
      </c>
    </row>
    <row r="429" spans="1:3" x14ac:dyDescent="0.3">
      <c r="A429" s="181">
        <v>43470</v>
      </c>
      <c r="B429" s="182">
        <v>4.4062499999999885</v>
      </c>
      <c r="C429" s="4">
        <f>C$1*DTP15min!D424/100</f>
        <v>0</v>
      </c>
    </row>
    <row r="430" spans="1:3" x14ac:dyDescent="0.3">
      <c r="A430" s="181">
        <v>43470</v>
      </c>
      <c r="B430" s="182">
        <v>4.4166666666666554</v>
      </c>
      <c r="C430" s="4">
        <f>C$1*DTP15min!D425/100</f>
        <v>0</v>
      </c>
    </row>
    <row r="431" spans="1:3" x14ac:dyDescent="0.3">
      <c r="A431" s="181">
        <v>43470</v>
      </c>
      <c r="B431" s="182">
        <v>4.4270833333333224</v>
      </c>
      <c r="C431" s="4">
        <f>C$1*DTP15min!D426/100</f>
        <v>0</v>
      </c>
    </row>
    <row r="432" spans="1:3" x14ac:dyDescent="0.3">
      <c r="A432" s="181">
        <v>43470</v>
      </c>
      <c r="B432" s="182">
        <v>4.4374999999999893</v>
      </c>
      <c r="C432" s="4">
        <f>C$1*DTP15min!D427/100</f>
        <v>0</v>
      </c>
    </row>
    <row r="433" spans="1:3" x14ac:dyDescent="0.3">
      <c r="A433" s="181">
        <v>43470</v>
      </c>
      <c r="B433" s="182">
        <v>4.4479166666666563</v>
      </c>
      <c r="C433" s="4">
        <f>C$1*DTP15min!D428/100</f>
        <v>0</v>
      </c>
    </row>
    <row r="434" spans="1:3" x14ac:dyDescent="0.3">
      <c r="A434" s="181">
        <v>43470</v>
      </c>
      <c r="B434" s="182">
        <v>4.4583333333333233</v>
      </c>
      <c r="C434" s="4">
        <f>C$1*DTP15min!D429/100</f>
        <v>0</v>
      </c>
    </row>
    <row r="435" spans="1:3" x14ac:dyDescent="0.3">
      <c r="A435" s="181">
        <v>43470</v>
      </c>
      <c r="B435" s="182">
        <v>4.4687499999999902</v>
      </c>
      <c r="C435" s="4">
        <f>C$1*DTP15min!D430/100</f>
        <v>0</v>
      </c>
    </row>
    <row r="436" spans="1:3" x14ac:dyDescent="0.3">
      <c r="A436" s="181">
        <v>43470</v>
      </c>
      <c r="B436" s="182">
        <v>4.4791666666666572</v>
      </c>
      <c r="C436" s="4">
        <f>C$1*DTP15min!D431/100</f>
        <v>0</v>
      </c>
    </row>
    <row r="437" spans="1:3" x14ac:dyDescent="0.3">
      <c r="A437" s="181">
        <v>43470</v>
      </c>
      <c r="B437" s="182">
        <v>4.4895833333333242</v>
      </c>
      <c r="C437" s="4">
        <f>C$1*DTP15min!D432/100</f>
        <v>0</v>
      </c>
    </row>
    <row r="438" spans="1:3" x14ac:dyDescent="0.3">
      <c r="A438" s="181">
        <v>43470</v>
      </c>
      <c r="B438" s="182">
        <v>4.4999999999999911</v>
      </c>
      <c r="C438" s="4">
        <f>C$1*DTP15min!D433/100</f>
        <v>0</v>
      </c>
    </row>
    <row r="439" spans="1:3" x14ac:dyDescent="0.3">
      <c r="A439" s="181">
        <v>43470</v>
      </c>
      <c r="B439" s="182">
        <v>4.5104166666666581</v>
      </c>
      <c r="C439" s="4">
        <f>C$1*DTP15min!D434/100</f>
        <v>0</v>
      </c>
    </row>
    <row r="440" spans="1:3" x14ac:dyDescent="0.3">
      <c r="A440" s="181">
        <v>43470</v>
      </c>
      <c r="B440" s="182">
        <v>4.520833333333325</v>
      </c>
      <c r="C440" s="4">
        <f>C$1*DTP15min!D435/100</f>
        <v>0</v>
      </c>
    </row>
    <row r="441" spans="1:3" x14ac:dyDescent="0.3">
      <c r="A441" s="181">
        <v>43470</v>
      </c>
      <c r="B441" s="182">
        <v>4.531249999999992</v>
      </c>
      <c r="C441" s="4">
        <f>C$1*DTP15min!D436/100</f>
        <v>0</v>
      </c>
    </row>
    <row r="442" spans="1:3" x14ac:dyDescent="0.3">
      <c r="A442" s="181">
        <v>43470</v>
      </c>
      <c r="B442" s="182">
        <v>4.541666666666659</v>
      </c>
      <c r="C442" s="4">
        <f>C$1*DTP15min!D437/100</f>
        <v>0</v>
      </c>
    </row>
    <row r="443" spans="1:3" x14ac:dyDescent="0.3">
      <c r="A443" s="181">
        <v>43470</v>
      </c>
      <c r="B443" s="182">
        <v>4.5520833333333259</v>
      </c>
      <c r="C443" s="4">
        <f>C$1*DTP15min!D438/100</f>
        <v>0</v>
      </c>
    </row>
    <row r="444" spans="1:3" x14ac:dyDescent="0.3">
      <c r="A444" s="181">
        <v>43470</v>
      </c>
      <c r="B444" s="182">
        <v>4.5624999999999929</v>
      </c>
      <c r="C444" s="4">
        <f>C$1*DTP15min!D439/100</f>
        <v>0</v>
      </c>
    </row>
    <row r="445" spans="1:3" x14ac:dyDescent="0.3">
      <c r="A445" s="181">
        <v>43470</v>
      </c>
      <c r="B445" s="182">
        <v>4.5729166666666599</v>
      </c>
      <c r="C445" s="4">
        <f>C$1*DTP15min!D440/100</f>
        <v>0</v>
      </c>
    </row>
    <row r="446" spans="1:3" x14ac:dyDescent="0.3">
      <c r="A446" s="181">
        <v>43470</v>
      </c>
      <c r="B446" s="182">
        <v>4.5833333333333268</v>
      </c>
      <c r="C446" s="4">
        <f>C$1*DTP15min!D441/100</f>
        <v>0</v>
      </c>
    </row>
    <row r="447" spans="1:3" x14ac:dyDescent="0.3">
      <c r="A447" s="181">
        <v>43470</v>
      </c>
      <c r="B447" s="182">
        <v>4.5937499999999938</v>
      </c>
      <c r="C447" s="4">
        <f>C$1*DTP15min!D442/100</f>
        <v>0</v>
      </c>
    </row>
    <row r="448" spans="1:3" x14ac:dyDescent="0.3">
      <c r="A448" s="181">
        <v>43470</v>
      </c>
      <c r="B448" s="182">
        <v>4.6041666666666607</v>
      </c>
      <c r="C448" s="4">
        <f>C$1*DTP15min!D443/100</f>
        <v>0</v>
      </c>
    </row>
    <row r="449" spans="1:3" x14ac:dyDescent="0.3">
      <c r="A449" s="181">
        <v>43470</v>
      </c>
      <c r="B449" s="182">
        <v>4.6145833333333277</v>
      </c>
      <c r="C449" s="4">
        <f>C$1*DTP15min!D444/100</f>
        <v>0</v>
      </c>
    </row>
    <row r="450" spans="1:3" x14ac:dyDescent="0.3">
      <c r="A450" s="181">
        <v>43470</v>
      </c>
      <c r="B450" s="182">
        <v>4.6249999999999947</v>
      </c>
      <c r="C450" s="4">
        <f>C$1*DTP15min!D445/100</f>
        <v>0</v>
      </c>
    </row>
    <row r="451" spans="1:3" x14ac:dyDescent="0.3">
      <c r="A451" s="181">
        <v>43470</v>
      </c>
      <c r="B451" s="182">
        <v>4.6354166666666616</v>
      </c>
      <c r="C451" s="4">
        <f>C$1*DTP15min!D446/100</f>
        <v>0</v>
      </c>
    </row>
    <row r="452" spans="1:3" x14ac:dyDescent="0.3">
      <c r="A452" s="181">
        <v>43470</v>
      </c>
      <c r="B452" s="182">
        <v>4.6458333333333286</v>
      </c>
      <c r="C452" s="4">
        <f>C$1*DTP15min!D447/100</f>
        <v>0</v>
      </c>
    </row>
    <row r="453" spans="1:3" x14ac:dyDescent="0.3">
      <c r="A453" s="181">
        <v>43470</v>
      </c>
      <c r="B453" s="182">
        <v>4.6562499999999956</v>
      </c>
      <c r="C453" s="4">
        <f>C$1*DTP15min!D448/100</f>
        <v>0</v>
      </c>
    </row>
    <row r="454" spans="1:3" x14ac:dyDescent="0.3">
      <c r="A454" s="181">
        <v>43470</v>
      </c>
      <c r="B454" s="182">
        <v>4.6666666666666625</v>
      </c>
      <c r="C454" s="4">
        <f>C$1*DTP15min!D449/100</f>
        <v>0</v>
      </c>
    </row>
    <row r="455" spans="1:3" x14ac:dyDescent="0.3">
      <c r="A455" s="181">
        <v>43470</v>
      </c>
      <c r="B455" s="182">
        <v>4.6770833333333295</v>
      </c>
      <c r="C455" s="4">
        <f>C$1*DTP15min!D450/100</f>
        <v>0</v>
      </c>
    </row>
    <row r="456" spans="1:3" x14ac:dyDescent="0.3">
      <c r="A456" s="181">
        <v>43470</v>
      </c>
      <c r="B456" s="182">
        <v>4.6874999999999964</v>
      </c>
      <c r="C456" s="4">
        <f>C$1*DTP15min!D451/100</f>
        <v>0</v>
      </c>
    </row>
    <row r="457" spans="1:3" x14ac:dyDescent="0.3">
      <c r="A457" s="181">
        <v>43470</v>
      </c>
      <c r="B457" s="182">
        <v>4.6979166666666634</v>
      </c>
      <c r="C457" s="4">
        <f>C$1*DTP15min!D452/100</f>
        <v>0</v>
      </c>
    </row>
    <row r="458" spans="1:3" x14ac:dyDescent="0.3">
      <c r="A458" s="181">
        <v>43470</v>
      </c>
      <c r="B458" s="182">
        <v>4.7083333333333304</v>
      </c>
      <c r="C458" s="4">
        <f>C$1*DTP15min!D453/100</f>
        <v>0</v>
      </c>
    </row>
    <row r="459" spans="1:3" x14ac:dyDescent="0.3">
      <c r="A459" s="181">
        <v>43470</v>
      </c>
      <c r="B459" s="182">
        <v>4.7187499999999973</v>
      </c>
      <c r="C459" s="4">
        <f>C$1*DTP15min!D454/100</f>
        <v>0</v>
      </c>
    </row>
    <row r="460" spans="1:3" x14ac:dyDescent="0.3">
      <c r="A460" s="181">
        <v>43470</v>
      </c>
      <c r="B460" s="182">
        <v>4.7291666666666643</v>
      </c>
      <c r="C460" s="4">
        <f>C$1*DTP15min!D455/100</f>
        <v>0</v>
      </c>
    </row>
    <row r="461" spans="1:3" x14ac:dyDescent="0.3">
      <c r="A461" s="181">
        <v>43470</v>
      </c>
      <c r="B461" s="182">
        <v>4.7395833333333313</v>
      </c>
      <c r="C461" s="4">
        <f>C$1*DTP15min!D456/100</f>
        <v>0</v>
      </c>
    </row>
    <row r="462" spans="1:3" x14ac:dyDescent="0.3">
      <c r="A462" s="181">
        <v>43470</v>
      </c>
      <c r="B462" s="182">
        <v>4.7499999999999982</v>
      </c>
      <c r="C462" s="4">
        <f>C$1*DTP15min!D457/100</f>
        <v>0</v>
      </c>
    </row>
    <row r="463" spans="1:3" x14ac:dyDescent="0.3">
      <c r="A463" s="181">
        <v>43470</v>
      </c>
      <c r="B463" s="182">
        <v>4.7604166666666652</v>
      </c>
      <c r="C463" s="4">
        <f>C$1*DTP15min!D458/100</f>
        <v>0</v>
      </c>
    </row>
    <row r="464" spans="1:3" x14ac:dyDescent="0.3">
      <c r="A464" s="181">
        <v>43470</v>
      </c>
      <c r="B464" s="182">
        <v>4.7708333333333321</v>
      </c>
      <c r="C464" s="4">
        <f>C$1*DTP15min!D459/100</f>
        <v>0</v>
      </c>
    </row>
    <row r="465" spans="1:3" x14ac:dyDescent="0.3">
      <c r="A465" s="181">
        <v>43470</v>
      </c>
      <c r="B465" s="182">
        <v>4.7812499999999991</v>
      </c>
      <c r="C465" s="4">
        <f>C$1*DTP15min!D460/100</f>
        <v>0</v>
      </c>
    </row>
    <row r="466" spans="1:3" x14ac:dyDescent="0.3">
      <c r="A466" s="181">
        <v>43470</v>
      </c>
      <c r="B466" s="182">
        <v>4.7916666666666661</v>
      </c>
      <c r="C466" s="4">
        <f>C$1*DTP15min!D461/100</f>
        <v>0</v>
      </c>
    </row>
    <row r="467" spans="1:3" x14ac:dyDescent="0.3">
      <c r="A467" s="181">
        <v>43470</v>
      </c>
      <c r="B467" s="182">
        <v>4.802083333333333</v>
      </c>
      <c r="C467" s="4">
        <f>C$1*DTP15min!D462/100</f>
        <v>0</v>
      </c>
    </row>
    <row r="468" spans="1:3" x14ac:dyDescent="0.3">
      <c r="A468" s="181">
        <v>43470</v>
      </c>
      <c r="B468" s="182">
        <v>4.8125</v>
      </c>
      <c r="C468" s="4">
        <f>C$1*DTP15min!D463/100</f>
        <v>0</v>
      </c>
    </row>
    <row r="469" spans="1:3" x14ac:dyDescent="0.3">
      <c r="A469" s="181">
        <v>43470</v>
      </c>
      <c r="B469" s="182">
        <v>4.822916666666667</v>
      </c>
      <c r="C469" s="4">
        <f>C$1*DTP15min!D464/100</f>
        <v>0</v>
      </c>
    </row>
    <row r="470" spans="1:3" x14ac:dyDescent="0.3">
      <c r="A470" s="181">
        <v>43470</v>
      </c>
      <c r="B470" s="182">
        <v>4.8333333333333339</v>
      </c>
      <c r="C470" s="4">
        <f>C$1*DTP15min!D465/100</f>
        <v>0</v>
      </c>
    </row>
    <row r="471" spans="1:3" x14ac:dyDescent="0.3">
      <c r="A471" s="181">
        <v>43470</v>
      </c>
      <c r="B471" s="182">
        <v>4.8437500000000009</v>
      </c>
      <c r="C471" s="4">
        <f>C$1*DTP15min!D466/100</f>
        <v>0</v>
      </c>
    </row>
    <row r="472" spans="1:3" x14ac:dyDescent="0.3">
      <c r="A472" s="181">
        <v>43470</v>
      </c>
      <c r="B472" s="182">
        <v>4.8541666666666679</v>
      </c>
      <c r="C472" s="4">
        <f>C$1*DTP15min!D467/100</f>
        <v>0</v>
      </c>
    </row>
    <row r="473" spans="1:3" x14ac:dyDescent="0.3">
      <c r="A473" s="181">
        <v>43470</v>
      </c>
      <c r="B473" s="182">
        <v>4.8645833333333348</v>
      </c>
      <c r="C473" s="4">
        <f>C$1*DTP15min!D468/100</f>
        <v>0</v>
      </c>
    </row>
    <row r="474" spans="1:3" x14ac:dyDescent="0.3">
      <c r="A474" s="181">
        <v>43470</v>
      </c>
      <c r="B474" s="182">
        <v>4.8750000000000018</v>
      </c>
      <c r="C474" s="4">
        <f>C$1*DTP15min!D469/100</f>
        <v>0</v>
      </c>
    </row>
    <row r="475" spans="1:3" x14ac:dyDescent="0.3">
      <c r="A475" s="181">
        <v>43470</v>
      </c>
      <c r="B475" s="182">
        <v>4.8854166666666687</v>
      </c>
      <c r="C475" s="4">
        <f>C$1*DTP15min!D470/100</f>
        <v>0</v>
      </c>
    </row>
    <row r="476" spans="1:3" x14ac:dyDescent="0.3">
      <c r="A476" s="181">
        <v>43470</v>
      </c>
      <c r="B476" s="182">
        <v>4.8958333333333357</v>
      </c>
      <c r="C476" s="4">
        <f>C$1*DTP15min!D471/100</f>
        <v>0</v>
      </c>
    </row>
    <row r="477" spans="1:3" x14ac:dyDescent="0.3">
      <c r="A477" s="181">
        <v>43470</v>
      </c>
      <c r="B477" s="182">
        <v>4.9062500000000027</v>
      </c>
      <c r="C477" s="4">
        <f>C$1*DTP15min!D472/100</f>
        <v>0</v>
      </c>
    </row>
    <row r="478" spans="1:3" x14ac:dyDescent="0.3">
      <c r="A478" s="181">
        <v>43470</v>
      </c>
      <c r="B478" s="182">
        <v>4.9166666666666696</v>
      </c>
      <c r="C478" s="4">
        <f>C$1*DTP15min!D473/100</f>
        <v>0</v>
      </c>
    </row>
    <row r="479" spans="1:3" x14ac:dyDescent="0.3">
      <c r="A479" s="181">
        <v>43470</v>
      </c>
      <c r="B479" s="182">
        <v>4.9270833333333366</v>
      </c>
      <c r="C479" s="4">
        <f>C$1*DTP15min!D474/100</f>
        <v>0</v>
      </c>
    </row>
    <row r="480" spans="1:3" x14ac:dyDescent="0.3">
      <c r="A480" s="181">
        <v>43470</v>
      </c>
      <c r="B480" s="182">
        <v>4.9375000000000036</v>
      </c>
      <c r="C480" s="4">
        <f>C$1*DTP15min!D475/100</f>
        <v>0</v>
      </c>
    </row>
    <row r="481" spans="1:3" x14ac:dyDescent="0.3">
      <c r="A481" s="181">
        <v>43470</v>
      </c>
      <c r="B481" s="182">
        <v>4.9479166666666705</v>
      </c>
      <c r="C481" s="4">
        <f>C$1*DTP15min!D476/100</f>
        <v>0</v>
      </c>
    </row>
    <row r="482" spans="1:3" x14ac:dyDescent="0.3">
      <c r="A482" s="181">
        <v>43470</v>
      </c>
      <c r="B482" s="182">
        <v>4.9583333333333375</v>
      </c>
      <c r="C482" s="4">
        <f>C$1*DTP15min!D477/100</f>
        <v>0</v>
      </c>
    </row>
    <row r="483" spans="1:3" x14ac:dyDescent="0.3">
      <c r="A483" s="181">
        <v>43470</v>
      </c>
      <c r="B483" s="182">
        <v>4.9687500000000044</v>
      </c>
      <c r="C483" s="4">
        <f>C$1*DTP15min!D478/100</f>
        <v>0</v>
      </c>
    </row>
    <row r="484" spans="1:3" x14ac:dyDescent="0.3">
      <c r="A484" s="181">
        <v>43470</v>
      </c>
      <c r="B484" s="182">
        <v>4.9791666666666714</v>
      </c>
      <c r="C484" s="4">
        <f>C$1*DTP15min!D479/100</f>
        <v>0</v>
      </c>
    </row>
    <row r="485" spans="1:3" x14ac:dyDescent="0.3">
      <c r="A485" s="181">
        <v>43470</v>
      </c>
      <c r="B485" s="182">
        <v>4.9895833333333384</v>
      </c>
      <c r="C485" s="4">
        <f>C$1*DTP15min!D480/100</f>
        <v>0</v>
      </c>
    </row>
    <row r="486" spans="1:3" x14ac:dyDescent="0.3">
      <c r="A486" s="181">
        <v>43471</v>
      </c>
      <c r="B486" s="182">
        <v>5.0000000000000053</v>
      </c>
      <c r="C486" s="4">
        <f>C$1*DTP15min!D481/100</f>
        <v>0</v>
      </c>
    </row>
    <row r="487" spans="1:3" x14ac:dyDescent="0.3">
      <c r="A487" s="181">
        <v>43471</v>
      </c>
      <c r="B487" s="182">
        <v>5.0104166666666723</v>
      </c>
      <c r="C487" s="4">
        <f>C$1*DTP15min!D482/100</f>
        <v>0</v>
      </c>
    </row>
    <row r="488" spans="1:3" x14ac:dyDescent="0.3">
      <c r="A488" s="181">
        <v>43471</v>
      </c>
      <c r="B488" s="182">
        <v>5.0208333333333393</v>
      </c>
      <c r="C488" s="4">
        <f>C$1*DTP15min!D483/100</f>
        <v>0</v>
      </c>
    </row>
    <row r="489" spans="1:3" x14ac:dyDescent="0.3">
      <c r="A489" s="181">
        <v>43471</v>
      </c>
      <c r="B489" s="182">
        <v>5.0312500000000062</v>
      </c>
      <c r="C489" s="4">
        <f>C$1*DTP15min!D484/100</f>
        <v>0</v>
      </c>
    </row>
    <row r="490" spans="1:3" x14ac:dyDescent="0.3">
      <c r="A490" s="181">
        <v>43471</v>
      </c>
      <c r="B490" s="182">
        <v>5.0416666666666732</v>
      </c>
      <c r="C490" s="4">
        <f>C$1*DTP15min!D485/100</f>
        <v>0</v>
      </c>
    </row>
    <row r="491" spans="1:3" x14ac:dyDescent="0.3">
      <c r="A491" s="181">
        <v>43471</v>
      </c>
      <c r="B491" s="182">
        <v>5.0520833333333401</v>
      </c>
      <c r="C491" s="4">
        <f>C$1*DTP15min!D486/100</f>
        <v>0</v>
      </c>
    </row>
    <row r="492" spans="1:3" x14ac:dyDescent="0.3">
      <c r="A492" s="181">
        <v>43471</v>
      </c>
      <c r="B492" s="182">
        <v>5.0625000000000071</v>
      </c>
      <c r="C492" s="4">
        <f>C$1*DTP15min!D487/100</f>
        <v>0</v>
      </c>
    </row>
    <row r="493" spans="1:3" x14ac:dyDescent="0.3">
      <c r="A493" s="181">
        <v>43471</v>
      </c>
      <c r="B493" s="182">
        <v>5.0729166666666741</v>
      </c>
      <c r="C493" s="4">
        <f>C$1*DTP15min!D488/100</f>
        <v>0</v>
      </c>
    </row>
    <row r="494" spans="1:3" x14ac:dyDescent="0.3">
      <c r="A494" s="181">
        <v>43471</v>
      </c>
      <c r="B494" s="182">
        <v>5.083333333333341</v>
      </c>
      <c r="C494" s="4">
        <f>C$1*DTP15min!D489/100</f>
        <v>0</v>
      </c>
    </row>
    <row r="495" spans="1:3" x14ac:dyDescent="0.3">
      <c r="A495" s="181">
        <v>43471</v>
      </c>
      <c r="B495" s="182">
        <v>5.093750000000008</v>
      </c>
      <c r="C495" s="4">
        <f>C$1*DTP15min!D490/100</f>
        <v>0</v>
      </c>
    </row>
    <row r="496" spans="1:3" x14ac:dyDescent="0.3">
      <c r="A496" s="181">
        <v>43471</v>
      </c>
      <c r="B496" s="182">
        <v>5.104166666666675</v>
      </c>
      <c r="C496" s="4">
        <f>C$1*DTP15min!D491/100</f>
        <v>0</v>
      </c>
    </row>
    <row r="497" spans="1:3" x14ac:dyDescent="0.3">
      <c r="A497" s="181">
        <v>43471</v>
      </c>
      <c r="B497" s="182">
        <v>5.1145833333333419</v>
      </c>
      <c r="C497" s="4">
        <f>C$1*DTP15min!D492/100</f>
        <v>0</v>
      </c>
    </row>
    <row r="498" spans="1:3" x14ac:dyDescent="0.3">
      <c r="A498" s="181">
        <v>43471</v>
      </c>
      <c r="B498" s="182">
        <v>5.1250000000000089</v>
      </c>
      <c r="C498" s="4">
        <f>C$1*DTP15min!D493/100</f>
        <v>0</v>
      </c>
    </row>
    <row r="499" spans="1:3" x14ac:dyDescent="0.3">
      <c r="A499" s="181">
        <v>43471</v>
      </c>
      <c r="B499" s="182">
        <v>5.1354166666666758</v>
      </c>
      <c r="C499" s="4">
        <f>C$1*DTP15min!D494/100</f>
        <v>0</v>
      </c>
    </row>
    <row r="500" spans="1:3" x14ac:dyDescent="0.3">
      <c r="A500" s="181">
        <v>43471</v>
      </c>
      <c r="B500" s="182">
        <v>5.1458333333333428</v>
      </c>
      <c r="C500" s="4">
        <f>C$1*DTP15min!D495/100</f>
        <v>0</v>
      </c>
    </row>
    <row r="501" spans="1:3" x14ac:dyDescent="0.3">
      <c r="A501" s="181">
        <v>43471</v>
      </c>
      <c r="B501" s="182">
        <v>5.1562500000000098</v>
      </c>
      <c r="C501" s="4">
        <f>C$1*DTP15min!D496/100</f>
        <v>0</v>
      </c>
    </row>
    <row r="502" spans="1:3" x14ac:dyDescent="0.3">
      <c r="A502" s="181">
        <v>43471</v>
      </c>
      <c r="B502" s="182">
        <v>5.1666666666666767</v>
      </c>
      <c r="C502" s="4">
        <f>C$1*DTP15min!D497/100</f>
        <v>0</v>
      </c>
    </row>
    <row r="503" spans="1:3" x14ac:dyDescent="0.3">
      <c r="A503" s="181">
        <v>43471</v>
      </c>
      <c r="B503" s="182">
        <v>5.1770833333333437</v>
      </c>
      <c r="C503" s="4">
        <f>C$1*DTP15min!D498/100</f>
        <v>0</v>
      </c>
    </row>
    <row r="504" spans="1:3" x14ac:dyDescent="0.3">
      <c r="A504" s="181">
        <v>43471</v>
      </c>
      <c r="B504" s="182">
        <v>5.1875000000000107</v>
      </c>
      <c r="C504" s="4">
        <f>C$1*DTP15min!D499/100</f>
        <v>0</v>
      </c>
    </row>
    <row r="505" spans="1:3" x14ac:dyDescent="0.3">
      <c r="A505" s="181">
        <v>43471</v>
      </c>
      <c r="B505" s="182">
        <v>5.1979166666666776</v>
      </c>
      <c r="C505" s="4">
        <f>C$1*DTP15min!D500/100</f>
        <v>0</v>
      </c>
    </row>
    <row r="506" spans="1:3" x14ac:dyDescent="0.3">
      <c r="A506" s="181">
        <v>43471</v>
      </c>
      <c r="B506" s="182">
        <v>5.2083333333333446</v>
      </c>
      <c r="C506" s="4">
        <f>C$1*DTP15min!D501/100</f>
        <v>0</v>
      </c>
    </row>
    <row r="507" spans="1:3" x14ac:dyDescent="0.3">
      <c r="A507" s="181">
        <v>43471</v>
      </c>
      <c r="B507" s="182">
        <v>5.2187500000000115</v>
      </c>
      <c r="C507" s="4">
        <f>C$1*DTP15min!D502/100</f>
        <v>0</v>
      </c>
    </row>
    <row r="508" spans="1:3" x14ac:dyDescent="0.3">
      <c r="A508" s="181">
        <v>43471</v>
      </c>
      <c r="B508" s="182">
        <v>5.2291666666666785</v>
      </c>
      <c r="C508" s="4">
        <f>C$1*DTP15min!D503/100</f>
        <v>0</v>
      </c>
    </row>
    <row r="509" spans="1:3" x14ac:dyDescent="0.3">
      <c r="A509" s="181">
        <v>43471</v>
      </c>
      <c r="B509" s="182">
        <v>5.2395833333333455</v>
      </c>
      <c r="C509" s="4">
        <f>C$1*DTP15min!D504/100</f>
        <v>0</v>
      </c>
    </row>
    <row r="510" spans="1:3" x14ac:dyDescent="0.3">
      <c r="A510" s="181">
        <v>43471</v>
      </c>
      <c r="B510" s="182">
        <v>5.2500000000000124</v>
      </c>
      <c r="C510" s="4">
        <f>C$1*DTP15min!D505/100</f>
        <v>0</v>
      </c>
    </row>
    <row r="511" spans="1:3" x14ac:dyDescent="0.3">
      <c r="A511" s="181">
        <v>43471</v>
      </c>
      <c r="B511" s="182">
        <v>5.2604166666666794</v>
      </c>
      <c r="C511" s="4">
        <f>C$1*DTP15min!D506/100</f>
        <v>0</v>
      </c>
    </row>
    <row r="512" spans="1:3" x14ac:dyDescent="0.3">
      <c r="A512" s="181">
        <v>43471</v>
      </c>
      <c r="B512" s="182">
        <v>5.2708333333333464</v>
      </c>
      <c r="C512" s="4">
        <f>C$1*DTP15min!D507/100</f>
        <v>0</v>
      </c>
    </row>
    <row r="513" spans="1:3" x14ac:dyDescent="0.3">
      <c r="A513" s="181">
        <v>43471</v>
      </c>
      <c r="B513" s="182">
        <v>5.2812500000000133</v>
      </c>
      <c r="C513" s="4">
        <f>C$1*DTP15min!D508/100</f>
        <v>0</v>
      </c>
    </row>
    <row r="514" spans="1:3" x14ac:dyDescent="0.3">
      <c r="A514" s="181">
        <v>43471</v>
      </c>
      <c r="B514" s="182">
        <v>5.2916666666666803</v>
      </c>
      <c r="C514" s="4">
        <f>C$1*DTP15min!D509/100</f>
        <v>0</v>
      </c>
    </row>
    <row r="515" spans="1:3" x14ac:dyDescent="0.3">
      <c r="A515" s="181">
        <v>43471</v>
      </c>
      <c r="B515" s="182">
        <v>5.3020833333333472</v>
      </c>
      <c r="C515" s="4">
        <f>C$1*DTP15min!D510/100</f>
        <v>0</v>
      </c>
    </row>
    <row r="516" spans="1:3" x14ac:dyDescent="0.3">
      <c r="A516" s="181">
        <v>43471</v>
      </c>
      <c r="B516" s="182">
        <v>5.3125000000000142</v>
      </c>
      <c r="C516" s="4">
        <f>C$1*DTP15min!D511/100</f>
        <v>0</v>
      </c>
    </row>
    <row r="517" spans="1:3" x14ac:dyDescent="0.3">
      <c r="A517" s="181">
        <v>43471</v>
      </c>
      <c r="B517" s="182">
        <v>5.3229166666666812</v>
      </c>
      <c r="C517" s="4">
        <f>C$1*DTP15min!D512/100</f>
        <v>0</v>
      </c>
    </row>
    <row r="518" spans="1:3" x14ac:dyDescent="0.3">
      <c r="A518" s="181">
        <v>43471</v>
      </c>
      <c r="B518" s="182">
        <v>5.3333333333333481</v>
      </c>
      <c r="C518" s="4">
        <f>C$1*DTP15min!D513/100</f>
        <v>0</v>
      </c>
    </row>
    <row r="519" spans="1:3" x14ac:dyDescent="0.3">
      <c r="A519" s="181">
        <v>43471</v>
      </c>
      <c r="B519" s="182">
        <v>5.3437500000000151</v>
      </c>
      <c r="C519" s="4">
        <f>C$1*DTP15min!D514/100</f>
        <v>0</v>
      </c>
    </row>
    <row r="520" spans="1:3" x14ac:dyDescent="0.3">
      <c r="A520" s="181">
        <v>43471</v>
      </c>
      <c r="B520" s="182">
        <v>5.3541666666666821</v>
      </c>
      <c r="C520" s="4">
        <f>C$1*DTP15min!D515/100</f>
        <v>0</v>
      </c>
    </row>
    <row r="521" spans="1:3" x14ac:dyDescent="0.3">
      <c r="A521" s="181">
        <v>43471</v>
      </c>
      <c r="B521" s="182">
        <v>5.364583333333349</v>
      </c>
      <c r="C521" s="4">
        <f>C$1*DTP15min!D516/100</f>
        <v>0</v>
      </c>
    </row>
    <row r="522" spans="1:3" x14ac:dyDescent="0.3">
      <c r="A522" s="181">
        <v>43471</v>
      </c>
      <c r="B522" s="182">
        <v>5.375000000000016</v>
      </c>
      <c r="C522" s="4">
        <f>C$1*DTP15min!D517/100</f>
        <v>0</v>
      </c>
    </row>
    <row r="523" spans="1:3" x14ac:dyDescent="0.3">
      <c r="A523" s="181">
        <v>43471</v>
      </c>
      <c r="B523" s="182">
        <v>5.3854166666666829</v>
      </c>
      <c r="C523" s="4">
        <f>C$1*DTP15min!D518/100</f>
        <v>0</v>
      </c>
    </row>
    <row r="524" spans="1:3" x14ac:dyDescent="0.3">
      <c r="A524" s="181">
        <v>43471</v>
      </c>
      <c r="B524" s="182">
        <v>5.3958333333333499</v>
      </c>
      <c r="C524" s="4">
        <f>C$1*DTP15min!D519/100</f>
        <v>0</v>
      </c>
    </row>
    <row r="525" spans="1:3" x14ac:dyDescent="0.3">
      <c r="A525" s="181">
        <v>43471</v>
      </c>
      <c r="B525" s="182">
        <v>5.4062500000000169</v>
      </c>
      <c r="C525" s="4">
        <f>C$1*DTP15min!D520/100</f>
        <v>0</v>
      </c>
    </row>
    <row r="526" spans="1:3" x14ac:dyDescent="0.3">
      <c r="A526" s="181">
        <v>43471</v>
      </c>
      <c r="B526" s="182">
        <v>5.4166666666666838</v>
      </c>
      <c r="C526" s="4">
        <f>C$1*DTP15min!D521/100</f>
        <v>0</v>
      </c>
    </row>
    <row r="527" spans="1:3" x14ac:dyDescent="0.3">
      <c r="A527" s="181">
        <v>43471</v>
      </c>
      <c r="B527" s="182">
        <v>5.4270833333333508</v>
      </c>
      <c r="C527" s="4">
        <f>C$1*DTP15min!D522/100</f>
        <v>0</v>
      </c>
    </row>
    <row r="528" spans="1:3" x14ac:dyDescent="0.3">
      <c r="A528" s="181">
        <v>43471</v>
      </c>
      <c r="B528" s="182">
        <v>5.4375000000000178</v>
      </c>
      <c r="C528" s="4">
        <f>C$1*DTP15min!D523/100</f>
        <v>0</v>
      </c>
    </row>
    <row r="529" spans="1:3" x14ac:dyDescent="0.3">
      <c r="A529" s="181">
        <v>43471</v>
      </c>
      <c r="B529" s="182">
        <v>5.4479166666666847</v>
      </c>
      <c r="C529" s="4">
        <f>C$1*DTP15min!D524/100</f>
        <v>0</v>
      </c>
    </row>
    <row r="530" spans="1:3" x14ac:dyDescent="0.3">
      <c r="A530" s="181">
        <v>43471</v>
      </c>
      <c r="B530" s="182">
        <v>5.4583333333333517</v>
      </c>
      <c r="C530" s="4">
        <f>C$1*DTP15min!D525/100</f>
        <v>0</v>
      </c>
    </row>
    <row r="531" spans="1:3" x14ac:dyDescent="0.3">
      <c r="A531" s="181">
        <v>43471</v>
      </c>
      <c r="B531" s="182">
        <v>5.4687500000000187</v>
      </c>
      <c r="C531" s="4">
        <f>C$1*DTP15min!D526/100</f>
        <v>0</v>
      </c>
    </row>
    <row r="532" spans="1:3" x14ac:dyDescent="0.3">
      <c r="A532" s="181">
        <v>43471</v>
      </c>
      <c r="B532" s="182">
        <v>5.4791666666666856</v>
      </c>
      <c r="C532" s="4">
        <f>C$1*DTP15min!D527/100</f>
        <v>0</v>
      </c>
    </row>
    <row r="533" spans="1:3" x14ac:dyDescent="0.3">
      <c r="A533" s="181">
        <v>43471</v>
      </c>
      <c r="B533" s="182">
        <v>5.4895833333333526</v>
      </c>
      <c r="C533" s="4">
        <f>C$1*DTP15min!D528/100</f>
        <v>0</v>
      </c>
    </row>
    <row r="534" spans="1:3" x14ac:dyDescent="0.3">
      <c r="A534" s="181">
        <v>43471</v>
      </c>
      <c r="B534" s="182">
        <v>5.5000000000000195</v>
      </c>
      <c r="C534" s="4">
        <f>C$1*DTP15min!D529/100</f>
        <v>0</v>
      </c>
    </row>
    <row r="535" spans="1:3" x14ac:dyDescent="0.3">
      <c r="A535" s="181">
        <v>43471</v>
      </c>
      <c r="B535" s="182">
        <v>5.5104166666666865</v>
      </c>
      <c r="C535" s="4">
        <f>C$1*DTP15min!D530/100</f>
        <v>0</v>
      </c>
    </row>
    <row r="536" spans="1:3" x14ac:dyDescent="0.3">
      <c r="A536" s="181">
        <v>43471</v>
      </c>
      <c r="B536" s="182">
        <v>5.5208333333333535</v>
      </c>
      <c r="C536" s="4">
        <f>C$1*DTP15min!D531/100</f>
        <v>0</v>
      </c>
    </row>
    <row r="537" spans="1:3" x14ac:dyDescent="0.3">
      <c r="A537" s="181">
        <v>43471</v>
      </c>
      <c r="B537" s="182">
        <v>5.5312500000000204</v>
      </c>
      <c r="C537" s="4">
        <f>C$1*DTP15min!D532/100</f>
        <v>0</v>
      </c>
    </row>
    <row r="538" spans="1:3" x14ac:dyDescent="0.3">
      <c r="A538" s="181">
        <v>43471</v>
      </c>
      <c r="B538" s="182">
        <v>5.5416666666666874</v>
      </c>
      <c r="C538" s="4">
        <f>C$1*DTP15min!D533/100</f>
        <v>0</v>
      </c>
    </row>
    <row r="539" spans="1:3" x14ac:dyDescent="0.3">
      <c r="A539" s="181">
        <v>43471</v>
      </c>
      <c r="B539" s="182">
        <v>5.5520833333333544</v>
      </c>
      <c r="C539" s="4">
        <f>C$1*DTP15min!D534/100</f>
        <v>0</v>
      </c>
    </row>
    <row r="540" spans="1:3" x14ac:dyDescent="0.3">
      <c r="A540" s="181">
        <v>43471</v>
      </c>
      <c r="B540" s="182">
        <v>5.5625000000000213</v>
      </c>
      <c r="C540" s="4">
        <f>C$1*DTP15min!D535/100</f>
        <v>0</v>
      </c>
    </row>
    <row r="541" spans="1:3" x14ac:dyDescent="0.3">
      <c r="A541" s="181">
        <v>43471</v>
      </c>
      <c r="B541" s="182">
        <v>5.5729166666666883</v>
      </c>
      <c r="C541" s="4">
        <f>C$1*DTP15min!D536/100</f>
        <v>0</v>
      </c>
    </row>
    <row r="542" spans="1:3" x14ac:dyDescent="0.3">
      <c r="A542" s="181">
        <v>43471</v>
      </c>
      <c r="B542" s="182">
        <v>5.5833333333333552</v>
      </c>
      <c r="C542" s="4">
        <f>C$1*DTP15min!D537/100</f>
        <v>0</v>
      </c>
    </row>
    <row r="543" spans="1:3" x14ac:dyDescent="0.3">
      <c r="A543" s="181">
        <v>43471</v>
      </c>
      <c r="B543" s="182">
        <v>5.5937500000000222</v>
      </c>
      <c r="C543" s="4">
        <f>C$1*DTP15min!D538/100</f>
        <v>0</v>
      </c>
    </row>
    <row r="544" spans="1:3" x14ac:dyDescent="0.3">
      <c r="A544" s="181">
        <v>43471</v>
      </c>
      <c r="B544" s="182">
        <v>5.6041666666666892</v>
      </c>
      <c r="C544" s="4">
        <f>C$1*DTP15min!D539/100</f>
        <v>0</v>
      </c>
    </row>
    <row r="545" spans="1:3" x14ac:dyDescent="0.3">
      <c r="A545" s="181">
        <v>43471</v>
      </c>
      <c r="B545" s="182">
        <v>5.6145833333333561</v>
      </c>
      <c r="C545" s="4">
        <f>C$1*DTP15min!D540/100</f>
        <v>0</v>
      </c>
    </row>
    <row r="546" spans="1:3" x14ac:dyDescent="0.3">
      <c r="A546" s="181">
        <v>43471</v>
      </c>
      <c r="B546" s="182">
        <v>5.6250000000000231</v>
      </c>
      <c r="C546" s="4">
        <f>C$1*DTP15min!D541/100</f>
        <v>0</v>
      </c>
    </row>
    <row r="547" spans="1:3" x14ac:dyDescent="0.3">
      <c r="A547" s="181">
        <v>43471</v>
      </c>
      <c r="B547" s="182">
        <v>5.6354166666666901</v>
      </c>
      <c r="C547" s="4">
        <f>C$1*DTP15min!D542/100</f>
        <v>0</v>
      </c>
    </row>
    <row r="548" spans="1:3" x14ac:dyDescent="0.3">
      <c r="A548" s="181">
        <v>43471</v>
      </c>
      <c r="B548" s="182">
        <v>5.645833333333357</v>
      </c>
      <c r="C548" s="4">
        <f>C$1*DTP15min!D543/100</f>
        <v>0</v>
      </c>
    </row>
    <row r="549" spans="1:3" x14ac:dyDescent="0.3">
      <c r="A549" s="181">
        <v>43471</v>
      </c>
      <c r="B549" s="182">
        <v>5.656250000000024</v>
      </c>
      <c r="C549" s="4">
        <f>C$1*DTP15min!D544/100</f>
        <v>0</v>
      </c>
    </row>
    <row r="550" spans="1:3" x14ac:dyDescent="0.3">
      <c r="A550" s="181">
        <v>43471</v>
      </c>
      <c r="B550" s="182">
        <v>5.6666666666666909</v>
      </c>
      <c r="C550" s="4">
        <f>C$1*DTP15min!D545/100</f>
        <v>0</v>
      </c>
    </row>
    <row r="551" spans="1:3" x14ac:dyDescent="0.3">
      <c r="A551" s="181">
        <v>43471</v>
      </c>
      <c r="B551" s="182">
        <v>5.6770833333333579</v>
      </c>
      <c r="C551" s="4">
        <f>C$1*DTP15min!D546/100</f>
        <v>0</v>
      </c>
    </row>
    <row r="552" spans="1:3" x14ac:dyDescent="0.3">
      <c r="A552" s="181">
        <v>43471</v>
      </c>
      <c r="B552" s="182">
        <v>5.6875000000000249</v>
      </c>
      <c r="C552" s="4">
        <f>C$1*DTP15min!D547/100</f>
        <v>0</v>
      </c>
    </row>
    <row r="553" spans="1:3" x14ac:dyDescent="0.3">
      <c r="A553" s="181">
        <v>43471</v>
      </c>
      <c r="B553" s="182">
        <v>5.6979166666666918</v>
      </c>
      <c r="C553" s="4">
        <f>C$1*DTP15min!D548/100</f>
        <v>0</v>
      </c>
    </row>
    <row r="554" spans="1:3" x14ac:dyDescent="0.3">
      <c r="A554" s="181">
        <v>43471</v>
      </c>
      <c r="B554" s="182">
        <v>5.7083333333333588</v>
      </c>
      <c r="C554" s="4">
        <f>C$1*DTP15min!D549/100</f>
        <v>0</v>
      </c>
    </row>
    <row r="555" spans="1:3" x14ac:dyDescent="0.3">
      <c r="A555" s="181">
        <v>43471</v>
      </c>
      <c r="B555" s="182">
        <v>5.7187500000000258</v>
      </c>
      <c r="C555" s="4">
        <f>C$1*DTP15min!D550/100</f>
        <v>0</v>
      </c>
    </row>
    <row r="556" spans="1:3" x14ac:dyDescent="0.3">
      <c r="A556" s="181">
        <v>43471</v>
      </c>
      <c r="B556" s="182">
        <v>5.7291666666666927</v>
      </c>
      <c r="C556" s="4">
        <f>C$1*DTP15min!D551/100</f>
        <v>0</v>
      </c>
    </row>
    <row r="557" spans="1:3" x14ac:dyDescent="0.3">
      <c r="A557" s="181">
        <v>43471</v>
      </c>
      <c r="B557" s="182">
        <v>5.7395833333333597</v>
      </c>
      <c r="C557" s="4">
        <f>C$1*DTP15min!D552/100</f>
        <v>0</v>
      </c>
    </row>
    <row r="558" spans="1:3" x14ac:dyDescent="0.3">
      <c r="A558" s="181">
        <v>43471</v>
      </c>
      <c r="B558" s="182">
        <v>5.7500000000000266</v>
      </c>
      <c r="C558" s="4">
        <f>C$1*DTP15min!D553/100</f>
        <v>0</v>
      </c>
    </row>
    <row r="559" spans="1:3" x14ac:dyDescent="0.3">
      <c r="A559" s="181">
        <v>43471</v>
      </c>
      <c r="B559" s="182">
        <v>5.7604166666666936</v>
      </c>
      <c r="C559" s="4">
        <f>C$1*DTP15min!D554/100</f>
        <v>0</v>
      </c>
    </row>
    <row r="560" spans="1:3" x14ac:dyDescent="0.3">
      <c r="A560" s="181">
        <v>43471</v>
      </c>
      <c r="B560" s="182">
        <v>5.7708333333333606</v>
      </c>
      <c r="C560" s="4">
        <f>C$1*DTP15min!D555/100</f>
        <v>0</v>
      </c>
    </row>
    <row r="561" spans="1:3" x14ac:dyDescent="0.3">
      <c r="A561" s="181">
        <v>43471</v>
      </c>
      <c r="B561" s="182">
        <v>5.7812500000000275</v>
      </c>
      <c r="C561" s="4">
        <f>C$1*DTP15min!D556/100</f>
        <v>0</v>
      </c>
    </row>
    <row r="562" spans="1:3" x14ac:dyDescent="0.3">
      <c r="A562" s="181">
        <v>43471</v>
      </c>
      <c r="B562" s="182">
        <v>5.7916666666666945</v>
      </c>
      <c r="C562" s="4">
        <f>C$1*DTP15min!D557/100</f>
        <v>0</v>
      </c>
    </row>
    <row r="563" spans="1:3" x14ac:dyDescent="0.3">
      <c r="A563" s="181">
        <v>43471</v>
      </c>
      <c r="B563" s="182">
        <v>5.8020833333333615</v>
      </c>
      <c r="C563" s="4">
        <f>C$1*DTP15min!D558/100</f>
        <v>0</v>
      </c>
    </row>
    <row r="564" spans="1:3" x14ac:dyDescent="0.3">
      <c r="A564" s="181">
        <v>43471</v>
      </c>
      <c r="B564" s="182">
        <v>5.8125000000000284</v>
      </c>
      <c r="C564" s="4">
        <f>C$1*DTP15min!D559/100</f>
        <v>0</v>
      </c>
    </row>
    <row r="565" spans="1:3" x14ac:dyDescent="0.3">
      <c r="A565" s="181">
        <v>43471</v>
      </c>
      <c r="B565" s="182">
        <v>5.8229166666666954</v>
      </c>
      <c r="C565" s="4">
        <f>C$1*DTP15min!D560/100</f>
        <v>0</v>
      </c>
    </row>
    <row r="566" spans="1:3" x14ac:dyDescent="0.3">
      <c r="A566" s="181">
        <v>43471</v>
      </c>
      <c r="B566" s="182">
        <v>5.8333333333333623</v>
      </c>
      <c r="C566" s="4">
        <f>C$1*DTP15min!D561/100</f>
        <v>0</v>
      </c>
    </row>
    <row r="567" spans="1:3" x14ac:dyDescent="0.3">
      <c r="A567" s="181">
        <v>43471</v>
      </c>
      <c r="B567" s="182">
        <v>5.8437500000000293</v>
      </c>
      <c r="C567" s="4">
        <f>C$1*DTP15min!D562/100</f>
        <v>0</v>
      </c>
    </row>
    <row r="568" spans="1:3" x14ac:dyDescent="0.3">
      <c r="A568" s="181">
        <v>43471</v>
      </c>
      <c r="B568" s="182">
        <v>5.8541666666666963</v>
      </c>
      <c r="C568" s="4">
        <f>C$1*DTP15min!D563/100</f>
        <v>0</v>
      </c>
    </row>
    <row r="569" spans="1:3" x14ac:dyDescent="0.3">
      <c r="A569" s="181">
        <v>43471</v>
      </c>
      <c r="B569" s="182">
        <v>5.8645833333333632</v>
      </c>
      <c r="C569" s="4">
        <f>C$1*DTP15min!D564/100</f>
        <v>0</v>
      </c>
    </row>
    <row r="570" spans="1:3" x14ac:dyDescent="0.3">
      <c r="A570" s="181">
        <v>43471</v>
      </c>
      <c r="B570" s="182">
        <v>5.8750000000000302</v>
      </c>
      <c r="C570" s="4">
        <f>C$1*DTP15min!D565/100</f>
        <v>0</v>
      </c>
    </row>
    <row r="571" spans="1:3" x14ac:dyDescent="0.3">
      <c r="A571" s="181">
        <v>43471</v>
      </c>
      <c r="B571" s="182">
        <v>5.8854166666666972</v>
      </c>
      <c r="C571" s="4">
        <f>C$1*DTP15min!D566/100</f>
        <v>0</v>
      </c>
    </row>
    <row r="572" spans="1:3" x14ac:dyDescent="0.3">
      <c r="A572" s="181">
        <v>43471</v>
      </c>
      <c r="B572" s="182">
        <v>5.8958333333333641</v>
      </c>
      <c r="C572" s="4">
        <f>C$1*DTP15min!D567/100</f>
        <v>0</v>
      </c>
    </row>
    <row r="573" spans="1:3" x14ac:dyDescent="0.3">
      <c r="A573" s="181">
        <v>43471</v>
      </c>
      <c r="B573" s="182">
        <v>5.9062500000000311</v>
      </c>
      <c r="C573" s="4">
        <f>C$1*DTP15min!D568/100</f>
        <v>0</v>
      </c>
    </row>
    <row r="574" spans="1:3" x14ac:dyDescent="0.3">
      <c r="A574" s="181">
        <v>43471</v>
      </c>
      <c r="B574" s="182">
        <v>5.916666666666698</v>
      </c>
      <c r="C574" s="4">
        <f>C$1*DTP15min!D569/100</f>
        <v>0</v>
      </c>
    </row>
    <row r="575" spans="1:3" x14ac:dyDescent="0.3">
      <c r="A575" s="181">
        <v>43471</v>
      </c>
      <c r="B575" s="182">
        <v>5.927083333333365</v>
      </c>
      <c r="C575" s="4">
        <f>C$1*DTP15min!D570/100</f>
        <v>0</v>
      </c>
    </row>
    <row r="576" spans="1:3" x14ac:dyDescent="0.3">
      <c r="A576" s="181">
        <v>43471</v>
      </c>
      <c r="B576" s="182">
        <v>5.937500000000032</v>
      </c>
      <c r="C576" s="4">
        <f>C$1*DTP15min!D571/100</f>
        <v>0</v>
      </c>
    </row>
    <row r="577" spans="1:3" x14ac:dyDescent="0.3">
      <c r="A577" s="181">
        <v>43471</v>
      </c>
      <c r="B577" s="182">
        <v>5.9479166666666989</v>
      </c>
      <c r="C577" s="4">
        <f>C$1*DTP15min!D572/100</f>
        <v>0</v>
      </c>
    </row>
    <row r="578" spans="1:3" x14ac:dyDescent="0.3">
      <c r="A578" s="181">
        <v>43471</v>
      </c>
      <c r="B578" s="182">
        <v>5.9583333333333659</v>
      </c>
      <c r="C578" s="4">
        <f>C$1*DTP15min!D573/100</f>
        <v>0</v>
      </c>
    </row>
    <row r="579" spans="1:3" x14ac:dyDescent="0.3">
      <c r="A579" s="181">
        <v>43471</v>
      </c>
      <c r="B579" s="182">
        <v>5.9687500000000329</v>
      </c>
      <c r="C579" s="4">
        <f>C$1*DTP15min!D574/100</f>
        <v>0</v>
      </c>
    </row>
    <row r="580" spans="1:3" x14ac:dyDescent="0.3">
      <c r="A580" s="181">
        <v>43471</v>
      </c>
      <c r="B580" s="182">
        <v>5.9791666666666998</v>
      </c>
      <c r="C580" s="4">
        <f>C$1*DTP15min!D575/100</f>
        <v>0</v>
      </c>
    </row>
    <row r="581" spans="1:3" x14ac:dyDescent="0.3">
      <c r="A581" s="181">
        <v>43471</v>
      </c>
      <c r="B581" s="182">
        <v>5.9895833333333668</v>
      </c>
      <c r="C581" s="4">
        <f>C$1*DTP15min!D576/100</f>
        <v>0</v>
      </c>
    </row>
    <row r="582" spans="1:3" x14ac:dyDescent="0.3">
      <c r="A582" s="181">
        <v>43472</v>
      </c>
      <c r="B582" s="182">
        <v>6.0000000000000338</v>
      </c>
      <c r="C582" s="4">
        <f>C$1*DTP15min!D577/100</f>
        <v>0</v>
      </c>
    </row>
    <row r="583" spans="1:3" x14ac:dyDescent="0.3">
      <c r="A583" s="181">
        <v>43472</v>
      </c>
      <c r="B583" s="182">
        <v>6.0104166666667007</v>
      </c>
      <c r="C583" s="4">
        <f>C$1*DTP15min!D578/100</f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5109-4ECC-4C46-9FE4-FE86EEFE9599}">
  <dimension ref="B2:B22"/>
  <sheetViews>
    <sheetView showGridLines="0" showRowColHeaders="0" zoomScale="115" zoomScaleNormal="115" workbookViewId="0">
      <selection activeCell="B7" sqref="B7"/>
    </sheetView>
  </sheetViews>
  <sheetFormatPr defaultColWidth="11.42578125" defaultRowHeight="16.5" x14ac:dyDescent="0.25"/>
  <cols>
    <col min="1" max="1" width="2.7109375" style="6" customWidth="1"/>
    <col min="2" max="2" width="63.85546875" style="6" customWidth="1"/>
    <col min="3" max="16384" width="11.42578125" style="6"/>
  </cols>
  <sheetData>
    <row r="2" spans="2:2" x14ac:dyDescent="0.25">
      <c r="B2" s="5" t="s">
        <v>45</v>
      </c>
    </row>
    <row r="3" spans="2:2" x14ac:dyDescent="0.25">
      <c r="B3" s="7" t="s">
        <v>28</v>
      </c>
    </row>
    <row r="4" spans="2:2" x14ac:dyDescent="0.25">
      <c r="B4" s="7" t="s">
        <v>46</v>
      </c>
    </row>
    <row r="5" spans="2:2" x14ac:dyDescent="0.25">
      <c r="B5" s="5"/>
    </row>
    <row r="6" spans="2:2" x14ac:dyDescent="0.25">
      <c r="B6" s="5" t="s">
        <v>47</v>
      </c>
    </row>
    <row r="7" spans="2:2" x14ac:dyDescent="0.25">
      <c r="B7" s="8" t="s">
        <v>48</v>
      </c>
    </row>
    <row r="22" spans="2:2" x14ac:dyDescent="0.25">
      <c r="B22" s="9" t="s">
        <v>49</v>
      </c>
    </row>
  </sheetData>
  <sheetProtection algorithmName="SHA-512" hashValue="bTceIAnuQBpB8+f6rzttpkszPIc8jELrlfCRKErPltUjte8lOzcd5XNQgb2o9GYWOc1rapIGzlpccuIQ5ZvneQ==" saltValue="rlLEvjSGVDIHlX8xFrO/6Q==" spinCount="100000" sheet="1" objects="1" scenarios="1" selectLockedCells="1"/>
  <hyperlinks>
    <hyperlink ref="B3" r:id="rId1" xr:uid="{B503D8D4-173E-4FF4-B6AF-1DB3AB1B0B2B}"/>
    <hyperlink ref="B4" r:id="rId2" xr:uid="{E29C571D-21AF-47B0-A22F-5A36328E59ED}"/>
    <hyperlink ref="B7" r:id="rId3" xr:uid="{3480A48B-9D1A-4434-B4DD-5C60BAEE6ED0}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7322AB1F17A44BE7FE5C8D995D347" ma:contentTypeVersion="11" ma:contentTypeDescription="Create a new document." ma:contentTypeScope="" ma:versionID="4f0eaf909b120e26083489ce242c1a00">
  <xsd:schema xmlns:xsd="http://www.w3.org/2001/XMLSchema" xmlns:xs="http://www.w3.org/2001/XMLSchema" xmlns:p="http://schemas.microsoft.com/office/2006/metadata/properties" xmlns:ns3="7eeb79fa-ffdc-4bd7-a04f-d010a9c58256" xmlns:ns4="85273d68-90a1-4455-8abc-8dc013f26eed" targetNamespace="http://schemas.microsoft.com/office/2006/metadata/properties" ma:root="true" ma:fieldsID="13d25ac077f1851dc74415cb12145526" ns3:_="" ns4:_="">
    <xsd:import namespace="7eeb79fa-ffdc-4bd7-a04f-d010a9c58256"/>
    <xsd:import namespace="85273d68-90a1-4455-8abc-8dc013f26e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79fa-ffdc-4bd7-a04f-d010a9c582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73d68-90a1-4455-8abc-8dc013f26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2E3A3-AD3E-426B-B3F0-9132D68825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0FBBCB-CD11-4DC6-837B-0E65B799F147}">
  <ds:schemaRefs>
    <ds:schemaRef ds:uri="http://schemas.microsoft.com/office/infopath/2007/PartnerControls"/>
    <ds:schemaRef ds:uri="7eeb79fa-ffdc-4bd7-a04f-d010a9c5825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85273d68-90a1-4455-8abc-8dc013f26ee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41ABA40-4D9E-4AB4-B259-AEDFFCA911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eb79fa-ffdc-4bd7-a04f-d010a9c58256"/>
    <ds:schemaRef ds:uri="85273d68-90a1-4455-8abc-8dc013f26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Tormentas</vt:lpstr>
      <vt:lpstr>EventosAnuales</vt:lpstr>
      <vt:lpstr>EventoxDuracion</vt:lpstr>
      <vt:lpstr>MDTP</vt:lpstr>
      <vt:lpstr>DTP15min</vt:lpstr>
      <vt:lpstr>HietogramaEjemplo</vt:lpstr>
      <vt:lpstr>{R}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mastersystem .co.nr</dc:creator>
  <cp:lastModifiedBy>[ R ]</cp:lastModifiedBy>
  <dcterms:created xsi:type="dcterms:W3CDTF">2012-11-19T13:29:01Z</dcterms:created>
  <dcterms:modified xsi:type="dcterms:W3CDTF">2021-11-26T13:15:26Z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0x01010071D7322AB1F17A44BE7FE5C8D995D347</vt:lpwstr>
  </property>
</Properties>
</file>