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R.HydroTools\RadioCurvaturaValle\.old\"/>
    </mc:Choice>
  </mc:AlternateContent>
  <xr:revisionPtr revIDLastSave="0" documentId="13_ncr:1_{AA9DF951-6668-412E-B1C2-9BAAC479314B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INICIO" sheetId="3" r:id="rId1"/>
    <sheet name="RADIO CURVATUR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0" i="2" l="1"/>
  <c r="D49" i="2"/>
  <c r="F16" i="2" l="1"/>
  <c r="F22" i="2" s="1"/>
  <c r="F23" i="2" s="1"/>
  <c r="C22" i="2"/>
  <c r="C2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william.aguilar</author>
  </authors>
  <commentList>
    <comment ref="B5" authorId="0" shapeId="0" xr:uid="{00000000-0006-0000-0100-000001000000}">
      <text>
        <r>
          <rPr>
            <sz val="9"/>
            <color indexed="81"/>
            <rFont val="Tahoma"/>
            <family val="2"/>
          </rPr>
          <t>http://ingenieriacivil.tutorialesaldia.com/mini-curso-de-diseno-de-canales-con-regimen-uniforme-parte-v-y-ultima-curvas-en-canales/</t>
        </r>
      </text>
    </comment>
    <comment ref="E5" authorId="0" shapeId="0" xr:uid="{00000000-0006-0000-0100-000002000000}">
      <text>
        <r>
          <rPr>
            <sz val="9"/>
            <color indexed="81"/>
            <rFont val="Tahoma"/>
            <family val="2"/>
          </rPr>
          <t>http://ocw.usu.edu/Biological_and_Irrigation_Engineering/Irrigation___Conveyance_Control_Systems/6300__L15_CanalDesignBasics.pdf</t>
        </r>
      </text>
    </comment>
  </commentList>
</comments>
</file>

<file path=xl/sharedStrings.xml><?xml version="1.0" encoding="utf-8"?>
<sst xmlns="http://schemas.openxmlformats.org/spreadsheetml/2006/main" count="43" uniqueCount="36">
  <si>
    <t>Q (m3/s)</t>
  </si>
  <si>
    <t>a</t>
  </si>
  <si>
    <t>b</t>
  </si>
  <si>
    <t>c</t>
  </si>
  <si>
    <t>d</t>
  </si>
  <si>
    <t>cons</t>
  </si>
  <si>
    <t>Ingrese el Caudal (m3/s):</t>
  </si>
  <si>
    <t>Radio Estimado (m):</t>
  </si>
  <si>
    <t>Radio Estimado (km):</t>
  </si>
  <si>
    <t xml:space="preserve">Polinomio </t>
  </si>
  <si>
    <t>Logaritmica</t>
  </si>
  <si>
    <t>ln</t>
  </si>
  <si>
    <t>MÉTODO 1</t>
  </si>
  <si>
    <t>MÉTODO 2</t>
  </si>
  <si>
    <t>Radio Mínimo (m)</t>
  </si>
  <si>
    <t>Proyecto:</t>
  </si>
  <si>
    <t>Realineamiento definitivo Arroyo El Zorro</t>
  </si>
  <si>
    <t>Descripción:</t>
  </si>
  <si>
    <t>Modelo:</t>
  </si>
  <si>
    <t>ESTIMACIÓN DEL RADIO DE CURVATURA para el EJE del Valle para el Realineamiento Definitivo del Arroyo El Zorro</t>
  </si>
  <si>
    <t>Tipo de Régimen</t>
  </si>
  <si>
    <t>Radio Mínimo</t>
  </si>
  <si>
    <t>Subcrítico</t>
  </si>
  <si>
    <t>Supercrítico</t>
  </si>
  <si>
    <t>Rmin = 3 * B</t>
  </si>
  <si>
    <t>Rmin = 4 * V^2*B / (g*y)</t>
  </si>
  <si>
    <t>OTROS MÉTODOS EN FUNCIÓN DEL TIPO DE RÉGIMEN</t>
  </si>
  <si>
    <t>Profundidad del flujo</t>
  </si>
  <si>
    <t>Velocidad media en el Canal</t>
  </si>
  <si>
    <t>B (m)</t>
  </si>
  <si>
    <t>V (m/s)</t>
  </si>
  <si>
    <t>y (m)</t>
  </si>
  <si>
    <t>Ancho del canal</t>
  </si>
  <si>
    <t>Ref: Manual de procedimientos de 
pequeños sistemas de riego</t>
  </si>
  <si>
    <t xml:space="preserve">Ref: Universidad UtahState
Diseño Básico de Canales </t>
  </si>
  <si>
    <t>ESTIMACIÓN DEL RADIO DE CURVATURA PARA EL DISEÑO DE CANALES A CAUDAL MÁXIMO EN VALLE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</si>
</sst>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color rgb="FF0070C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rgb="FFFFFF00"/>
      <name val="Calibri Light"/>
      <family val="2"/>
      <scheme val="major"/>
    </font>
    <font>
      <b/>
      <i/>
      <sz val="14"/>
      <color rgb="FFFFFF00"/>
      <name val="Calibri Light"/>
      <family val="2"/>
      <scheme val="maj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2" tint="-9.9948118533890809E-2"/>
      </right>
      <top style="thin">
        <color indexed="64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indexed="64"/>
      </right>
      <top style="thin">
        <color indexed="64"/>
      </top>
      <bottom style="thin">
        <color theme="2" tint="-9.9948118533890809E-2"/>
      </bottom>
      <diagonal/>
    </border>
    <border>
      <left style="thin">
        <color indexed="64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indexed="64"/>
      </left>
      <right style="thin">
        <color theme="2" tint="-9.9948118533890809E-2"/>
      </right>
      <top style="thin">
        <color theme="2" tint="-9.9948118533890809E-2"/>
      </top>
      <bottom style="thin">
        <color indexed="64"/>
      </bottom>
      <diagonal/>
    </border>
    <border>
      <left style="thin">
        <color theme="2" tint="-9.9948118533890809E-2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indexed="64"/>
      </bottom>
      <diagonal/>
    </border>
    <border>
      <left/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1" fillId="2" borderId="6" xfId="0" applyFont="1" applyFill="1" applyBorder="1" applyAlignment="1">
      <alignment vertical="center" wrapText="1"/>
    </xf>
    <xf numFmtId="1" fontId="1" fillId="0" borderId="7" xfId="0" applyNumberFormat="1" applyFont="1" applyBorder="1" applyAlignment="1">
      <alignment horizontal="center" vertical="center"/>
    </xf>
    <xf numFmtId="0" fontId="1" fillId="2" borderId="4" xfId="0" applyFont="1" applyFill="1" applyBorder="1" applyAlignment="1">
      <alignment vertical="center" wrapText="1"/>
    </xf>
    <xf numFmtId="164" fontId="1" fillId="0" borderId="5" xfId="0" applyNumberFormat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2" borderId="10" xfId="0" applyFont="1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2" borderId="14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5" borderId="9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2" fillId="0" borderId="1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104961208120638"/>
          <c:y val="4.390988861063926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986074220443515"/>
          <c:y val="8.5701459034792385E-2"/>
          <c:w val="0.73676132155695706"/>
          <c:h val="0.730031286660002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'RADIO CURVATURA'!$C$6</c:f>
              <c:strCache>
                <c:ptCount val="1"/>
                <c:pt idx="0">
                  <c:v>Radio Mínimo (m)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4244268323823298"/>
                  <c:y val="0.4807576149946392"/>
                </c:manualLayout>
              </c:layout>
              <c:numFmt formatCode="#,##0.00000000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j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'RADIO CURVATURA'!$B$7:$B$12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'RADIO CURVATURA'!$C$7:$C$12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54-4AEF-B94D-9C7ED2F8E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17472"/>
        <c:axId val="73310400"/>
      </c:scatterChart>
      <c:valAx>
        <c:axId val="73317472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s-CO"/>
                  <a:t>Q (m3/s)</a:t>
                </a:r>
              </a:p>
            </c:rich>
          </c:tx>
          <c:layout>
            <c:manualLayout>
              <c:xMode val="edge"/>
              <c:yMode val="edge"/>
              <c:x val="0.4258444329972772"/>
              <c:y val="0.909292752547345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CO"/>
          </a:p>
        </c:txPr>
        <c:crossAx val="73310400"/>
        <c:crosses val="autoZero"/>
        <c:crossBetween val="midCat"/>
      </c:valAx>
      <c:valAx>
        <c:axId val="733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s-CO"/>
                  <a:t>Radio (m)</a:t>
                </a:r>
              </a:p>
            </c:rich>
          </c:tx>
          <c:layout>
            <c:manualLayout>
              <c:xMode val="edge"/>
              <c:yMode val="edge"/>
              <c:x val="1.6614745586708203E-2"/>
              <c:y val="0.381776823351626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CO"/>
          </a:p>
        </c:txPr>
        <c:crossAx val="7331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+mj-lt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620412082372074"/>
          <c:y val="1.3172966583191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Aharoni" panose="02010803020104030203" pitchFamily="2" charset="-79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2451366546844445"/>
          <c:y val="8.1703855806840739E-2"/>
          <c:w val="0.71155454994514566"/>
          <c:h val="0.73881326438213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'RADIO CURVATURA'!$F$6</c:f>
              <c:strCache>
                <c:ptCount val="1"/>
                <c:pt idx="0">
                  <c:v>Radio Mínimo (m)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5416069251447209"/>
                  <c:y val="0.5097028752679108"/>
                </c:manualLayout>
              </c:layout>
              <c:numFmt formatCode="#,##0.00000000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j-lt"/>
                      <a:ea typeface="+mn-ea"/>
                      <a:cs typeface="Aharoni" panose="02010803020104030203" pitchFamily="2" charset="-79"/>
                    </a:defRPr>
                  </a:pPr>
                  <a:endParaRPr lang="es-CO"/>
                </a:p>
              </c:txPr>
            </c:trendlineLbl>
          </c:trendline>
          <c:xVal>
            <c:numRef>
              <c:f>'RADIO CURVATURA'!$E$7:$E$10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90</c:v>
                </c:pt>
                <c:pt idx="3">
                  <c:v>225</c:v>
                </c:pt>
              </c:numCache>
            </c:numRef>
          </c:xVal>
          <c:yVal>
            <c:numRef>
              <c:f>'RADIO CURVATURA'!$F$7:$F$11</c:f>
              <c:numCache>
                <c:formatCode>General</c:formatCode>
                <c:ptCount val="5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  <c:pt idx="3">
                  <c:v>1500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A0-4418-8AE4-C938910F0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12032"/>
        <c:axId val="73312576"/>
      </c:scatterChart>
      <c:valAx>
        <c:axId val="7331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Aharoni" panose="02010803020104030203" pitchFamily="2" charset="-79"/>
                  </a:defRPr>
                </a:pPr>
                <a:r>
                  <a:rPr lang="es-CO"/>
                  <a:t>Q (m3/s)</a:t>
                </a:r>
              </a:p>
            </c:rich>
          </c:tx>
          <c:layout>
            <c:manualLayout>
              <c:xMode val="edge"/>
              <c:yMode val="edge"/>
              <c:x val="0.44002990132562542"/>
              <c:y val="0.909292752547345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Aharoni" panose="02010803020104030203" pitchFamily="2" charset="-79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Aharoni" panose="02010803020104030203" pitchFamily="2" charset="-79"/>
              </a:defRPr>
            </a:pPr>
            <a:endParaRPr lang="es-CO"/>
          </a:p>
        </c:txPr>
        <c:crossAx val="73312576"/>
        <c:crosses val="autoZero"/>
        <c:crossBetween val="midCat"/>
      </c:valAx>
      <c:valAx>
        <c:axId val="7331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Aharoni" panose="02010803020104030203" pitchFamily="2" charset="-79"/>
                  </a:defRPr>
                </a:pPr>
                <a:r>
                  <a:rPr lang="es-CO"/>
                  <a:t>Radio (m)</a:t>
                </a:r>
              </a:p>
            </c:rich>
          </c:tx>
          <c:layout>
            <c:manualLayout>
              <c:xMode val="edge"/>
              <c:yMode val="edge"/>
              <c:x val="2.1097046413502109E-2"/>
              <c:y val="0.381776823351626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Aharoni" panose="02010803020104030203" pitchFamily="2" charset="-79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Aharoni" panose="02010803020104030203" pitchFamily="2" charset="-79"/>
              </a:defRPr>
            </a:pPr>
            <a:endParaRPr lang="es-CO"/>
          </a:p>
        </c:txPr>
        <c:crossAx val="7331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+mj-lt"/>
          <a:cs typeface="Aharoni" panose="02010803020104030203" pitchFamily="2" charset="-79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24</xdr:row>
      <xdr:rowOff>23812</xdr:rowOff>
    </xdr:from>
    <xdr:to>
      <xdr:col>3</xdr:col>
      <xdr:colOff>0</xdr:colOff>
      <xdr:row>41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457200</xdr:colOff>
      <xdr:row>24</xdr:row>
      <xdr:rowOff>19050</xdr:rowOff>
    </xdr:from>
    <xdr:to>
      <xdr:col>5</xdr:col>
      <xdr:colOff>2066925</xdr:colOff>
      <xdr:row>41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4"/>
  <sheetViews>
    <sheetView showGridLines="0" zoomScale="130" zoomScaleNormal="130" workbookViewId="0">
      <pane ySplit="5" topLeftCell="A6" activePane="bottomLeft" state="frozenSplit"/>
      <selection pane="bottomLeft" activeCell="C6" sqref="C6"/>
    </sheetView>
  </sheetViews>
  <sheetFormatPr defaultColWidth="11.3984375" defaultRowHeight="14.25" x14ac:dyDescent="0.45"/>
  <cols>
    <col min="1" max="1" width="5.59765625" style="25" customWidth="1"/>
    <col min="2" max="2" width="14.59765625" style="25" customWidth="1"/>
    <col min="3" max="3" width="55.59765625" style="25" customWidth="1"/>
    <col min="4" max="4" width="4" style="24" customWidth="1"/>
    <col min="5" max="5" width="28.3984375" style="25" customWidth="1"/>
    <col min="6" max="6" width="26.59765625" style="26" customWidth="1"/>
    <col min="7" max="7" width="27" style="26" customWidth="1"/>
    <col min="8" max="8" width="11.3984375" style="26"/>
    <col min="9" max="16384" width="11.3984375" style="25"/>
  </cols>
  <sheetData>
    <row r="2" spans="2:3" x14ac:dyDescent="0.45">
      <c r="B2" s="22" t="s">
        <v>15</v>
      </c>
      <c r="C2" s="23" t="s">
        <v>16</v>
      </c>
    </row>
    <row r="3" spans="2:3" ht="54" x14ac:dyDescent="0.45">
      <c r="B3" s="22" t="s">
        <v>17</v>
      </c>
      <c r="C3" s="27" t="s">
        <v>19</v>
      </c>
    </row>
    <row r="4" spans="2:3" x14ac:dyDescent="0.45">
      <c r="B4" s="22" t="s">
        <v>18</v>
      </c>
      <c r="C4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50"/>
  <sheetViews>
    <sheetView showGridLines="0" tabSelected="1" zoomScale="115" zoomScaleNormal="115" workbookViewId="0"/>
  </sheetViews>
  <sheetFormatPr defaultColWidth="11.3984375" defaultRowHeight="13.15" x14ac:dyDescent="0.45"/>
  <cols>
    <col min="1" max="1" width="3.86328125" style="1" customWidth="1"/>
    <col min="2" max="2" width="17.86328125" style="1" customWidth="1"/>
    <col min="3" max="3" width="20.265625" style="1" customWidth="1"/>
    <col min="4" max="4" width="2.86328125" style="1" customWidth="1"/>
    <col min="5" max="6" width="20.265625" style="1" customWidth="1"/>
    <col min="7" max="16384" width="11.3984375" style="1"/>
  </cols>
  <sheetData>
    <row r="2" spans="2:6" ht="12.75" customHeight="1" x14ac:dyDescent="0.45">
      <c r="B2" s="58" t="s">
        <v>35</v>
      </c>
      <c r="C2" s="58"/>
      <c r="D2" s="58"/>
      <c r="E2" s="58"/>
      <c r="F2" s="58"/>
    </row>
    <row r="3" spans="2:6" x14ac:dyDescent="0.45">
      <c r="B3" s="2"/>
      <c r="C3" s="2"/>
      <c r="D3" s="2"/>
      <c r="E3" s="2"/>
      <c r="F3" s="2"/>
    </row>
    <row r="4" spans="2:6" x14ac:dyDescent="0.45">
      <c r="B4" s="59" t="s">
        <v>12</v>
      </c>
      <c r="C4" s="60"/>
      <c r="D4" s="2"/>
      <c r="E4" s="59" t="s">
        <v>13</v>
      </c>
      <c r="F4" s="60"/>
    </row>
    <row r="5" spans="2:6" ht="24.75" customHeight="1" x14ac:dyDescent="0.45">
      <c r="B5" s="56" t="s">
        <v>33</v>
      </c>
      <c r="C5" s="57"/>
      <c r="E5" s="56" t="s">
        <v>34</v>
      </c>
      <c r="F5" s="57"/>
    </row>
    <row r="6" spans="2:6" x14ac:dyDescent="0.45">
      <c r="B6" s="12" t="s">
        <v>0</v>
      </c>
      <c r="C6" s="13" t="s">
        <v>14</v>
      </c>
      <c r="E6" s="12" t="s">
        <v>0</v>
      </c>
      <c r="F6" s="13" t="s">
        <v>14</v>
      </c>
    </row>
    <row r="7" spans="2:6" x14ac:dyDescent="0.45">
      <c r="B7" s="14">
        <v>0.5</v>
      </c>
      <c r="C7" s="15">
        <v>5</v>
      </c>
      <c r="E7" s="14">
        <v>15</v>
      </c>
      <c r="F7" s="15">
        <v>300</v>
      </c>
    </row>
    <row r="8" spans="2:6" x14ac:dyDescent="0.45">
      <c r="B8" s="14">
        <v>1</v>
      </c>
      <c r="C8" s="15">
        <v>10</v>
      </c>
      <c r="E8" s="14">
        <v>30</v>
      </c>
      <c r="F8" s="15">
        <v>600</v>
      </c>
    </row>
    <row r="9" spans="2:6" x14ac:dyDescent="0.45">
      <c r="B9" s="14">
        <v>5</v>
      </c>
      <c r="C9" s="15">
        <v>20</v>
      </c>
      <c r="E9" s="14">
        <v>90</v>
      </c>
      <c r="F9" s="15">
        <v>1000</v>
      </c>
    </row>
    <row r="10" spans="2:6" x14ac:dyDescent="0.45">
      <c r="B10" s="14">
        <v>10</v>
      </c>
      <c r="C10" s="15">
        <v>60</v>
      </c>
      <c r="E10" s="16">
        <v>225</v>
      </c>
      <c r="F10" s="17">
        <v>1500</v>
      </c>
    </row>
    <row r="11" spans="2:6" x14ac:dyDescent="0.45">
      <c r="B11" s="14">
        <v>15</v>
      </c>
      <c r="C11" s="15">
        <v>80</v>
      </c>
      <c r="E11" s="3"/>
      <c r="F11" s="3"/>
    </row>
    <row r="12" spans="2:6" x14ac:dyDescent="0.45">
      <c r="B12" s="16">
        <v>20</v>
      </c>
      <c r="C12" s="17">
        <v>100</v>
      </c>
      <c r="E12" s="3"/>
      <c r="F12" s="3"/>
    </row>
    <row r="14" spans="2:6" x14ac:dyDescent="0.45">
      <c r="B14" s="55" t="s">
        <v>9</v>
      </c>
      <c r="C14" s="55"/>
      <c r="E14" s="55" t="s">
        <v>10</v>
      </c>
      <c r="F14" s="55"/>
    </row>
    <row r="15" spans="2:6" x14ac:dyDescent="0.45">
      <c r="B15" s="18" t="s">
        <v>5</v>
      </c>
      <c r="C15" s="19">
        <v>2.7489556664000001</v>
      </c>
      <c r="E15" s="18" t="s">
        <v>5</v>
      </c>
      <c r="F15" s="19">
        <v>-885.94380102069999</v>
      </c>
    </row>
    <row r="16" spans="2:6" x14ac:dyDescent="0.45">
      <c r="B16" s="21" t="s">
        <v>1</v>
      </c>
      <c r="C16" s="15">
        <v>5.0195391456999996</v>
      </c>
      <c r="E16" s="20" t="s">
        <v>11</v>
      </c>
      <c r="F16" s="17">
        <f xml:space="preserve"> 433.3046422034</f>
        <v>433.30464220340002</v>
      </c>
    </row>
    <row r="17" spans="2:6" x14ac:dyDescent="0.45">
      <c r="B17" s="21" t="s">
        <v>2</v>
      </c>
      <c r="C17" s="15">
        <v>0</v>
      </c>
      <c r="E17" s="4"/>
      <c r="F17" s="3"/>
    </row>
    <row r="18" spans="2:6" x14ac:dyDescent="0.45">
      <c r="B18" s="21" t="s">
        <v>3</v>
      </c>
      <c r="C18" s="15">
        <v>0</v>
      </c>
      <c r="E18" s="4"/>
      <c r="F18" s="3"/>
    </row>
    <row r="19" spans="2:6" x14ac:dyDescent="0.45">
      <c r="B19" s="20" t="s">
        <v>4</v>
      </c>
      <c r="C19" s="17">
        <v>0</v>
      </c>
      <c r="E19" s="4"/>
      <c r="F19" s="3"/>
    </row>
    <row r="20" spans="2:6" x14ac:dyDescent="0.45">
      <c r="C20" s="5"/>
    </row>
    <row r="21" spans="2:6" ht="26.25" x14ac:dyDescent="0.45">
      <c r="B21" s="6" t="s">
        <v>6</v>
      </c>
      <c r="C21" s="7">
        <v>670.8</v>
      </c>
      <c r="E21" s="6" t="s">
        <v>6</v>
      </c>
      <c r="F21" s="7">
        <v>670.8</v>
      </c>
    </row>
    <row r="22" spans="2:6" x14ac:dyDescent="0.45">
      <c r="B22" s="8" t="s">
        <v>7</v>
      </c>
      <c r="C22" s="9">
        <f>ABS((C19*C21^4)+(C18*C21^3)+(C17*C21^2)+(C16*C21)+C15)</f>
        <v>3369.8558146019595</v>
      </c>
      <c r="E22" s="8" t="s">
        <v>7</v>
      </c>
      <c r="F22" s="9">
        <f>F15+F16*LN(F21)</f>
        <v>1934.2069099025694</v>
      </c>
    </row>
    <row r="23" spans="2:6" x14ac:dyDescent="0.45">
      <c r="B23" s="10" t="s">
        <v>8</v>
      </c>
      <c r="C23" s="11">
        <f>+C22/1000</f>
        <v>3.3698558146019595</v>
      </c>
      <c r="E23" s="10" t="s">
        <v>8</v>
      </c>
      <c r="F23" s="11">
        <f>+F22/1000</f>
        <v>1.9342069099025694</v>
      </c>
    </row>
    <row r="44" spans="2:5" x14ac:dyDescent="0.45">
      <c r="B44" s="40" t="s">
        <v>26</v>
      </c>
      <c r="C44" s="41"/>
      <c r="D44" s="41"/>
      <c r="E44" s="42"/>
    </row>
    <row r="45" spans="2:5" x14ac:dyDescent="0.45">
      <c r="B45" s="28" t="s">
        <v>31</v>
      </c>
      <c r="C45" s="29">
        <v>0.7</v>
      </c>
      <c r="D45" s="49" t="s">
        <v>27</v>
      </c>
      <c r="E45" s="50"/>
    </row>
    <row r="46" spans="2:5" x14ac:dyDescent="0.45">
      <c r="B46" s="30" t="s">
        <v>30</v>
      </c>
      <c r="C46" s="31">
        <v>1.5</v>
      </c>
      <c r="D46" s="51" t="s">
        <v>28</v>
      </c>
      <c r="E46" s="52"/>
    </row>
    <row r="47" spans="2:5" x14ac:dyDescent="0.45">
      <c r="B47" s="32" t="s">
        <v>29</v>
      </c>
      <c r="C47" s="33">
        <v>50</v>
      </c>
      <c r="D47" s="53" t="s">
        <v>32</v>
      </c>
      <c r="E47" s="54"/>
    </row>
    <row r="48" spans="2:5" x14ac:dyDescent="0.45">
      <c r="B48" s="36" t="s">
        <v>20</v>
      </c>
      <c r="C48" s="37" t="s">
        <v>21</v>
      </c>
      <c r="D48" s="43" t="s">
        <v>14</v>
      </c>
      <c r="E48" s="44"/>
    </row>
    <row r="49" spans="2:5" x14ac:dyDescent="0.45">
      <c r="B49" s="38" t="s">
        <v>22</v>
      </c>
      <c r="C49" s="34" t="s">
        <v>24</v>
      </c>
      <c r="D49" s="45">
        <f>3*C47</f>
        <v>150</v>
      </c>
      <c r="E49" s="46"/>
    </row>
    <row r="50" spans="2:5" x14ac:dyDescent="0.45">
      <c r="B50" s="39" t="s">
        <v>23</v>
      </c>
      <c r="C50" s="35" t="s">
        <v>25</v>
      </c>
      <c r="D50" s="47">
        <f>(4*C47*C46^2)/(9.806*C45)</f>
        <v>65.557530374989085</v>
      </c>
      <c r="E50" s="48"/>
    </row>
  </sheetData>
  <mergeCells count="14">
    <mergeCell ref="B14:C14"/>
    <mergeCell ref="B5:C5"/>
    <mergeCell ref="E14:F14"/>
    <mergeCell ref="E5:F5"/>
    <mergeCell ref="B2:F2"/>
    <mergeCell ref="B4:C4"/>
    <mergeCell ref="E4:F4"/>
    <mergeCell ref="B44:E44"/>
    <mergeCell ref="D48:E48"/>
    <mergeCell ref="D49:E49"/>
    <mergeCell ref="D50:E50"/>
    <mergeCell ref="D45:E45"/>
    <mergeCell ref="D46:E46"/>
    <mergeCell ref="D47:E47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INICIO</vt:lpstr>
      <vt:lpstr>RADIO CURVATURA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william.aguilar</dc:creator>
  <cp:lastModifiedBy>R</cp:lastModifiedBy>
  <dcterms:created xsi:type="dcterms:W3CDTF">2014-08-14T18:35:14Z</dcterms:created>
  <dcterms:modified xsi:type="dcterms:W3CDTF">2022-07-25T16:09:44Z</dcterms:modified>
</cp:coreProperties>
</file>