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I:\R.SAWB\"/>
    </mc:Choice>
  </mc:AlternateContent>
  <xr:revisionPtr revIDLastSave="0" documentId="13_ncr:1_{EEF03811-6A17-40CC-AFE9-7A8E2371FF0B}" xr6:coauthVersionLast="47" xr6:coauthVersionMax="47" xr10:uidLastSave="{00000000-0000-0000-0000-000000000000}"/>
  <bookViews>
    <workbookView xWindow="-28920" yWindow="-120" windowWidth="29040" windowHeight="15720" xr2:uid="{F45D1FB5-939E-4427-84BD-3B914117B97D}"/>
  </bookViews>
  <sheets>
    <sheet name="Sheet1" sheetId="1" r:id="rId1"/>
  </sheets>
  <definedNames>
    <definedName name="aspect_ratio">Sheet1!$C$24</definedName>
    <definedName name="base_value">Sheet1!$C$23</definedName>
    <definedName name="height">Sheet1!$C$19</definedName>
    <definedName name="lim_east">Sheet1!$C$6</definedName>
    <definedName name="lim_north">Sheet1!$C$4</definedName>
    <definedName name="lim_south">Sheet1!$C$5</definedName>
    <definedName name="lim_west">Sheet1!$C$7</definedName>
    <definedName name="map_polygon_scale_factor">Sheet1!$C$18</definedName>
    <definedName name="width">Sheet1!$C$20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D19" i="1"/>
  <c r="C20" i="1"/>
  <c r="C19" i="1"/>
  <c r="D15" i="1"/>
  <c r="C15" i="1"/>
  <c r="D14" i="1"/>
  <c r="C14" i="1"/>
  <c r="D13" i="1"/>
  <c r="C13" i="1"/>
  <c r="D12" i="1"/>
  <c r="C12" i="1"/>
  <c r="D11" i="1"/>
  <c r="C11" i="1"/>
  <c r="C24" i="1" l="1"/>
  <c r="C25" i="1" s="1"/>
  <c r="C26" i="1"/>
</calcChain>
</file>

<file path=xl/sharedStrings.xml><?xml version="1.0" encoding="utf-8"?>
<sst xmlns="http://schemas.openxmlformats.org/spreadsheetml/2006/main" count="25" uniqueCount="25">
  <si>
    <t>lim_north</t>
  </si>
  <si>
    <t>lim_south</t>
  </si>
  <si>
    <t>lim_east</t>
  </si>
  <si>
    <t>lim_west</t>
  </si>
  <si>
    <t>longitude</t>
  </si>
  <si>
    <t>latitude</t>
  </si>
  <si>
    <t>Point locations</t>
  </si>
  <si>
    <t>Polygon NE</t>
  </si>
  <si>
    <t>Polygon SE</t>
  </si>
  <si>
    <t>Polygon NW</t>
  </si>
  <si>
    <t>Polygon SW</t>
  </si>
  <si>
    <t>Centroid</t>
  </si>
  <si>
    <t>Polygon nodes</t>
  </si>
  <si>
    <t>Lat/Lon</t>
  </si>
  <si>
    <t>fig_size_height</t>
  </si>
  <si>
    <t>fig_size_width</t>
  </si>
  <si>
    <t>height</t>
  </si>
  <si>
    <t>width</t>
  </si>
  <si>
    <t>Base map aspect</t>
  </si>
  <si>
    <t>Basemap size</t>
  </si>
  <si>
    <t>aspect_ratio</t>
  </si>
  <si>
    <t>base_value</t>
  </si>
  <si>
    <t>node</t>
  </si>
  <si>
    <t>limit</t>
  </si>
  <si>
    <t>map_polygon_scale_factor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</si>
</sst>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1"/>
      <color rgb="FF0070C0"/>
      <name val="Segoe UI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theme="0" tint="-4.9989318521683403E-2"/>
      </right>
      <top style="thin">
        <color auto="1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auto="1"/>
      </right>
      <top style="thin">
        <color auto="1"/>
      </top>
      <bottom style="thin">
        <color theme="0" tint="-4.9989318521683403E-2"/>
      </bottom>
      <diagonal/>
    </border>
    <border>
      <left style="thin">
        <color auto="1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auto="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auto="1"/>
      </left>
      <right style="thin">
        <color theme="0" tint="-4.9989318521683403E-2"/>
      </right>
      <top style="thin">
        <color theme="0" tint="-4.9989318521683403E-2"/>
      </top>
      <bottom style="thin">
        <color auto="1"/>
      </bottom>
      <diagonal/>
    </border>
    <border>
      <left style="thin">
        <color theme="0" tint="-4.9989318521683403E-2"/>
      </left>
      <right style="thin">
        <color auto="1"/>
      </right>
      <top style="thin">
        <color theme="0" tint="-4.9989318521683403E-2"/>
      </top>
      <bottom style="thin">
        <color auto="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auto="1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1" fillId="0" borderId="3" xfId="0" applyFont="1" applyBorder="1"/>
    <xf numFmtId="0" fontId="2" fillId="0" borderId="4" xfId="0" applyFont="1" applyBorder="1" applyAlignment="1">
      <alignment horizontal="center"/>
    </xf>
    <xf numFmtId="0" fontId="1" fillId="0" borderId="5" xfId="0" applyFont="1" applyBorder="1"/>
    <xf numFmtId="0" fontId="2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0" borderId="2" xfId="0" applyFont="1" applyBorder="1"/>
    <xf numFmtId="0" fontId="1" fillId="0" borderId="6" xfId="0" applyFont="1" applyBorder="1"/>
    <xf numFmtId="165" fontId="1" fillId="0" borderId="4" xfId="0" applyNumberFormat="1" applyFont="1" applyBorder="1"/>
    <xf numFmtId="0" fontId="1" fillId="0" borderId="4" xfId="0" applyFont="1" applyBorder="1"/>
    <xf numFmtId="0" fontId="1" fillId="0" borderId="2" xfId="0" applyNumberFormat="1" applyFont="1" applyBorder="1"/>
    <xf numFmtId="0" fontId="1" fillId="0" borderId="6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Sheet1!$B$9</c:f>
          <c:strCache>
            <c:ptCount val="1"/>
            <c:pt idx="0">
              <c:v>Point locations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Sheet1!$D$10</c:f>
              <c:strCache>
                <c:ptCount val="1"/>
                <c:pt idx="0">
                  <c:v>latitude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Sheet1!$C$11:$C$15</c:f>
              <c:numCache>
                <c:formatCode>General</c:formatCode>
                <c:ptCount val="5"/>
                <c:pt idx="0">
                  <c:v>-25</c:v>
                </c:pt>
                <c:pt idx="1">
                  <c:v>-25</c:v>
                </c:pt>
                <c:pt idx="2">
                  <c:v>-96</c:v>
                </c:pt>
                <c:pt idx="3">
                  <c:v>-96</c:v>
                </c:pt>
                <c:pt idx="4">
                  <c:v>-60.5</c:v>
                </c:pt>
              </c:numCache>
            </c:numRef>
          </c:xVal>
          <c:yVal>
            <c:numRef>
              <c:f>Sheet1!$D$11:$D$15</c:f>
              <c:numCache>
                <c:formatCode>General</c:formatCode>
                <c:ptCount val="5"/>
                <c:pt idx="0">
                  <c:v>16</c:v>
                </c:pt>
                <c:pt idx="1">
                  <c:v>-58</c:v>
                </c:pt>
                <c:pt idx="2">
                  <c:v>16</c:v>
                </c:pt>
                <c:pt idx="3">
                  <c:v>-58</c:v>
                </c:pt>
                <c:pt idx="4">
                  <c:v>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B9-443B-B011-407D876D3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91"/>
        <c:axId val="56591"/>
      </c:scatterChart>
      <c:valAx>
        <c:axId val="54191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56591"/>
        <c:crosses val="autoZero"/>
        <c:crossBetween val="midCat"/>
      </c:valAx>
      <c:valAx>
        <c:axId val="56591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5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Segoe UI Light" panose="020B0502040204020203" pitchFamily="34" charset="0"/>
          <a:cs typeface="Segoe UI Light" panose="020B0502040204020203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190499</xdr:colOff>
      <xdr:row>0</xdr:row>
      <xdr:rowOff>155378</xdr:rowOff>
    </xdr:from>
    <xdr:to>
      <xdr:col>15</xdr:col>
      <xdr:colOff>249621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F4D9FF-9561-4FE7-9856-2E70C59CE9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3E4C3-588F-4A27-ADED-CF78C97113D9}">
  <dimension ref="B2:D26"/>
  <sheetViews>
    <sheetView showGridLines="0" tabSelected="1" topLeftCell="A4" zoomScale="130" zoomScaleNormal="130" workbookViewId="0">
      <selection activeCell="R10" sqref="R10"/>
    </sheetView>
  </sheetViews>
  <sheetFormatPr defaultRowHeight="16.5" x14ac:dyDescent="0.3"/>
  <cols>
    <col min="1" max="1" width="2.7109375" style="1" customWidth="1"/>
    <col min="2" max="2" width="14.7109375" style="1" customWidth="1"/>
    <col min="3" max="3" width="11.28515625" style="1" customWidth="1"/>
    <col min="4" max="4" width="9.140625" style="1"/>
    <col min="5" max="5" width="13" style="1" customWidth="1"/>
    <col min="6" max="6" width="10.140625" style="1" bestFit="1" customWidth="1"/>
    <col min="7" max="16384" width="9.140625" style="1"/>
  </cols>
  <sheetData>
    <row r="2" spans="2:4" x14ac:dyDescent="0.3">
      <c r="B2" s="1" t="s">
        <v>12</v>
      </c>
    </row>
    <row r="3" spans="2:4" x14ac:dyDescent="0.3">
      <c r="B3" s="12" t="s">
        <v>23</v>
      </c>
      <c r="C3" s="13" t="s">
        <v>13</v>
      </c>
    </row>
    <row r="4" spans="2:4" x14ac:dyDescent="0.3">
      <c r="B4" s="4" t="s">
        <v>0</v>
      </c>
      <c r="C4" s="5">
        <v>16</v>
      </c>
    </row>
    <row r="5" spans="2:4" x14ac:dyDescent="0.3">
      <c r="B5" s="4" t="s">
        <v>1</v>
      </c>
      <c r="C5" s="5">
        <v>-58</v>
      </c>
    </row>
    <row r="6" spans="2:4" x14ac:dyDescent="0.3">
      <c r="B6" s="4" t="s">
        <v>2</v>
      </c>
      <c r="C6" s="5">
        <v>-25</v>
      </c>
    </row>
    <row r="7" spans="2:4" x14ac:dyDescent="0.3">
      <c r="B7" s="6" t="s">
        <v>3</v>
      </c>
      <c r="C7" s="7">
        <v>-96</v>
      </c>
    </row>
    <row r="9" spans="2:4" x14ac:dyDescent="0.3">
      <c r="B9" s="1" t="s">
        <v>6</v>
      </c>
    </row>
    <row r="10" spans="2:4" x14ac:dyDescent="0.3">
      <c r="B10" s="12" t="s">
        <v>22</v>
      </c>
      <c r="C10" s="14" t="s">
        <v>4</v>
      </c>
      <c r="D10" s="13" t="s">
        <v>5</v>
      </c>
    </row>
    <row r="11" spans="2:4" x14ac:dyDescent="0.3">
      <c r="B11" s="4" t="s">
        <v>7</v>
      </c>
      <c r="C11" s="8">
        <f>C6</f>
        <v>-25</v>
      </c>
      <c r="D11" s="9">
        <f>C4</f>
        <v>16</v>
      </c>
    </row>
    <row r="12" spans="2:4" x14ac:dyDescent="0.3">
      <c r="B12" s="4" t="s">
        <v>8</v>
      </c>
      <c r="C12" s="8">
        <f>C6</f>
        <v>-25</v>
      </c>
      <c r="D12" s="9">
        <f>C5</f>
        <v>-58</v>
      </c>
    </row>
    <row r="13" spans="2:4" x14ac:dyDescent="0.3">
      <c r="B13" s="4" t="s">
        <v>9</v>
      </c>
      <c r="C13" s="8">
        <f>C7</f>
        <v>-96</v>
      </c>
      <c r="D13" s="9">
        <f>C4</f>
        <v>16</v>
      </c>
    </row>
    <row r="14" spans="2:4" x14ac:dyDescent="0.3">
      <c r="B14" s="4" t="s">
        <v>10</v>
      </c>
      <c r="C14" s="8">
        <f>C7</f>
        <v>-96</v>
      </c>
      <c r="D14" s="9">
        <f>C5</f>
        <v>-58</v>
      </c>
    </row>
    <row r="15" spans="2:4" x14ac:dyDescent="0.3">
      <c r="B15" s="6" t="s">
        <v>11</v>
      </c>
      <c r="C15" s="10">
        <f>lim_east-(lim_east-lim_west)/2</f>
        <v>-60.5</v>
      </c>
      <c r="D15" s="11">
        <f>lim_north-(lim_north-lim_south)/2</f>
        <v>-21</v>
      </c>
    </row>
    <row r="17" spans="2:4" x14ac:dyDescent="0.3">
      <c r="B17" s="1" t="s">
        <v>19</v>
      </c>
    </row>
    <row r="18" spans="2:4" x14ac:dyDescent="0.3">
      <c r="B18" s="1" t="s">
        <v>24</v>
      </c>
      <c r="C18" s="2">
        <v>4</v>
      </c>
    </row>
    <row r="19" spans="2:4" x14ac:dyDescent="0.3">
      <c r="B19" s="3" t="s">
        <v>16</v>
      </c>
      <c r="C19" s="19">
        <f>ABS((lim_north-lim_south)/map_polygon_scale_factor)*1000000</f>
        <v>18500000</v>
      </c>
      <c r="D19" s="1">
        <f>height/1000000</f>
        <v>18.5</v>
      </c>
    </row>
    <row r="20" spans="2:4" x14ac:dyDescent="0.3">
      <c r="B20" s="6" t="s">
        <v>17</v>
      </c>
      <c r="C20" s="20">
        <f>ABS((lim_east-lim_west)/map_polygon_scale_factor)*1000000</f>
        <v>17750000</v>
      </c>
      <c r="D20" s="1">
        <f>width/1000000</f>
        <v>17.75</v>
      </c>
    </row>
    <row r="22" spans="2:4" x14ac:dyDescent="0.3">
      <c r="B22" s="1" t="s">
        <v>18</v>
      </c>
    </row>
    <row r="23" spans="2:4" x14ac:dyDescent="0.3">
      <c r="B23" s="3" t="s">
        <v>21</v>
      </c>
      <c r="C23" s="15">
        <v>8</v>
      </c>
    </row>
    <row r="24" spans="2:4" x14ac:dyDescent="0.3">
      <c r="B24" s="4" t="s">
        <v>20</v>
      </c>
      <c r="C24" s="17">
        <f>ABS(height/width)</f>
        <v>1.0422535211267605</v>
      </c>
    </row>
    <row r="25" spans="2:4" x14ac:dyDescent="0.3">
      <c r="B25" s="4" t="s">
        <v>14</v>
      </c>
      <c r="C25" s="18">
        <f>IF(height&gt;width, base_value*aspect_ratio, base_value)</f>
        <v>8.3380281690140841</v>
      </c>
    </row>
    <row r="26" spans="2:4" x14ac:dyDescent="0.3">
      <c r="B26" s="6" t="s">
        <v>15</v>
      </c>
      <c r="C26" s="16">
        <f>IF(height&lt;width, base_value*aspect_ratio, base_value)</f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Sheet1</vt:lpstr>
      <vt:lpstr>aspect_ratio</vt:lpstr>
      <vt:lpstr>base_value</vt:lpstr>
      <vt:lpstr>height</vt:lpstr>
      <vt:lpstr>lim_east</vt:lpstr>
      <vt:lpstr>lim_north</vt:lpstr>
      <vt:lpstr>lim_south</vt:lpstr>
      <vt:lpstr>lim_west</vt:lpstr>
      <vt:lpstr>map_polygon_scale_factor</vt:lpstr>
      <vt:lpstr>width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2023-06-13T14:29:54Z</dcterms:created>
  <dcterms:modified xsi:type="dcterms:W3CDTF">2023-06-13T16:33:39Z</dcterms:modified>
</cp:coreProperties>
</file>