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CountyLimit\"/>
    </mc:Choice>
  </mc:AlternateContent>
  <xr:revisionPtr revIDLastSave="0" documentId="13_ncr:1_{76CF4D59-AC6B-49A9-AC12-EA8873ECF85E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Veredas" sheetId="1" r:id="rId1"/>
  </sheets>
  <definedNames>
    <definedName name="_xlnm._FilterDatabase" localSheetId="0" hidden="1">Veredas!$B$4:$AF$18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1" l="1"/>
  <c r="V6" i="1"/>
  <c r="V8" i="1"/>
  <c r="AF16" i="1"/>
  <c r="AF8" i="1"/>
  <c r="AF15" i="1"/>
  <c r="AE11" i="1"/>
  <c r="AF11" i="1" s="1"/>
  <c r="AE13" i="1"/>
  <c r="AF13" i="1" s="1"/>
  <c r="AE16" i="1"/>
  <c r="AE14" i="1"/>
  <c r="AF14" i="1" s="1"/>
  <c r="AE18" i="1"/>
  <c r="AF18" i="1" s="1"/>
  <c r="AE17" i="1"/>
  <c r="AF17" i="1" s="1"/>
  <c r="AE6" i="1"/>
  <c r="AF6" i="1" s="1"/>
  <c r="AE8" i="1"/>
  <c r="AE15" i="1"/>
  <c r="AE9" i="1"/>
  <c r="AF9" i="1" s="1"/>
  <c r="AE10" i="1"/>
  <c r="AF10" i="1" s="1"/>
  <c r="AE7" i="1"/>
  <c r="AF7" i="1" s="1"/>
  <c r="AE5" i="1"/>
  <c r="AF5" i="1" s="1"/>
  <c r="AE12" i="1"/>
  <c r="AF12" i="1" s="1"/>
  <c r="U6" i="1"/>
  <c r="U7" i="1"/>
  <c r="V7" i="1" s="1"/>
  <c r="U8" i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U5" i="1"/>
  <c r="V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</calcChain>
</file>

<file path=xl/sharedStrings.xml><?xml version="1.0" encoding="utf-8"?>
<sst xmlns="http://schemas.openxmlformats.org/spreadsheetml/2006/main" count="90" uniqueCount="56">
  <si>
    <t>Mapa veredal diagnóstico POT año 2010</t>
  </si>
  <si>
    <t>2589900000002</t>
  </si>
  <si>
    <t>2589900000003</t>
  </si>
  <si>
    <t>2589900000004</t>
  </si>
  <si>
    <t>2589900000005</t>
  </si>
  <si>
    <t>2589900000006</t>
  </si>
  <si>
    <t>2589900000007</t>
  </si>
  <si>
    <t>2589900000008</t>
  </si>
  <si>
    <t>2589900000009</t>
  </si>
  <si>
    <t>2589900000010</t>
  </si>
  <si>
    <t>2589900000011</t>
  </si>
  <si>
    <t>2589900000012</t>
  </si>
  <si>
    <t>2589900000013</t>
  </si>
  <si>
    <t>2589900000014</t>
  </si>
  <si>
    <t>2589900000015</t>
  </si>
  <si>
    <t>Vereda</t>
  </si>
  <si>
    <t>PPm</t>
  </si>
  <si>
    <t>PGm</t>
  </si>
  <si>
    <t>Nodos</t>
  </si>
  <si>
    <t>APha</t>
  </si>
  <si>
    <t>AGha</t>
  </si>
  <si>
    <t>Predios</t>
  </si>
  <si>
    <t>Mapa veredal a partir de predios POT año 2010</t>
  </si>
  <si>
    <t>Mapa veredal formulación POT año 2013</t>
  </si>
  <si>
    <t>Diferencias entre diagnóstico y formulación</t>
  </si>
  <si>
    <t>Mapa veredal DANE 2020</t>
  </si>
  <si>
    <t>Código DANE</t>
  </si>
  <si>
    <t>Ventalarga</t>
  </si>
  <si>
    <t>El Empalizado</t>
  </si>
  <si>
    <t>Barroblanco</t>
  </si>
  <si>
    <t>San Isidro</t>
  </si>
  <si>
    <t>Barandillas</t>
  </si>
  <si>
    <t>San Jorge</t>
  </si>
  <si>
    <t>Portachuelo</t>
  </si>
  <si>
    <t>El Tunal</t>
  </si>
  <si>
    <t>Rio Frio</t>
  </si>
  <si>
    <t>La Granja</t>
  </si>
  <si>
    <t>San Antonio</t>
  </si>
  <si>
    <t>Pasoancho</t>
  </si>
  <si>
    <t>El Centro</t>
  </si>
  <si>
    <t>Diferencias DANE
2010 vs. 2020</t>
  </si>
  <si>
    <t>Nota</t>
  </si>
  <si>
    <t>Páramo de Guerrero</t>
  </si>
  <si>
    <t>Pantano Redondo</t>
  </si>
  <si>
    <t>Barro Blanco</t>
  </si>
  <si>
    <t>Rio Frío</t>
  </si>
  <si>
    <t>El Cedro</t>
  </si>
  <si>
    <t>Paso Ancho</t>
  </si>
  <si>
    <t>Centro</t>
  </si>
  <si>
    <t>Cambió de código y nombre</t>
  </si>
  <si>
    <t>Cambió de código</t>
  </si>
  <si>
    <t>Espacio público rural</t>
  </si>
  <si>
    <t>Código DANE año 2010</t>
  </si>
  <si>
    <t>Vereda año 2010</t>
  </si>
  <si>
    <t>Análisis veredal a partir de información base utilizada en el diagnóstico y elaboración del POT 2010 vs. DANE 2020</t>
  </si>
  <si>
    <t>Cambió de código y actualización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</si>
</sst>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6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49" fontId="1" fillId="0" borderId="5" xfId="0" applyNumberFormat="1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2" fontId="1" fillId="0" borderId="6" xfId="0" applyNumberFormat="1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5" xfId="0" applyNumberFormat="1" applyFont="1" applyBorder="1" applyAlignment="1">
      <alignment vertical="top"/>
    </xf>
    <xf numFmtId="2" fontId="1" fillId="0" borderId="15" xfId="0" applyNumberFormat="1" applyFont="1" applyBorder="1" applyAlignment="1">
      <alignment vertical="top"/>
    </xf>
    <xf numFmtId="2" fontId="1" fillId="0" borderId="15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2" fontId="1" fillId="0" borderId="7" xfId="0" applyNumberFormat="1" applyFont="1" applyBorder="1" applyAlignment="1">
      <alignment vertical="top"/>
    </xf>
    <xf numFmtId="2" fontId="1" fillId="0" borderId="8" xfId="0" applyNumberFormat="1" applyFont="1" applyBorder="1" applyAlignment="1">
      <alignment vertical="top"/>
    </xf>
    <xf numFmtId="2" fontId="1" fillId="0" borderId="9" xfId="0" applyNumberFormat="1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7" xfId="0" applyNumberFormat="1" applyFont="1" applyBorder="1" applyAlignment="1">
      <alignment vertical="top"/>
    </xf>
    <xf numFmtId="2" fontId="1" fillId="0" borderId="16" xfId="0" applyNumberFormat="1" applyFont="1" applyBorder="1" applyAlignment="1">
      <alignment vertical="top"/>
    </xf>
    <xf numFmtId="2" fontId="1" fillId="0" borderId="16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/>
    </xf>
    <xf numFmtId="0" fontId="1" fillId="2" borderId="19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1" fillId="2" borderId="1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8"/>
  <sheetViews>
    <sheetView showGridLines="0"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C18" sqref="C18"/>
    </sheetView>
  </sheetViews>
  <sheetFormatPr defaultColWidth="9.06640625" defaultRowHeight="16.5" x14ac:dyDescent="0.45"/>
  <cols>
    <col min="1" max="1" width="2.59765625" style="3" customWidth="1"/>
    <col min="2" max="2" width="15.06640625" style="3" customWidth="1"/>
    <col min="3" max="3" width="18.796875" style="3" customWidth="1"/>
    <col min="4" max="8" width="9.1328125" style="3" customWidth="1"/>
    <col min="9" max="9" width="8.46484375" style="3" customWidth="1"/>
    <col min="10" max="10" width="7.53125" style="3" customWidth="1"/>
    <col min="11" max="14" width="9.33203125" style="3" customWidth="1"/>
    <col min="15" max="15" width="9.06640625" style="3" customWidth="1"/>
    <col min="16" max="21" width="9.1328125" style="3" customWidth="1"/>
    <col min="22" max="22" width="16" style="3" customWidth="1"/>
    <col min="23" max="23" width="10.1328125" style="3" customWidth="1"/>
    <col min="24" max="24" width="21.06640625" style="3" customWidth="1"/>
    <col min="25" max="25" width="39.86328125" style="4" customWidth="1"/>
    <col min="26" max="30" width="9.1328125" style="3" customWidth="1"/>
    <col min="31" max="31" width="8.33203125" style="3" customWidth="1"/>
    <col min="32" max="32" width="10.265625" style="3" customWidth="1"/>
    <col min="33" max="16384" width="9.06640625" style="3"/>
  </cols>
  <sheetData>
    <row r="2" spans="2:32" x14ac:dyDescent="0.45">
      <c r="B2" s="3" t="s">
        <v>54</v>
      </c>
    </row>
    <row r="3" spans="2:32" x14ac:dyDescent="0.45">
      <c r="B3" s="35"/>
      <c r="C3" s="37"/>
      <c r="D3" s="5" t="s">
        <v>0</v>
      </c>
      <c r="E3" s="6"/>
      <c r="F3" s="6"/>
      <c r="G3" s="6"/>
      <c r="H3" s="6"/>
      <c r="I3" s="7"/>
      <c r="J3" s="5" t="s">
        <v>22</v>
      </c>
      <c r="K3" s="6"/>
      <c r="L3" s="6"/>
      <c r="M3" s="6"/>
      <c r="N3" s="6"/>
      <c r="O3" s="7"/>
      <c r="P3" s="5" t="s">
        <v>23</v>
      </c>
      <c r="Q3" s="6"/>
      <c r="R3" s="6"/>
      <c r="S3" s="6"/>
      <c r="T3" s="6"/>
      <c r="U3" s="6"/>
      <c r="V3" s="7"/>
      <c r="W3" s="5" t="s">
        <v>25</v>
      </c>
      <c r="X3" s="6"/>
      <c r="Y3" s="8"/>
      <c r="Z3" s="6"/>
      <c r="AA3" s="6"/>
      <c r="AB3" s="6"/>
      <c r="AC3" s="6"/>
      <c r="AD3" s="6"/>
      <c r="AE3" s="6"/>
      <c r="AF3" s="7"/>
    </row>
    <row r="4" spans="2:32" s="4" customFormat="1" ht="49.5" x14ac:dyDescent="0.45">
      <c r="B4" s="36" t="s">
        <v>52</v>
      </c>
      <c r="C4" s="38" t="s">
        <v>53</v>
      </c>
      <c r="D4" s="9" t="s">
        <v>19</v>
      </c>
      <c r="E4" s="10" t="s">
        <v>20</v>
      </c>
      <c r="F4" s="10" t="s">
        <v>16</v>
      </c>
      <c r="G4" s="10" t="s">
        <v>17</v>
      </c>
      <c r="H4" s="10" t="s">
        <v>18</v>
      </c>
      <c r="I4" s="11" t="s">
        <v>51</v>
      </c>
      <c r="J4" s="9" t="s">
        <v>21</v>
      </c>
      <c r="K4" s="10" t="s">
        <v>19</v>
      </c>
      <c r="L4" s="10" t="s">
        <v>20</v>
      </c>
      <c r="M4" s="10" t="s">
        <v>16</v>
      </c>
      <c r="N4" s="10" t="s">
        <v>17</v>
      </c>
      <c r="O4" s="11" t="s">
        <v>18</v>
      </c>
      <c r="P4" s="9" t="s">
        <v>19</v>
      </c>
      <c r="Q4" s="10" t="s">
        <v>20</v>
      </c>
      <c r="R4" s="10" t="s">
        <v>16</v>
      </c>
      <c r="S4" s="10" t="s">
        <v>17</v>
      </c>
      <c r="T4" s="10" t="s">
        <v>18</v>
      </c>
      <c r="U4" s="12" t="s">
        <v>24</v>
      </c>
      <c r="V4" s="13"/>
      <c r="W4" s="9" t="s">
        <v>26</v>
      </c>
      <c r="X4" s="14" t="s">
        <v>15</v>
      </c>
      <c r="Y4" s="14" t="s">
        <v>41</v>
      </c>
      <c r="Z4" s="14" t="s">
        <v>19</v>
      </c>
      <c r="AA4" s="10" t="s">
        <v>20</v>
      </c>
      <c r="AB4" s="10" t="s">
        <v>16</v>
      </c>
      <c r="AC4" s="10" t="s">
        <v>17</v>
      </c>
      <c r="AD4" s="10" t="s">
        <v>18</v>
      </c>
      <c r="AE4" s="12" t="s">
        <v>40</v>
      </c>
      <c r="AF4" s="13"/>
    </row>
    <row r="5" spans="2:32" x14ac:dyDescent="0.45">
      <c r="B5" s="15" t="s">
        <v>1</v>
      </c>
      <c r="C5" s="1" t="s">
        <v>48</v>
      </c>
      <c r="D5" s="16">
        <v>257.71255400000001</v>
      </c>
      <c r="E5" s="17">
        <v>258.04473300000001</v>
      </c>
      <c r="F5" s="17">
        <v>11372.557870000001</v>
      </c>
      <c r="G5" s="17">
        <v>11379.882441</v>
      </c>
      <c r="H5" s="17">
        <v>2187</v>
      </c>
      <c r="I5" s="18">
        <f>E5-L5</f>
        <v>0.4929480000000126</v>
      </c>
      <c r="J5" s="19">
        <v>144</v>
      </c>
      <c r="K5" s="17">
        <v>257.22023899999999</v>
      </c>
      <c r="L5" s="17">
        <v>257.551785</v>
      </c>
      <c r="M5" s="17">
        <v>12463.048572</v>
      </c>
      <c r="N5" s="17">
        <v>12471.074247</v>
      </c>
      <c r="O5" s="20">
        <v>2313</v>
      </c>
      <c r="P5" s="16">
        <v>257.71255400000001</v>
      </c>
      <c r="Q5" s="17">
        <v>258.04473300000001</v>
      </c>
      <c r="R5" s="17">
        <v>11372.557870000001</v>
      </c>
      <c r="S5" s="17">
        <v>11379.882441</v>
      </c>
      <c r="T5" s="17">
        <v>2187</v>
      </c>
      <c r="U5" s="17">
        <f>E5-Q5</f>
        <v>0</v>
      </c>
      <c r="V5" s="18" t="str">
        <f>IF(U5&gt;0,"Aumentó",IF(U5=0,"Igual","Disminuyó"))</f>
        <v>Igual</v>
      </c>
      <c r="W5" s="21">
        <v>25899003</v>
      </c>
      <c r="X5" s="22" t="s">
        <v>39</v>
      </c>
      <c r="Y5" s="23" t="s">
        <v>55</v>
      </c>
      <c r="Z5" s="22">
        <v>172.010346</v>
      </c>
      <c r="AA5" s="17">
        <v>172.23183900000001</v>
      </c>
      <c r="AB5" s="17">
        <v>9885.7248560000007</v>
      </c>
      <c r="AC5" s="17">
        <v>9892.0881499999996</v>
      </c>
      <c r="AD5" s="24">
        <v>447</v>
      </c>
      <c r="AE5" s="17">
        <f>E5-AA5</f>
        <v>85.812894</v>
      </c>
      <c r="AF5" s="18" t="str">
        <f>IF(AE5&gt;0,"Aumentó",IF(AE5=0,"Igual","Disminuyó"))</f>
        <v>Aumentó</v>
      </c>
    </row>
    <row r="6" spans="2:32" x14ac:dyDescent="0.45">
      <c r="B6" s="15" t="s">
        <v>2</v>
      </c>
      <c r="C6" s="1" t="s">
        <v>33</v>
      </c>
      <c r="D6" s="16">
        <v>1107.569911</v>
      </c>
      <c r="E6" s="17">
        <v>1109.009155</v>
      </c>
      <c r="F6" s="17">
        <v>19965.436063000001</v>
      </c>
      <c r="G6" s="17">
        <v>19978.411588999999</v>
      </c>
      <c r="H6" s="17">
        <v>3885</v>
      </c>
      <c r="I6" s="18">
        <f>E6-L6</f>
        <v>8.8371259999998983</v>
      </c>
      <c r="J6" s="19">
        <v>370</v>
      </c>
      <c r="K6" s="17">
        <v>1098.7442370000001</v>
      </c>
      <c r="L6" s="17">
        <v>1100.1720290000001</v>
      </c>
      <c r="M6" s="17">
        <v>28736.608674999999</v>
      </c>
      <c r="N6" s="17">
        <v>28755.266013</v>
      </c>
      <c r="O6" s="20">
        <v>4385</v>
      </c>
      <c r="P6" s="16">
        <v>1018.658036</v>
      </c>
      <c r="Q6" s="17">
        <v>1019.9819199999999</v>
      </c>
      <c r="R6" s="17">
        <v>20662.928125999999</v>
      </c>
      <c r="S6" s="17">
        <v>20676.356075</v>
      </c>
      <c r="T6" s="17">
        <v>3898</v>
      </c>
      <c r="U6" s="17">
        <f>E6-Q6</f>
        <v>89.027235000000019</v>
      </c>
      <c r="V6" s="18" t="str">
        <f>IF(U6&gt;0,"Aumentó",IF(U6=0,"Igual","Disminuyó"))</f>
        <v>Aumentó</v>
      </c>
      <c r="W6" s="21">
        <v>25899009</v>
      </c>
      <c r="X6" s="22" t="s">
        <v>33</v>
      </c>
      <c r="Y6" s="23" t="s">
        <v>50</v>
      </c>
      <c r="Z6" s="22">
        <v>1123.077992</v>
      </c>
      <c r="AA6" s="17">
        <v>1124.5372299999999</v>
      </c>
      <c r="AB6" s="17">
        <v>21307.204396000001</v>
      </c>
      <c r="AC6" s="17">
        <v>21321.051852000001</v>
      </c>
      <c r="AD6" s="24">
        <v>2922</v>
      </c>
      <c r="AE6" s="17">
        <f>E6-AA6</f>
        <v>-15.528074999999944</v>
      </c>
      <c r="AF6" s="18" t="str">
        <f>IF(AE6&gt;0,"Aumentó",IF(AE6=0,"Igual","Disminuyó"))</f>
        <v>Disminuyó</v>
      </c>
    </row>
    <row r="7" spans="2:32" x14ac:dyDescent="0.45">
      <c r="B7" s="15" t="s">
        <v>3</v>
      </c>
      <c r="C7" s="1" t="s">
        <v>47</v>
      </c>
      <c r="D7" s="16">
        <v>598.21888000000001</v>
      </c>
      <c r="E7" s="17">
        <v>599.00347099999999</v>
      </c>
      <c r="F7" s="17">
        <v>14427.628777</v>
      </c>
      <c r="G7" s="17">
        <v>14437.095597</v>
      </c>
      <c r="H7" s="17">
        <v>2710</v>
      </c>
      <c r="I7" s="18">
        <f>E7-L7</f>
        <v>23.831457999999998</v>
      </c>
      <c r="J7" s="19">
        <v>2775</v>
      </c>
      <c r="K7" s="17">
        <v>574.41859199999999</v>
      </c>
      <c r="L7" s="17">
        <v>575.17201299999999</v>
      </c>
      <c r="M7" s="17">
        <v>45891.591097999997</v>
      </c>
      <c r="N7" s="17">
        <v>45921.674371000001</v>
      </c>
      <c r="O7" s="20">
        <v>5641</v>
      </c>
      <c r="P7" s="16">
        <v>566.60127299999999</v>
      </c>
      <c r="Q7" s="17">
        <v>567.344382</v>
      </c>
      <c r="R7" s="17">
        <v>15018.749021</v>
      </c>
      <c r="S7" s="17">
        <v>15028.60326</v>
      </c>
      <c r="T7" s="17">
        <v>2720</v>
      </c>
      <c r="U7" s="17">
        <f>E7-Q7</f>
        <v>31.659088999999994</v>
      </c>
      <c r="V7" s="18" t="str">
        <f>IF(U7&gt;0,"Aumentó",IF(U7=0,"Igual","Disminuyó"))</f>
        <v>Aumentó</v>
      </c>
      <c r="W7" s="21">
        <v>25899008</v>
      </c>
      <c r="X7" s="22" t="s">
        <v>38</v>
      </c>
      <c r="Y7" s="23" t="s">
        <v>55</v>
      </c>
      <c r="Z7" s="22">
        <v>533.69014700000002</v>
      </c>
      <c r="AA7" s="17">
        <v>534.39050199999997</v>
      </c>
      <c r="AB7" s="17">
        <v>16656.316179000001</v>
      </c>
      <c r="AC7" s="17">
        <v>16667.250080999998</v>
      </c>
      <c r="AD7" s="24">
        <v>1080</v>
      </c>
      <c r="AE7" s="17">
        <f>E7-AA7</f>
        <v>64.612969000000021</v>
      </c>
      <c r="AF7" s="18" t="str">
        <f>IF(AE7&gt;0,"Aumentó",IF(AE7=0,"Igual","Disminuyó"))</f>
        <v>Aumentó</v>
      </c>
    </row>
    <row r="8" spans="2:32" x14ac:dyDescent="0.45">
      <c r="B8" s="15" t="s">
        <v>4</v>
      </c>
      <c r="C8" s="1" t="s">
        <v>34</v>
      </c>
      <c r="D8" s="16">
        <v>1070.574871</v>
      </c>
      <c r="E8" s="17">
        <v>1072.0044969999999</v>
      </c>
      <c r="F8" s="17">
        <v>16812.352039000001</v>
      </c>
      <c r="G8" s="17">
        <v>16823.568347</v>
      </c>
      <c r="H8" s="17">
        <v>3405</v>
      </c>
      <c r="I8" s="18">
        <f>E8-L8</f>
        <v>0.20851299999981165</v>
      </c>
      <c r="J8" s="19">
        <v>192</v>
      </c>
      <c r="K8" s="17">
        <v>1070.366634</v>
      </c>
      <c r="L8" s="17">
        <v>1071.7959840000001</v>
      </c>
      <c r="M8" s="17">
        <v>16952.046869000002</v>
      </c>
      <c r="N8" s="17">
        <v>16963.356451</v>
      </c>
      <c r="O8" s="20">
        <v>3433</v>
      </c>
      <c r="P8" s="16">
        <v>1070.574871</v>
      </c>
      <c r="Q8" s="17">
        <v>1072.004496</v>
      </c>
      <c r="R8" s="17">
        <v>16812.352040000002</v>
      </c>
      <c r="S8" s="17">
        <v>16823.568347</v>
      </c>
      <c r="T8" s="17">
        <v>3405</v>
      </c>
      <c r="U8" s="17">
        <f>E8-Q8</f>
        <v>9.9999988378840499E-7</v>
      </c>
      <c r="V8" s="18" t="str">
        <f>IF(U8&gt;0,"Aumentó",IF(U8=0,"Igual","Disminuyó"))</f>
        <v>Aumentó</v>
      </c>
      <c r="W8" s="21">
        <v>25899005</v>
      </c>
      <c r="X8" s="22" t="s">
        <v>34</v>
      </c>
      <c r="Y8" s="23" t="s">
        <v>50</v>
      </c>
      <c r="Z8" s="22">
        <v>1058.3277129999999</v>
      </c>
      <c r="AA8" s="17">
        <v>1059.740798</v>
      </c>
      <c r="AB8" s="17">
        <v>16514.297890999998</v>
      </c>
      <c r="AC8" s="17">
        <v>16525.306449</v>
      </c>
      <c r="AD8" s="24">
        <v>1388</v>
      </c>
      <c r="AE8" s="17">
        <f>E8-AA8</f>
        <v>12.26369899999986</v>
      </c>
      <c r="AF8" s="18" t="str">
        <f>IF(AE8&gt;0,"Aumentó",IF(AE8=0,"Igual","Disminuyó"))</f>
        <v>Aumentó</v>
      </c>
    </row>
    <row r="9" spans="2:32" x14ac:dyDescent="0.45">
      <c r="B9" s="15" t="s">
        <v>5</v>
      </c>
      <c r="C9" s="1" t="s">
        <v>36</v>
      </c>
      <c r="D9" s="16">
        <v>746.31942700000002</v>
      </c>
      <c r="E9" s="17">
        <v>747.30208700000003</v>
      </c>
      <c r="F9" s="17">
        <v>17066.676318000002</v>
      </c>
      <c r="G9" s="17">
        <v>17077.901127000001</v>
      </c>
      <c r="H9" s="17">
        <v>1860</v>
      </c>
      <c r="I9" s="18">
        <f>E9-L9</f>
        <v>31.713403000000085</v>
      </c>
      <c r="J9" s="19">
        <v>1959</v>
      </c>
      <c r="K9" s="17">
        <v>714.647693</v>
      </c>
      <c r="L9" s="17">
        <v>715.58868399999994</v>
      </c>
      <c r="M9" s="17">
        <v>55180.488596000003</v>
      </c>
      <c r="N9" s="17">
        <v>55216.800437999998</v>
      </c>
      <c r="O9" s="20">
        <v>4267</v>
      </c>
      <c r="P9" s="16">
        <v>728.51781300000005</v>
      </c>
      <c r="Q9" s="17">
        <v>729.47715200000005</v>
      </c>
      <c r="R9" s="17">
        <v>15113.557846</v>
      </c>
      <c r="S9" s="17">
        <v>15123.503153</v>
      </c>
      <c r="T9" s="17">
        <v>1625</v>
      </c>
      <c r="U9" s="17">
        <f>E9-Q9</f>
        <v>17.824934999999982</v>
      </c>
      <c r="V9" s="18" t="str">
        <f>IF(U9&gt;0,"Aumentó",IF(U9=0,"Igual","Disminuyó"))</f>
        <v>Aumentó</v>
      </c>
      <c r="W9" s="21">
        <v>25899006</v>
      </c>
      <c r="X9" s="22" t="s">
        <v>36</v>
      </c>
      <c r="Y9" s="23" t="s">
        <v>50</v>
      </c>
      <c r="Z9" s="22">
        <v>686.73618999999997</v>
      </c>
      <c r="AA9" s="17">
        <v>687.64084000000003</v>
      </c>
      <c r="AB9" s="17">
        <v>15291.797391</v>
      </c>
      <c r="AC9" s="17">
        <v>15301.861088</v>
      </c>
      <c r="AD9" s="24">
        <v>1031</v>
      </c>
      <c r="AE9" s="17">
        <f>E9-AA9</f>
        <v>59.661247000000003</v>
      </c>
      <c r="AF9" s="18" t="str">
        <f>IF(AE9&gt;0,"Aumentó",IF(AE9=0,"Igual","Disminuyó"))</f>
        <v>Aumentó</v>
      </c>
    </row>
    <row r="10" spans="2:32" x14ac:dyDescent="0.45">
      <c r="B10" s="15" t="s">
        <v>6</v>
      </c>
      <c r="C10" s="1" t="s">
        <v>46</v>
      </c>
      <c r="D10" s="16">
        <v>603.16344900000001</v>
      </c>
      <c r="E10" s="17">
        <v>603.94195500000001</v>
      </c>
      <c r="F10" s="17">
        <v>17536.611195000001</v>
      </c>
      <c r="G10" s="17">
        <v>17547.93721</v>
      </c>
      <c r="H10" s="17">
        <v>3848</v>
      </c>
      <c r="I10" s="18">
        <f>E10-L10</f>
        <v>0.40185800000006111</v>
      </c>
      <c r="J10" s="19">
        <v>1047</v>
      </c>
      <c r="K10" s="17">
        <v>602.762111</v>
      </c>
      <c r="L10" s="17">
        <v>603.54009699999995</v>
      </c>
      <c r="M10" s="17">
        <v>18340.562414</v>
      </c>
      <c r="N10" s="17">
        <v>18352.409689</v>
      </c>
      <c r="O10" s="20">
        <v>3918</v>
      </c>
      <c r="P10" s="16">
        <v>597.16395999999997</v>
      </c>
      <c r="Q10" s="17">
        <v>597.93469500000003</v>
      </c>
      <c r="R10" s="17">
        <v>17625.338463</v>
      </c>
      <c r="S10" s="17">
        <v>17636.72178</v>
      </c>
      <c r="T10" s="17">
        <v>3673</v>
      </c>
      <c r="U10" s="17">
        <f>E10-Q10</f>
        <v>6.0072599999999738</v>
      </c>
      <c r="V10" s="18" t="str">
        <f>IF(U10&gt;0,"Aumentó",IF(U10=0,"Igual","Disminuyó"))</f>
        <v>Aumentó</v>
      </c>
      <c r="W10" s="21">
        <v>25899011</v>
      </c>
      <c r="X10" s="22" t="s">
        <v>37</v>
      </c>
      <c r="Y10" s="23" t="s">
        <v>49</v>
      </c>
      <c r="Z10" s="22">
        <v>636.93632300000002</v>
      </c>
      <c r="AA10" s="17">
        <v>637.75779599999998</v>
      </c>
      <c r="AB10" s="17">
        <v>18889.349939</v>
      </c>
      <c r="AC10" s="17">
        <v>18901.539937000001</v>
      </c>
      <c r="AD10" s="24">
        <v>1538</v>
      </c>
      <c r="AE10" s="17">
        <f>E10-AA10</f>
        <v>-33.815840999999978</v>
      </c>
      <c r="AF10" s="18" t="str">
        <f>IF(AE10&gt;0,"Aumentó",IF(AE10=0,"Igual","Disminuyó"))</f>
        <v>Disminuyó</v>
      </c>
    </row>
    <row r="11" spans="2:32" x14ac:dyDescent="0.45">
      <c r="B11" s="15" t="s">
        <v>7</v>
      </c>
      <c r="C11" s="1" t="s">
        <v>43</v>
      </c>
      <c r="D11" s="16">
        <v>2333.428566</v>
      </c>
      <c r="E11" s="17">
        <v>2336.4074430000001</v>
      </c>
      <c r="F11" s="17">
        <v>31777.276657999999</v>
      </c>
      <c r="G11" s="17">
        <v>31797.584338000001</v>
      </c>
      <c r="H11" s="17">
        <v>3361</v>
      </c>
      <c r="I11" s="18">
        <f>E11-L11</f>
        <v>7.1211020000000644</v>
      </c>
      <c r="J11" s="19">
        <v>165</v>
      </c>
      <c r="K11" s="17">
        <v>2326.3164459999998</v>
      </c>
      <c r="L11" s="17">
        <v>2329.286341</v>
      </c>
      <c r="M11" s="17">
        <v>31942.143803999999</v>
      </c>
      <c r="N11" s="17">
        <v>31962.555853999998</v>
      </c>
      <c r="O11" s="20">
        <v>3381</v>
      </c>
      <c r="P11" s="16">
        <v>2333.428566</v>
      </c>
      <c r="Q11" s="17">
        <v>2336.4074430000001</v>
      </c>
      <c r="R11" s="17">
        <v>31777.276656999999</v>
      </c>
      <c r="S11" s="17">
        <v>31797.584338000001</v>
      </c>
      <c r="T11" s="17">
        <v>3361</v>
      </c>
      <c r="U11" s="17">
        <f>E11-Q11</f>
        <v>0</v>
      </c>
      <c r="V11" s="18" t="str">
        <f>IF(U11&gt;0,"Aumentó",IF(U11=0,"Igual","Disminuyó"))</f>
        <v>Igual</v>
      </c>
      <c r="W11" s="21">
        <v>25899014</v>
      </c>
      <c r="X11" s="22" t="s">
        <v>27</v>
      </c>
      <c r="Y11" s="23" t="s">
        <v>49</v>
      </c>
      <c r="Z11" s="22">
        <v>2267.6664070000002</v>
      </c>
      <c r="AA11" s="17">
        <v>2270.5608000000002</v>
      </c>
      <c r="AB11" s="17">
        <v>25598.484103999999</v>
      </c>
      <c r="AC11" s="17">
        <v>25614.829342000001</v>
      </c>
      <c r="AD11" s="24">
        <v>565</v>
      </c>
      <c r="AE11" s="17">
        <f>E11-AA11</f>
        <v>65.846642999999858</v>
      </c>
      <c r="AF11" s="18" t="str">
        <f>IF(AE11&gt;0,"Aumentó",IF(AE11=0,"Igual","Disminuyó"))</f>
        <v>Aumentó</v>
      </c>
    </row>
    <row r="12" spans="2:32" x14ac:dyDescent="0.45">
      <c r="B12" s="15" t="s">
        <v>8</v>
      </c>
      <c r="C12" s="1" t="s">
        <v>42</v>
      </c>
      <c r="D12" s="16">
        <v>3427.0674119999999</v>
      </c>
      <c r="E12" s="17">
        <v>3431.423194</v>
      </c>
      <c r="F12" s="17">
        <v>30139.713218000001</v>
      </c>
      <c r="G12" s="17">
        <v>30158.859305999998</v>
      </c>
      <c r="H12" s="17">
        <v>1408</v>
      </c>
      <c r="I12" s="18">
        <f>E12-L12</f>
        <v>24.180578999999852</v>
      </c>
      <c r="J12" s="19">
        <v>355</v>
      </c>
      <c r="K12" s="17">
        <v>3402.9172899999999</v>
      </c>
      <c r="L12" s="17">
        <v>3407.2426150000001</v>
      </c>
      <c r="M12" s="17">
        <v>52937.951256</v>
      </c>
      <c r="N12" s="17">
        <v>52971.509874000003</v>
      </c>
      <c r="O12" s="20">
        <v>2256</v>
      </c>
      <c r="P12" s="16">
        <v>3427.0674119999999</v>
      </c>
      <c r="Q12" s="17">
        <v>3431.423194</v>
      </c>
      <c r="R12" s="17">
        <v>30139.713218000001</v>
      </c>
      <c r="S12" s="17">
        <v>30158.859305999998</v>
      </c>
      <c r="T12" s="17">
        <v>1408</v>
      </c>
      <c r="U12" s="17">
        <f>E12-Q12</f>
        <v>0</v>
      </c>
      <c r="V12" s="18" t="str">
        <f>IF(U12&gt;0,"Aumentó",IF(U12=0,"Igual","Disminuyó"))</f>
        <v>Igual</v>
      </c>
      <c r="W12" s="21">
        <v>25899007</v>
      </c>
      <c r="X12" s="22" t="s">
        <v>42</v>
      </c>
      <c r="Y12" s="23" t="s">
        <v>50</v>
      </c>
      <c r="Z12" s="22">
        <v>3380.0677580000001</v>
      </c>
      <c r="AA12" s="17">
        <v>3384.3642399999999</v>
      </c>
      <c r="AB12" s="17">
        <v>28844.790943</v>
      </c>
      <c r="AC12" s="17">
        <v>28863.122175</v>
      </c>
      <c r="AD12" s="24">
        <v>1901</v>
      </c>
      <c r="AE12" s="17">
        <f>E12-AA12</f>
        <v>47.058954000000085</v>
      </c>
      <c r="AF12" s="18" t="str">
        <f>IF(AE12&gt;0,"Aumentó",IF(AE12=0,"Igual","Disminuyó"))</f>
        <v>Aumentó</v>
      </c>
    </row>
    <row r="13" spans="2:32" x14ac:dyDescent="0.45">
      <c r="B13" s="15" t="s">
        <v>9</v>
      </c>
      <c r="C13" s="1" t="s">
        <v>28</v>
      </c>
      <c r="D13" s="16">
        <v>1721.9935829999999</v>
      </c>
      <c r="E13" s="17">
        <v>1724.1463450000001</v>
      </c>
      <c r="F13" s="17">
        <v>33356.647205000001</v>
      </c>
      <c r="G13" s="17">
        <v>33377.504881000001</v>
      </c>
      <c r="H13" s="17">
        <v>2870</v>
      </c>
      <c r="I13" s="18">
        <f>E13-L13</f>
        <v>5.3989100000001145</v>
      </c>
      <c r="J13" s="19">
        <v>144</v>
      </c>
      <c r="K13" s="17">
        <v>1716.6014230000001</v>
      </c>
      <c r="L13" s="17">
        <v>1718.747435</v>
      </c>
      <c r="M13" s="17">
        <v>44448.436241000003</v>
      </c>
      <c r="N13" s="17">
        <v>44476.232454999998</v>
      </c>
      <c r="O13" s="20">
        <v>3460</v>
      </c>
      <c r="P13" s="16">
        <v>1721.9935829999999</v>
      </c>
      <c r="Q13" s="17">
        <v>1724.1463450000001</v>
      </c>
      <c r="R13" s="17">
        <v>33356.647205000001</v>
      </c>
      <c r="S13" s="17">
        <v>33377.504881000001</v>
      </c>
      <c r="T13" s="17">
        <v>2870</v>
      </c>
      <c r="U13" s="17">
        <f>E13-Q13</f>
        <v>0</v>
      </c>
      <c r="V13" s="18" t="str">
        <f>IF(U13&gt;0,"Aumentó",IF(U13=0,"Igual","Disminuyó"))</f>
        <v>Igual</v>
      </c>
      <c r="W13" s="21">
        <v>25899004</v>
      </c>
      <c r="X13" s="22" t="s">
        <v>28</v>
      </c>
      <c r="Y13" s="23" t="s">
        <v>50</v>
      </c>
      <c r="Z13" s="22">
        <v>1719.7704550000001</v>
      </c>
      <c r="AA13" s="17">
        <v>1721.921028</v>
      </c>
      <c r="AB13" s="17">
        <v>38975.878592000001</v>
      </c>
      <c r="AC13" s="17">
        <v>39000.279891999999</v>
      </c>
      <c r="AD13" s="24">
        <v>1985</v>
      </c>
      <c r="AE13" s="17">
        <f>E13-AA13</f>
        <v>2.2253170000001319</v>
      </c>
      <c r="AF13" s="18" t="str">
        <f>IF(AE13&gt;0,"Aumentó",IF(AE13=0,"Igual","Disminuyó"))</f>
        <v>Aumentó</v>
      </c>
    </row>
    <row r="14" spans="2:32" x14ac:dyDescent="0.45">
      <c r="B14" s="15" t="s">
        <v>10</v>
      </c>
      <c r="C14" s="1" t="s">
        <v>30</v>
      </c>
      <c r="D14" s="16">
        <v>1567.1982399999999</v>
      </c>
      <c r="E14" s="17">
        <v>1569.173931</v>
      </c>
      <c r="F14" s="17">
        <v>25823.929088000001</v>
      </c>
      <c r="G14" s="17">
        <v>25840.217353</v>
      </c>
      <c r="H14" s="17">
        <v>3558</v>
      </c>
      <c r="I14" s="18">
        <f>E14-L14</f>
        <v>7.7696470000000772</v>
      </c>
      <c r="J14" s="19">
        <v>487</v>
      </c>
      <c r="K14" s="17">
        <v>1559.4383620000001</v>
      </c>
      <c r="L14" s="17">
        <v>1561.404284</v>
      </c>
      <c r="M14" s="17">
        <v>39897.807936999998</v>
      </c>
      <c r="N14" s="17">
        <v>39922.952506000001</v>
      </c>
      <c r="O14" s="20">
        <v>4197</v>
      </c>
      <c r="P14" s="16">
        <v>1567.1982399999999</v>
      </c>
      <c r="Q14" s="17">
        <v>1569.173931</v>
      </c>
      <c r="R14" s="17">
        <v>25823.929088000001</v>
      </c>
      <c r="S14" s="17">
        <v>25840.217354</v>
      </c>
      <c r="T14" s="17">
        <v>3558</v>
      </c>
      <c r="U14" s="17">
        <f>E14-Q14</f>
        <v>0</v>
      </c>
      <c r="V14" s="18" t="str">
        <f>IF(U14&gt;0,"Aumentó",IF(U14=0,"Igual","Disminuyó"))</f>
        <v>Igual</v>
      </c>
      <c r="W14" s="21">
        <v>25899012</v>
      </c>
      <c r="X14" s="22" t="s">
        <v>30</v>
      </c>
      <c r="Y14" s="23" t="s">
        <v>50</v>
      </c>
      <c r="Z14" s="22">
        <v>1586.231141</v>
      </c>
      <c r="AA14" s="17">
        <v>1588.2306160000001</v>
      </c>
      <c r="AB14" s="17">
        <v>25056.275197999999</v>
      </c>
      <c r="AC14" s="17">
        <v>25072.081957999999</v>
      </c>
      <c r="AD14" s="24">
        <v>432</v>
      </c>
      <c r="AE14" s="17">
        <f>E14-AA14</f>
        <v>-19.056685000000016</v>
      </c>
      <c r="AF14" s="18" t="str">
        <f>IF(AE14&gt;0,"Aumentó",IF(AE14=0,"Igual","Disminuyó"))</f>
        <v>Disminuyó</v>
      </c>
    </row>
    <row r="15" spans="2:32" x14ac:dyDescent="0.45">
      <c r="B15" s="15" t="s">
        <v>11</v>
      </c>
      <c r="C15" s="1" t="s">
        <v>45</v>
      </c>
      <c r="D15" s="16">
        <v>1064.9117140000001</v>
      </c>
      <c r="E15" s="17">
        <v>1066.2448280000001</v>
      </c>
      <c r="F15" s="17">
        <v>15697.266030000001</v>
      </c>
      <c r="G15" s="17">
        <v>15707.099144</v>
      </c>
      <c r="H15" s="17">
        <v>4734</v>
      </c>
      <c r="I15" s="18">
        <f>E15-L15</f>
        <v>2.00214700000015</v>
      </c>
      <c r="J15" s="19">
        <v>363</v>
      </c>
      <c r="K15" s="17">
        <v>1062.9120680000001</v>
      </c>
      <c r="L15" s="17">
        <v>1064.2426809999999</v>
      </c>
      <c r="M15" s="17">
        <v>19269.345862999999</v>
      </c>
      <c r="N15" s="17">
        <v>19281.408703000001</v>
      </c>
      <c r="O15" s="20">
        <v>4873</v>
      </c>
      <c r="P15" s="16">
        <v>1064.9117140000001</v>
      </c>
      <c r="Q15" s="17">
        <v>1066.2448280000001</v>
      </c>
      <c r="R15" s="17">
        <v>15697.266030000001</v>
      </c>
      <c r="S15" s="17">
        <v>15707.099144</v>
      </c>
      <c r="T15" s="17">
        <v>4734</v>
      </c>
      <c r="U15" s="17">
        <f>E15-Q15</f>
        <v>0</v>
      </c>
      <c r="V15" s="18" t="str">
        <f>IF(U15&gt;0,"Aumentó",IF(U15=0,"Igual","Disminuyó"))</f>
        <v>Igual</v>
      </c>
      <c r="W15" s="21">
        <v>25899010</v>
      </c>
      <c r="X15" s="22" t="s">
        <v>35</v>
      </c>
      <c r="Y15" s="23" t="s">
        <v>50</v>
      </c>
      <c r="Z15" s="22">
        <v>1043.0820229999999</v>
      </c>
      <c r="AA15" s="17">
        <v>1044.3875640000001</v>
      </c>
      <c r="AB15" s="17">
        <v>13397.210486</v>
      </c>
      <c r="AC15" s="17">
        <v>13405.593112</v>
      </c>
      <c r="AD15" s="24">
        <v>656</v>
      </c>
      <c r="AE15" s="17">
        <f>E15-AA15</f>
        <v>21.857263999999986</v>
      </c>
      <c r="AF15" s="18" t="str">
        <f>IF(AE15&gt;0,"Aumentó",IF(AE15=0,"Igual","Disminuyó"))</f>
        <v>Aumentó</v>
      </c>
    </row>
    <row r="16" spans="2:32" x14ac:dyDescent="0.45">
      <c r="B16" s="15" t="s">
        <v>12</v>
      </c>
      <c r="C16" s="1" t="s">
        <v>44</v>
      </c>
      <c r="D16" s="16">
        <v>1617.3363099999999</v>
      </c>
      <c r="E16" s="17">
        <v>1619.39267</v>
      </c>
      <c r="F16" s="17">
        <v>22903.899970999999</v>
      </c>
      <c r="G16" s="17">
        <v>22918.44472</v>
      </c>
      <c r="H16" s="17">
        <v>11309</v>
      </c>
      <c r="I16" s="18">
        <f>E16-L16</f>
        <v>2.3507600000000366</v>
      </c>
      <c r="J16" s="19">
        <v>674</v>
      </c>
      <c r="K16" s="17">
        <v>1614.9885569999999</v>
      </c>
      <c r="L16" s="17">
        <v>1617.0419099999999</v>
      </c>
      <c r="M16" s="17">
        <v>25397.881858000001</v>
      </c>
      <c r="N16" s="17">
        <v>25414.020981000001</v>
      </c>
      <c r="O16" s="20">
        <v>11433</v>
      </c>
      <c r="P16" s="16">
        <v>1617.3363099999999</v>
      </c>
      <c r="Q16" s="17">
        <v>1619.39267</v>
      </c>
      <c r="R16" s="17">
        <v>22903.899970999999</v>
      </c>
      <c r="S16" s="17">
        <v>22918.44472</v>
      </c>
      <c r="T16" s="17">
        <v>11309</v>
      </c>
      <c r="U16" s="17">
        <f>E16-Q16</f>
        <v>0</v>
      </c>
      <c r="V16" s="18" t="str">
        <f>IF(U16&gt;0,"Aumentó",IF(U16=0,"Igual","Disminuyó"))</f>
        <v>Igual</v>
      </c>
      <c r="W16" s="21">
        <v>25899002</v>
      </c>
      <c r="X16" s="22" t="s">
        <v>29</v>
      </c>
      <c r="Y16" s="23" t="s">
        <v>55</v>
      </c>
      <c r="Z16" s="22">
        <v>1653.194778</v>
      </c>
      <c r="AA16" s="17">
        <v>1655.2965449999999</v>
      </c>
      <c r="AB16" s="17">
        <v>22469.645581000001</v>
      </c>
      <c r="AC16" s="17">
        <v>22483.926141</v>
      </c>
      <c r="AD16" s="24">
        <v>1013</v>
      </c>
      <c r="AE16" s="17">
        <f>E16-AA16</f>
        <v>-35.903874999999971</v>
      </c>
      <c r="AF16" s="18" t="str">
        <f>IF(AE16&gt;0,"Aumentó",IF(AE16=0,"Igual","Disminuyó"))</f>
        <v>Disminuyó</v>
      </c>
    </row>
    <row r="17" spans="2:32" x14ac:dyDescent="0.45">
      <c r="B17" s="15" t="s">
        <v>13</v>
      </c>
      <c r="C17" s="1" t="s">
        <v>32</v>
      </c>
      <c r="D17" s="16">
        <v>1195.8371999999999</v>
      </c>
      <c r="E17" s="17">
        <v>1197.3667829999999</v>
      </c>
      <c r="F17" s="17">
        <v>18889.149260999999</v>
      </c>
      <c r="G17" s="17">
        <v>18901.214333</v>
      </c>
      <c r="H17" s="17">
        <v>5081</v>
      </c>
      <c r="I17" s="18">
        <f>E17-L17</f>
        <v>0.76176099999997859</v>
      </c>
      <c r="J17" s="19">
        <v>841</v>
      </c>
      <c r="K17" s="17">
        <v>1195.0764180000001</v>
      </c>
      <c r="L17" s="17">
        <v>1196.605022</v>
      </c>
      <c r="M17" s="17">
        <v>19527.34966</v>
      </c>
      <c r="N17" s="17">
        <v>19539.824304999998</v>
      </c>
      <c r="O17" s="20">
        <v>5124</v>
      </c>
      <c r="P17" s="16">
        <v>1195.8371999999999</v>
      </c>
      <c r="Q17" s="17">
        <v>1197.3667829999999</v>
      </c>
      <c r="R17" s="17">
        <v>18889.149260999999</v>
      </c>
      <c r="S17" s="17">
        <v>18901.214334</v>
      </c>
      <c r="T17" s="17">
        <v>5081</v>
      </c>
      <c r="U17" s="17">
        <f>E17-Q17</f>
        <v>0</v>
      </c>
      <c r="V17" s="18" t="str">
        <f>IF(U17&gt;0,"Aumentó",IF(U17=0,"Igual","Disminuyó"))</f>
        <v>Igual</v>
      </c>
      <c r="W17" s="21">
        <v>25899013</v>
      </c>
      <c r="X17" s="22" t="s">
        <v>32</v>
      </c>
      <c r="Y17" s="23" t="s">
        <v>50</v>
      </c>
      <c r="Z17" s="22">
        <v>1206.3049020000001</v>
      </c>
      <c r="AA17" s="17">
        <v>1207.847933</v>
      </c>
      <c r="AB17" s="17">
        <v>18371.235559000001</v>
      </c>
      <c r="AC17" s="17">
        <v>18382.972699000002</v>
      </c>
      <c r="AD17" s="24">
        <v>1616</v>
      </c>
      <c r="AE17" s="17">
        <f>E17-AA17</f>
        <v>-10.481150000000071</v>
      </c>
      <c r="AF17" s="18" t="str">
        <f>IF(AE17&gt;0,"Aumentó",IF(AE17=0,"Igual","Disminuyó"))</f>
        <v>Disminuyó</v>
      </c>
    </row>
    <row r="18" spans="2:32" x14ac:dyDescent="0.45">
      <c r="B18" s="25" t="s">
        <v>14</v>
      </c>
      <c r="C18" s="2" t="s">
        <v>31</v>
      </c>
      <c r="D18" s="26">
        <v>1391.5594900000001</v>
      </c>
      <c r="E18" s="27">
        <v>1393.4024010000001</v>
      </c>
      <c r="F18" s="27">
        <v>21891.931159</v>
      </c>
      <c r="G18" s="27">
        <v>21906.411367000001</v>
      </c>
      <c r="H18" s="27">
        <v>5094</v>
      </c>
      <c r="I18" s="28">
        <f>E18-L18</f>
        <v>1.3000000080864993E-5</v>
      </c>
      <c r="J18" s="29">
        <v>38</v>
      </c>
      <c r="K18" s="27">
        <v>1391.559477</v>
      </c>
      <c r="L18" s="27">
        <v>1393.402388</v>
      </c>
      <c r="M18" s="27">
        <v>21939.812840999999</v>
      </c>
      <c r="N18" s="27">
        <v>21954.324700000001</v>
      </c>
      <c r="O18" s="30">
        <v>5102</v>
      </c>
      <c r="P18" s="26">
        <v>1391.559489</v>
      </c>
      <c r="Q18" s="27">
        <v>1393.4024010000001</v>
      </c>
      <c r="R18" s="27">
        <v>21891.931159</v>
      </c>
      <c r="S18" s="27">
        <v>21906.411367000001</v>
      </c>
      <c r="T18" s="27">
        <v>5094</v>
      </c>
      <c r="U18" s="27">
        <f>E18-Q18</f>
        <v>0</v>
      </c>
      <c r="V18" s="28" t="str">
        <f>IF(U18&gt;0,"Aumentó",IF(U18=0,"Igual","Disminuyó"))</f>
        <v>Igual</v>
      </c>
      <c r="W18" s="31">
        <v>25899001</v>
      </c>
      <c r="X18" s="32" t="s">
        <v>31</v>
      </c>
      <c r="Y18" s="33" t="s">
        <v>50</v>
      </c>
      <c r="Z18" s="32">
        <v>1366.775457</v>
      </c>
      <c r="AA18" s="27">
        <v>1368.5857410000001</v>
      </c>
      <c r="AB18" s="27">
        <v>21662.720282999999</v>
      </c>
      <c r="AC18" s="27">
        <v>21677.049984000001</v>
      </c>
      <c r="AD18" s="34">
        <v>3101</v>
      </c>
      <c r="AE18" s="27">
        <f>E18-AA18</f>
        <v>24.816659999999956</v>
      </c>
      <c r="AF18" s="28" t="str">
        <f>IF(AE18&gt;0,"Aumentó",IF(AE18=0,"Igual","Disminuyó"))</f>
        <v>Aumentó</v>
      </c>
    </row>
  </sheetData>
  <autoFilter ref="B4:AF18" xr:uid="{00000000-0001-0000-0000-000000000000}">
    <filterColumn colId="19" showButton="0"/>
    <filterColumn colId="29" showButton="0"/>
    <sortState xmlns:xlrd2="http://schemas.microsoft.com/office/spreadsheetml/2017/richdata2" ref="B5:AF18">
      <sortCondition ref="B5:B18"/>
    </sortState>
  </autoFilter>
  <mergeCells count="2">
    <mergeCell ref="AE4:AF4"/>
    <mergeCell ref="U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2024-07-09T13:07:02Z</dcterms:modified>
</cp:coreProperties>
</file>