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.SIGE\activity\LandUseAnalysis\"/>
    </mc:Choice>
  </mc:AlternateContent>
  <xr:revisionPtr revIDLastSave="0" documentId="13_ncr:1_{F08B2836-25BB-42BB-BC9B-3D1AE1FA13A2}" xr6:coauthVersionLast="47" xr6:coauthVersionMax="47" xr10:uidLastSave="{00000000-0000-0000-0000-000000000000}"/>
  <bookViews>
    <workbookView xWindow="-98" yWindow="-98" windowWidth="23236" windowHeight="13875" xr2:uid="{083DB57A-D308-4BA8-9465-7C945AEA6F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Q7" i="1"/>
  <c r="Q6" i="1"/>
  <c r="Q5" i="1"/>
  <c r="N9" i="1"/>
  <c r="N8" i="1"/>
  <c r="N7" i="1"/>
  <c r="N6" i="1"/>
  <c r="N5" i="1"/>
  <c r="K9" i="1"/>
  <c r="K8" i="1"/>
  <c r="K7" i="1"/>
  <c r="K6" i="1"/>
  <c r="K5" i="1"/>
  <c r="H6" i="1"/>
  <c r="H7" i="1"/>
  <c r="H8" i="1"/>
  <c r="H9" i="1"/>
  <c r="H5" i="1"/>
  <c r="O10" i="1"/>
  <c r="P6" i="1" s="1"/>
  <c r="L10" i="1"/>
  <c r="M7" i="1" s="1"/>
  <c r="M8" i="1"/>
  <c r="M5" i="1"/>
  <c r="J6" i="1"/>
  <c r="J5" i="1"/>
  <c r="G8" i="1"/>
  <c r="G7" i="1"/>
  <c r="G6" i="1"/>
  <c r="G5" i="1"/>
  <c r="E8" i="1"/>
  <c r="E7" i="1"/>
  <c r="E6" i="1"/>
  <c r="E5" i="1"/>
  <c r="J9" i="1"/>
  <c r="J8" i="1"/>
  <c r="J7" i="1"/>
  <c r="J10" i="1"/>
  <c r="G9" i="1"/>
  <c r="I10" i="1"/>
  <c r="F10" i="1"/>
  <c r="D10" i="1"/>
  <c r="Q10" i="1" l="1"/>
  <c r="N10" i="1"/>
  <c r="H10" i="1"/>
  <c r="P8" i="1"/>
  <c r="P5" i="1"/>
  <c r="P9" i="1"/>
  <c r="P7" i="1"/>
  <c r="M6" i="1"/>
  <c r="M10" i="1" s="1"/>
  <c r="M9" i="1"/>
  <c r="G10" i="1"/>
  <c r="K10" i="1"/>
  <c r="E9" i="1"/>
  <c r="P10" i="1" l="1"/>
  <c r="E10" i="1"/>
</calcChain>
</file>

<file path=xl/sharedStrings.xml><?xml version="1.0" encoding="utf-8"?>
<sst xmlns="http://schemas.openxmlformats.org/spreadsheetml/2006/main" count="35" uniqueCount="22">
  <si>
    <t>Clasificación</t>
  </si>
  <si>
    <t>Urbano</t>
  </si>
  <si>
    <t>Expansión urbana</t>
  </si>
  <si>
    <t>Rural</t>
  </si>
  <si>
    <t>Categoría</t>
  </si>
  <si>
    <t>Suelo Urbano</t>
  </si>
  <si>
    <t>Suelo de Expansión urbana</t>
  </si>
  <si>
    <t>Suelo Rural</t>
  </si>
  <si>
    <t>Suburbano</t>
  </si>
  <si>
    <t>Protección</t>
  </si>
  <si>
    <t xml:space="preserve"> Área (ha)</t>
  </si>
  <si>
    <t>%</t>
  </si>
  <si>
    <t>Ʃ</t>
  </si>
  <si>
    <t>Curso SIGE, CRS 3116.
Área planar</t>
  </si>
  <si>
    <t>Curso SIGE, CRS 3116.
Área geodésica</t>
  </si>
  <si>
    <t>Curso SIGE, CRS 9377.
Área planar</t>
  </si>
  <si>
    <t>Curso SIGE, CRS 9377.
Área geodésica</t>
  </si>
  <si>
    <t>Diferencia Acuerdo (ha)</t>
  </si>
  <si>
    <t>Valor menor</t>
  </si>
  <si>
    <t>Valor mayor</t>
  </si>
  <si>
    <t>Valor similar o coincidente</t>
  </si>
  <si>
    <t>Acuerdo 012 de 2013, CRS 3116.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</si>
</sst>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1"/>
      <color rgb="FF0070C0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/>
      <bottom style="thin">
        <color theme="0" tint="-4.9989318521683403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10" fontId="2" fillId="0" borderId="1" xfId="1" applyNumberFormat="1" applyFont="1" applyBorder="1" applyAlignment="1">
      <alignment horizontal="center" vertical="top" wrapText="1"/>
    </xf>
    <xf numFmtId="0" fontId="2" fillId="0" borderId="5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top" wrapText="1"/>
    </xf>
    <xf numFmtId="10" fontId="2" fillId="0" borderId="11" xfId="1" applyNumberFormat="1" applyFont="1" applyBorder="1" applyAlignment="1">
      <alignment horizontal="center" vertical="top" wrapText="1"/>
    </xf>
    <xf numFmtId="10" fontId="2" fillId="2" borderId="12" xfId="1" applyNumberFormat="1" applyFont="1" applyFill="1" applyBorder="1" applyAlignment="1">
      <alignment horizontal="center" vertical="top" wrapText="1"/>
    </xf>
    <xf numFmtId="10" fontId="2" fillId="2" borderId="8" xfId="1" applyNumberFormat="1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 wrapText="1"/>
    </xf>
    <xf numFmtId="0" fontId="2" fillId="2" borderId="19" xfId="0" applyFont="1" applyFill="1" applyBorder="1" applyAlignment="1">
      <alignment horizontal="center" vertical="top" wrapText="1"/>
    </xf>
    <xf numFmtId="0" fontId="2" fillId="2" borderId="20" xfId="0" applyFont="1" applyFill="1" applyBorder="1" applyAlignment="1">
      <alignment horizontal="center" vertical="top" wrapText="1"/>
    </xf>
    <xf numFmtId="2" fontId="3" fillId="0" borderId="5" xfId="0" applyNumberFormat="1" applyFont="1" applyBorder="1" applyAlignment="1">
      <alignment horizontal="center" vertical="top" wrapText="1"/>
    </xf>
    <xf numFmtId="2" fontId="2" fillId="2" borderId="7" xfId="0" applyNumberFormat="1" applyFont="1" applyFill="1" applyBorder="1" applyAlignment="1">
      <alignment horizontal="center" vertical="top" wrapText="1"/>
    </xf>
    <xf numFmtId="2" fontId="2" fillId="2" borderId="9" xfId="0" applyNumberFormat="1" applyFont="1" applyFill="1" applyBorder="1" applyAlignment="1">
      <alignment horizontal="center" vertical="top" wrapText="1"/>
    </xf>
    <xf numFmtId="2" fontId="2" fillId="3" borderId="6" xfId="0" applyNumberFormat="1" applyFont="1" applyFill="1" applyBorder="1" applyAlignment="1">
      <alignment horizontal="center" vertical="top" wrapText="1"/>
    </xf>
    <xf numFmtId="2" fontId="2" fillId="4" borderId="6" xfId="0" applyNumberFormat="1" applyFont="1" applyFill="1" applyBorder="1" applyAlignment="1">
      <alignment horizontal="center" vertical="top" wrapText="1"/>
    </xf>
    <xf numFmtId="2" fontId="2" fillId="5" borderId="6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2" fillId="2" borderId="15" xfId="0" applyFont="1" applyFill="1" applyBorder="1" applyAlignment="1">
      <alignment horizontal="center" vertical="top" wrapText="1"/>
    </xf>
    <xf numFmtId="0" fontId="2" fillId="2" borderId="16" xfId="0" applyFont="1" applyFill="1" applyBorder="1" applyAlignment="1">
      <alignment horizontal="center" vertical="top" wrapText="1"/>
    </xf>
    <xf numFmtId="2" fontId="2" fillId="3" borderId="0" xfId="0" applyNumberFormat="1" applyFont="1" applyFill="1" applyBorder="1" applyAlignment="1">
      <alignment horizontal="center" vertical="top"/>
    </xf>
    <xf numFmtId="2" fontId="2" fillId="5" borderId="0" xfId="0" applyNumberFormat="1" applyFont="1" applyFill="1" applyBorder="1" applyAlignment="1">
      <alignment horizontal="center" vertical="top"/>
    </xf>
    <xf numFmtId="2" fontId="2" fillId="4" borderId="0" xfId="0" applyNumberFormat="1" applyFont="1" applyFill="1" applyBorder="1" applyAlignment="1">
      <alignment horizontal="center" vertical="top"/>
    </xf>
    <xf numFmtId="0" fontId="2" fillId="0" borderId="0" xfId="0" applyFont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EABE"/>
      <color rgb="FFD6C29F"/>
      <color rgb="FFD69DBE"/>
      <color rgb="FFCDCDCD"/>
      <color rgb="FF74B2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Sheet1!$D$2</c:f>
          <c:strCache>
            <c:ptCount val="1"/>
            <c:pt idx="0">
              <c:v>Acuerdo 012 de 2013, CRS 3116.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4182268693835906"/>
          <c:y val="0.23485965296004666"/>
          <c:w val="0.48613755482645737"/>
          <c:h val="0.73280256634587349"/>
        </c:manualLayout>
      </c:layout>
      <c:pieChart>
        <c:varyColors val="1"/>
        <c:ser>
          <c:idx val="0"/>
          <c:order val="0"/>
          <c:tx>
            <c:strRef>
              <c:f>Sheet1!$D$4</c:f>
              <c:strCache>
                <c:ptCount val="1"/>
                <c:pt idx="0">
                  <c:v> Área (ha)</c:v>
                </c:pt>
              </c:strCache>
            </c:strRef>
          </c:tx>
          <c:dPt>
            <c:idx val="0"/>
            <c:bubble3D val="0"/>
            <c:spPr>
              <a:solidFill>
                <a:srgbClr val="CDCDC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D6-4061-9440-D56C42A15785}"/>
              </c:ext>
            </c:extLst>
          </c:dPt>
          <c:dPt>
            <c:idx val="1"/>
            <c:bubble3D val="0"/>
            <c:spPr>
              <a:solidFill>
                <a:srgbClr val="D69DB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9D6-4061-9440-D56C42A15785}"/>
              </c:ext>
            </c:extLst>
          </c:dPt>
          <c:dPt>
            <c:idx val="2"/>
            <c:bubble3D val="0"/>
            <c:spPr>
              <a:solidFill>
                <a:srgbClr val="D6C29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D6-4061-9440-D56C42A15785}"/>
              </c:ext>
            </c:extLst>
          </c:dPt>
          <c:dPt>
            <c:idx val="3"/>
            <c:bubble3D val="0"/>
            <c:spPr>
              <a:solidFill>
                <a:srgbClr val="74B2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9D6-4061-9440-D56C42A15785}"/>
              </c:ext>
            </c:extLst>
          </c:dPt>
          <c:dPt>
            <c:idx val="4"/>
            <c:bubble3D val="0"/>
            <c:spPr>
              <a:solidFill>
                <a:srgbClr val="FFEAB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D6-4061-9440-D56C42A15785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Sheet1!$C$5:$C$9</c:f>
              <c:strCache>
                <c:ptCount val="5"/>
                <c:pt idx="0">
                  <c:v>Urbano</c:v>
                </c:pt>
                <c:pt idx="1">
                  <c:v>Expansión urbana</c:v>
                </c:pt>
                <c:pt idx="2">
                  <c:v>Suburbano</c:v>
                </c:pt>
                <c:pt idx="3">
                  <c:v>Protección</c:v>
                </c:pt>
                <c:pt idx="4">
                  <c:v>Rural</c:v>
                </c:pt>
              </c:strCache>
            </c:strRef>
          </c:cat>
          <c:val>
            <c:numRef>
              <c:f>Sheet1!$D$5:$D$9</c:f>
              <c:numCache>
                <c:formatCode>0.00</c:formatCode>
                <c:ptCount val="5"/>
                <c:pt idx="0">
                  <c:v>585.91</c:v>
                </c:pt>
                <c:pt idx="1">
                  <c:v>354.3</c:v>
                </c:pt>
                <c:pt idx="2">
                  <c:v>498.18</c:v>
                </c:pt>
                <c:pt idx="3">
                  <c:v>12666.94</c:v>
                </c:pt>
                <c:pt idx="4">
                  <c:v>5417.08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6-4061-9440-D56C42A15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000000000000001E-2"/>
          <c:y val="0.3912795275590551"/>
          <c:w val="0.37738168310418646"/>
          <c:h val="0.33557232429279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Sheet1!$I$2</c:f>
          <c:strCache>
            <c:ptCount val="1"/>
            <c:pt idx="0">
              <c:v>Curso SIGE, CRS 3116.
Área geodésica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4182268693835906"/>
          <c:y val="0.23485965296004666"/>
          <c:w val="0.48613755482645737"/>
          <c:h val="0.73280256634587349"/>
        </c:manualLayout>
      </c:layout>
      <c:pieChart>
        <c:varyColors val="1"/>
        <c:ser>
          <c:idx val="0"/>
          <c:order val="0"/>
          <c:tx>
            <c:strRef>
              <c:f>Sheet1!$I$4</c:f>
              <c:strCache>
                <c:ptCount val="1"/>
                <c:pt idx="0">
                  <c:v> Área (ha)</c:v>
                </c:pt>
              </c:strCache>
            </c:strRef>
          </c:tx>
          <c:dPt>
            <c:idx val="0"/>
            <c:bubble3D val="0"/>
            <c:spPr>
              <a:solidFill>
                <a:srgbClr val="CDCDC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35-4697-AA6D-F604AA9E2697}"/>
              </c:ext>
            </c:extLst>
          </c:dPt>
          <c:dPt>
            <c:idx val="1"/>
            <c:bubble3D val="0"/>
            <c:spPr>
              <a:solidFill>
                <a:srgbClr val="D69DB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35-4697-AA6D-F604AA9E2697}"/>
              </c:ext>
            </c:extLst>
          </c:dPt>
          <c:dPt>
            <c:idx val="2"/>
            <c:bubble3D val="0"/>
            <c:spPr>
              <a:solidFill>
                <a:srgbClr val="D6C29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35-4697-AA6D-F604AA9E2697}"/>
              </c:ext>
            </c:extLst>
          </c:dPt>
          <c:dPt>
            <c:idx val="3"/>
            <c:bubble3D val="0"/>
            <c:spPr>
              <a:solidFill>
                <a:srgbClr val="74B2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35-4697-AA6D-F604AA9E2697}"/>
              </c:ext>
            </c:extLst>
          </c:dPt>
          <c:dPt>
            <c:idx val="4"/>
            <c:bubble3D val="0"/>
            <c:spPr>
              <a:solidFill>
                <a:srgbClr val="FFEAB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C35-4697-AA6D-F604AA9E2697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Sheet1!$C$5:$C$9</c:f>
              <c:strCache>
                <c:ptCount val="5"/>
                <c:pt idx="0">
                  <c:v>Urbano</c:v>
                </c:pt>
                <c:pt idx="1">
                  <c:v>Expansión urbana</c:v>
                </c:pt>
                <c:pt idx="2">
                  <c:v>Suburbano</c:v>
                </c:pt>
                <c:pt idx="3">
                  <c:v>Protección</c:v>
                </c:pt>
                <c:pt idx="4">
                  <c:v>Rural</c:v>
                </c:pt>
              </c:strCache>
            </c:strRef>
          </c:cat>
          <c:val>
            <c:numRef>
              <c:f>Sheet1!$I$5:$I$9</c:f>
              <c:numCache>
                <c:formatCode>0.00</c:formatCode>
                <c:ptCount val="5"/>
                <c:pt idx="0">
                  <c:v>585.90950699999996</c:v>
                </c:pt>
                <c:pt idx="1">
                  <c:v>354.30303900000001</c:v>
                </c:pt>
                <c:pt idx="2">
                  <c:v>502.11294800000002</c:v>
                </c:pt>
                <c:pt idx="3">
                  <c:v>10717.103329</c:v>
                </c:pt>
                <c:pt idx="4">
                  <c:v>7367.6847100000005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35-4697-AA6D-F604AA9E2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000000000000001E-2"/>
          <c:y val="0.3912795275590551"/>
          <c:w val="0.37738168310418646"/>
          <c:h val="0.33557232429279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751645</xdr:colOff>
      <xdr:row>10</xdr:row>
      <xdr:rowOff>144116</xdr:rowOff>
    </xdr:from>
    <xdr:to>
      <xdr:col>9</xdr:col>
      <xdr:colOff>575640</xdr:colOff>
      <xdr:row>23</xdr:row>
      <xdr:rowOff>141632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ADD0C-CCCF-7097-B9D1-8EBA6CE73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260902</xdr:colOff>
      <xdr:row>10</xdr:row>
      <xdr:rowOff>157369</xdr:rowOff>
    </xdr:from>
    <xdr:to>
      <xdr:col>16</xdr:col>
      <xdr:colOff>354082</xdr:colOff>
      <xdr:row>23</xdr:row>
      <xdr:rowOff>154885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A69AE3-D42E-416B-9FAE-3A7BC1BB4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EF7B-664C-45B0-9EC1-70D750D7599C}">
  <dimension ref="B2:Q16"/>
  <sheetViews>
    <sheetView showGridLines="0" tabSelected="1" zoomScale="115" zoomScaleNormal="115" workbookViewId="0">
      <selection activeCell="D32" sqref="D32"/>
    </sheetView>
  </sheetViews>
  <sheetFormatPr defaultRowHeight="16.5" x14ac:dyDescent="0.45"/>
  <cols>
    <col min="1" max="1" width="2.59765625" style="1" customWidth="1"/>
    <col min="2" max="2" width="17.9296875" style="1" customWidth="1"/>
    <col min="3" max="3" width="16.33203125" style="1" customWidth="1"/>
    <col min="4" max="4" width="12.796875" style="2" customWidth="1"/>
    <col min="5" max="5" width="8.265625" style="2" customWidth="1"/>
    <col min="6" max="6" width="10.9296875" style="1" bestFit="1" customWidth="1"/>
    <col min="7" max="7" width="8.265625" style="1" customWidth="1"/>
    <col min="8" max="8" width="9.06640625" style="1"/>
    <col min="9" max="9" width="10.9296875" style="1" bestFit="1" customWidth="1"/>
    <col min="10" max="10" width="8.265625" style="1" customWidth="1"/>
    <col min="11" max="11" width="9.06640625" style="1"/>
    <col min="12" max="12" width="10.9296875" style="1" bestFit="1" customWidth="1"/>
    <col min="13" max="13" width="8.265625" style="1" customWidth="1"/>
    <col min="14" max="14" width="9.06640625" style="1"/>
    <col min="15" max="15" width="10.9296875" style="1" bestFit="1" customWidth="1"/>
    <col min="16" max="16" width="8.265625" style="1" customWidth="1"/>
    <col min="17" max="16384" width="9.06640625" style="1"/>
  </cols>
  <sheetData>
    <row r="2" spans="2:17" ht="16.5" customHeight="1" x14ac:dyDescent="0.45">
      <c r="D2" s="31" t="s">
        <v>21</v>
      </c>
      <c r="E2" s="32"/>
      <c r="F2" s="25" t="s">
        <v>13</v>
      </c>
      <c r="G2" s="26"/>
      <c r="H2" s="27"/>
      <c r="I2" s="25" t="s">
        <v>14</v>
      </c>
      <c r="J2" s="26"/>
      <c r="K2" s="27"/>
      <c r="L2" s="25" t="s">
        <v>15</v>
      </c>
      <c r="M2" s="26"/>
      <c r="N2" s="27"/>
      <c r="O2" s="25" t="s">
        <v>16</v>
      </c>
      <c r="P2" s="26"/>
      <c r="Q2" s="27"/>
    </row>
    <row r="3" spans="2:17" x14ac:dyDescent="0.45">
      <c r="D3" s="33"/>
      <c r="E3" s="34"/>
      <c r="F3" s="28"/>
      <c r="G3" s="29"/>
      <c r="H3" s="30"/>
      <c r="I3" s="28"/>
      <c r="J3" s="29"/>
      <c r="K3" s="30"/>
      <c r="L3" s="28"/>
      <c r="M3" s="29"/>
      <c r="N3" s="30"/>
      <c r="O3" s="28"/>
      <c r="P3" s="29"/>
      <c r="Q3" s="30"/>
    </row>
    <row r="4" spans="2:17" ht="49.5" x14ac:dyDescent="0.45">
      <c r="B4" s="5" t="s">
        <v>0</v>
      </c>
      <c r="C4" s="6" t="s">
        <v>4</v>
      </c>
      <c r="D4" s="13" t="s">
        <v>10</v>
      </c>
      <c r="E4" s="14" t="s">
        <v>11</v>
      </c>
      <c r="F4" s="13" t="s">
        <v>10</v>
      </c>
      <c r="G4" s="15" t="s">
        <v>11</v>
      </c>
      <c r="H4" s="16" t="s">
        <v>17</v>
      </c>
      <c r="I4" s="13" t="s">
        <v>10</v>
      </c>
      <c r="J4" s="15" t="s">
        <v>11</v>
      </c>
      <c r="K4" s="16" t="s">
        <v>17</v>
      </c>
      <c r="L4" s="13" t="s">
        <v>10</v>
      </c>
      <c r="M4" s="15" t="s">
        <v>11</v>
      </c>
      <c r="N4" s="16" t="s">
        <v>17</v>
      </c>
      <c r="O4" s="13" t="s">
        <v>10</v>
      </c>
      <c r="P4" s="15" t="s">
        <v>11</v>
      </c>
      <c r="Q4" s="16" t="s">
        <v>17</v>
      </c>
    </row>
    <row r="5" spans="2:17" x14ac:dyDescent="0.45">
      <c r="B5" s="4" t="s">
        <v>5</v>
      </c>
      <c r="C5" s="7" t="s">
        <v>1</v>
      </c>
      <c r="D5" s="17">
        <v>585.91</v>
      </c>
      <c r="E5" s="10">
        <f>D5/D$10</f>
        <v>3.0012175750842234E-2</v>
      </c>
      <c r="F5" s="17">
        <v>585.91065200000003</v>
      </c>
      <c r="G5" s="3">
        <f>F5/F$10</f>
        <v>3.0004937391937891E-2</v>
      </c>
      <c r="H5" s="20">
        <f>F5-$D5</f>
        <v>6.5200000005916081E-4</v>
      </c>
      <c r="I5" s="17">
        <v>585.90950699999996</v>
      </c>
      <c r="J5" s="3">
        <f>I5/I$10</f>
        <v>3.000492141400405E-2</v>
      </c>
      <c r="K5" s="20">
        <f>I5-$D5</f>
        <v>-4.9300000000584987E-4</v>
      </c>
      <c r="L5" s="17">
        <v>585.14971600000001</v>
      </c>
      <c r="M5" s="3">
        <f>L5/L$10</f>
        <v>3.0004441887627308E-2</v>
      </c>
      <c r="N5" s="20">
        <f>L5-$D5</f>
        <v>-0.760283999999956</v>
      </c>
      <c r="O5" s="17">
        <v>585.90951199999995</v>
      </c>
      <c r="P5" s="3">
        <f>O5/O$10</f>
        <v>3.0004921663911967E-2</v>
      </c>
      <c r="Q5" s="20">
        <f>O5-$D5</f>
        <v>-4.8800000001847366E-4</v>
      </c>
    </row>
    <row r="6" spans="2:17" ht="33" x14ac:dyDescent="0.45">
      <c r="B6" s="4" t="s">
        <v>6</v>
      </c>
      <c r="C6" s="7" t="s">
        <v>2</v>
      </c>
      <c r="D6" s="17">
        <v>354.3</v>
      </c>
      <c r="E6" s="10">
        <f>D6/D$10</f>
        <v>1.8148374099304337E-2</v>
      </c>
      <c r="F6" s="17">
        <v>354.30383999999998</v>
      </c>
      <c r="G6" s="3">
        <f>F6/F$10</f>
        <v>1.8144173519690811E-2</v>
      </c>
      <c r="H6" s="20">
        <f t="shared" ref="H6:H9" si="0">F6-$D6</f>
        <v>3.8399999999683132E-3</v>
      </c>
      <c r="I6" s="17">
        <v>354.30303900000001</v>
      </c>
      <c r="J6" s="3">
        <f>I6/I$10</f>
        <v>1.8144158295656077E-2</v>
      </c>
      <c r="K6" s="20">
        <f t="shared" ref="K6:K9" si="1">I6-$D6</f>
        <v>3.0390000000011241E-3</v>
      </c>
      <c r="L6" s="17">
        <v>353.84222699999998</v>
      </c>
      <c r="M6" s="3">
        <f>L6/L$10</f>
        <v>1.8143798496537474E-2</v>
      </c>
      <c r="N6" s="20">
        <f t="shared" ref="N6:N9" si="2">L6-$D6</f>
        <v>-0.45777300000003152</v>
      </c>
      <c r="O6" s="17">
        <v>354.30303500000002</v>
      </c>
      <c r="P6" s="3">
        <f>O6/O$10</f>
        <v>1.8144158087095984E-2</v>
      </c>
      <c r="Q6" s="20">
        <f t="shared" ref="Q6:Q9" si="3">O6-$D6</f>
        <v>3.0350000000112232E-3</v>
      </c>
    </row>
    <row r="7" spans="2:17" x14ac:dyDescent="0.45">
      <c r="B7" s="4" t="s">
        <v>7</v>
      </c>
      <c r="C7" s="7" t="s">
        <v>8</v>
      </c>
      <c r="D7" s="17">
        <v>498.18</v>
      </c>
      <c r="E7" s="10">
        <f>D7/D$10</f>
        <v>2.5518365816515481E-2</v>
      </c>
      <c r="F7" s="17">
        <v>502.11420299999997</v>
      </c>
      <c r="G7" s="3">
        <f>F7/F$10</f>
        <v>2.5713656464838929E-2</v>
      </c>
      <c r="H7" s="21">
        <f t="shared" si="0"/>
        <v>3.9342029999999681</v>
      </c>
      <c r="I7" s="17">
        <v>502.11294800000002</v>
      </c>
      <c r="J7" s="3">
        <f t="shared" ref="J7:J9" si="4">I7/I$10</f>
        <v>2.5713628752731442E-2</v>
      </c>
      <c r="K7" s="21">
        <f t="shared" si="1"/>
        <v>3.9329480000000103</v>
      </c>
      <c r="L7" s="17">
        <v>501.45890700000001</v>
      </c>
      <c r="M7" s="3">
        <f>L7/L$10</f>
        <v>2.5713068335684892E-2</v>
      </c>
      <c r="N7" s="21">
        <f t="shared" si="2"/>
        <v>3.2789070000000038</v>
      </c>
      <c r="O7" s="17">
        <v>502.11294800000002</v>
      </c>
      <c r="P7" s="3">
        <f t="shared" ref="P7:P9" si="5">O7/O$10</f>
        <v>2.5713628747464173E-2</v>
      </c>
      <c r="Q7" s="21">
        <f t="shared" si="3"/>
        <v>3.9329480000000103</v>
      </c>
    </row>
    <row r="8" spans="2:17" x14ac:dyDescent="0.45">
      <c r="B8" s="4" t="s">
        <v>7</v>
      </c>
      <c r="C8" s="7" t="s">
        <v>9</v>
      </c>
      <c r="D8" s="17">
        <v>12666.94</v>
      </c>
      <c r="E8" s="10">
        <f>D8/D$10</f>
        <v>0.64884099862670652</v>
      </c>
      <c r="F8" s="17">
        <v>10717.116491999999</v>
      </c>
      <c r="G8" s="3">
        <f>F8/F$10</f>
        <v>0.54883181977815454</v>
      </c>
      <c r="H8" s="22">
        <f t="shared" si="0"/>
        <v>-1949.8235080000013</v>
      </c>
      <c r="I8" s="17">
        <v>10717.103329</v>
      </c>
      <c r="J8" s="3">
        <f t="shared" si="4"/>
        <v>0.54883192597249697</v>
      </c>
      <c r="K8" s="22">
        <f t="shared" si="1"/>
        <v>-1949.8366710000009</v>
      </c>
      <c r="L8" s="17">
        <v>10703.420356000001</v>
      </c>
      <c r="M8" s="3">
        <f>L8/L$10</f>
        <v>0.54883416207699087</v>
      </c>
      <c r="N8" s="22">
        <f t="shared" si="2"/>
        <v>-1963.519644</v>
      </c>
      <c r="O8" s="17">
        <v>10717.103326</v>
      </c>
      <c r="P8" s="3">
        <f t="shared" si="5"/>
        <v>0.54883192570643979</v>
      </c>
      <c r="Q8" s="22">
        <f t="shared" si="3"/>
        <v>-1949.8366740000001</v>
      </c>
    </row>
    <row r="9" spans="2:17" x14ac:dyDescent="0.45">
      <c r="B9" s="4" t="s">
        <v>7</v>
      </c>
      <c r="C9" s="7" t="s">
        <v>3</v>
      </c>
      <c r="D9" s="17">
        <v>5417.08</v>
      </c>
      <c r="E9" s="10">
        <f t="shared" ref="E9" si="6">D9/D$10</f>
        <v>0.27748008570663152</v>
      </c>
      <c r="F9" s="17">
        <v>7367.6961080000001</v>
      </c>
      <c r="G9" s="3">
        <f t="shared" ref="G9" si="7">F9/F$10</f>
        <v>0.37730541284537777</v>
      </c>
      <c r="H9" s="21">
        <f t="shared" si="0"/>
        <v>1950.6161080000002</v>
      </c>
      <c r="I9" s="17">
        <v>7367.6847100000005</v>
      </c>
      <c r="J9" s="3">
        <f t="shared" si="4"/>
        <v>0.37730536556511146</v>
      </c>
      <c r="K9" s="21">
        <f t="shared" si="1"/>
        <v>1950.6047100000005</v>
      </c>
      <c r="L9" s="17">
        <v>7358.2317890000004</v>
      </c>
      <c r="M9" s="3">
        <f t="shared" ref="M9" si="8">L9/L$10</f>
        <v>0.37730452920315938</v>
      </c>
      <c r="N9" s="21">
        <f t="shared" si="2"/>
        <v>1941.1517890000005</v>
      </c>
      <c r="O9" s="17">
        <v>7367.6847159999998</v>
      </c>
      <c r="P9" s="3">
        <f t="shared" si="5"/>
        <v>0.377305365795088</v>
      </c>
      <c r="Q9" s="21">
        <f t="shared" si="3"/>
        <v>1950.6047159999998</v>
      </c>
    </row>
    <row r="10" spans="2:17" x14ac:dyDescent="0.45">
      <c r="B10" s="8"/>
      <c r="C10" s="9" t="s">
        <v>12</v>
      </c>
      <c r="D10" s="18">
        <f t="shared" ref="D10:Q10" si="9">SUM(D5:D9)</f>
        <v>19522.41</v>
      </c>
      <c r="E10" s="11">
        <f t="shared" si="9"/>
        <v>1</v>
      </c>
      <c r="F10" s="18">
        <f t="shared" si="9"/>
        <v>19527.141295000001</v>
      </c>
      <c r="G10" s="12">
        <f t="shared" si="9"/>
        <v>0.99999999999999989</v>
      </c>
      <c r="H10" s="19">
        <f t="shared" si="9"/>
        <v>4.7312949999989087</v>
      </c>
      <c r="I10" s="18">
        <f t="shared" si="9"/>
        <v>19527.113533</v>
      </c>
      <c r="J10" s="12">
        <f t="shared" si="9"/>
        <v>1</v>
      </c>
      <c r="K10" s="19">
        <f t="shared" si="9"/>
        <v>4.703532999999652</v>
      </c>
      <c r="L10" s="18">
        <f t="shared" si="9"/>
        <v>19502.102995000001</v>
      </c>
      <c r="M10" s="12">
        <f t="shared" si="9"/>
        <v>0.99999999999999989</v>
      </c>
      <c r="N10" s="19">
        <f t="shared" si="9"/>
        <v>-20.307004999999435</v>
      </c>
      <c r="O10" s="18">
        <f t="shared" si="9"/>
        <v>19527.113537000001</v>
      </c>
      <c r="P10" s="12">
        <f t="shared" si="9"/>
        <v>0.99999999999999989</v>
      </c>
      <c r="Q10" s="19">
        <f t="shared" si="9"/>
        <v>4.7035369999996419</v>
      </c>
    </row>
    <row r="12" spans="2:17" s="23" customFormat="1" x14ac:dyDescent="0.45">
      <c r="B12" s="35"/>
      <c r="C12" s="23" t="s">
        <v>20</v>
      </c>
      <c r="E12" s="24"/>
    </row>
    <row r="13" spans="2:17" s="23" customFormat="1" x14ac:dyDescent="0.45">
      <c r="B13" s="36"/>
      <c r="C13" s="23" t="s">
        <v>18</v>
      </c>
      <c r="E13" s="24"/>
    </row>
    <row r="14" spans="2:17" s="23" customFormat="1" x14ac:dyDescent="0.45">
      <c r="B14" s="37"/>
      <c r="C14" s="23" t="s">
        <v>19</v>
      </c>
      <c r="E14" s="24"/>
    </row>
    <row r="15" spans="2:17" x14ac:dyDescent="0.45">
      <c r="B15" s="38"/>
      <c r="D15" s="1"/>
    </row>
    <row r="16" spans="2:17" x14ac:dyDescent="0.45">
      <c r="D16" s="1"/>
    </row>
  </sheetData>
  <mergeCells count="5">
    <mergeCell ref="L2:N3"/>
    <mergeCell ref="O2:Q3"/>
    <mergeCell ref="D2:E3"/>
    <mergeCell ref="F2:H3"/>
    <mergeCell ref="I2:K3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D7322AB1F17A44BE7FE5C8D995D347" ma:contentTypeVersion="18" ma:contentTypeDescription="Create a new document." ma:contentTypeScope="" ma:versionID="a34332f796df4527adfd50cc06e73342">
  <xsd:schema xmlns:xsd="http://www.w3.org/2001/XMLSchema" xmlns:xs="http://www.w3.org/2001/XMLSchema" xmlns:p="http://schemas.microsoft.com/office/2006/metadata/properties" xmlns:ns3="7eeb79fa-ffdc-4bd7-a04f-d010a9c58256" xmlns:ns4="85273d68-90a1-4455-8abc-8dc013f26eed" targetNamespace="http://schemas.microsoft.com/office/2006/metadata/properties" ma:root="true" ma:fieldsID="c194d0ced072f42b9bcad298aae9931c" ns3:_="" ns4:_="">
    <xsd:import namespace="7eeb79fa-ffdc-4bd7-a04f-d010a9c58256"/>
    <xsd:import namespace="85273d68-90a1-4455-8abc-8dc013f26ee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eb79fa-ffdc-4bd7-a04f-d010a9c5825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273d68-90a1-4455-8abc-8dc013f26e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description="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5273d68-90a1-4455-8abc-8dc013f26eed" xsi:nil="true"/>
  </documentManagement>
</p:properties>
</file>

<file path=customXml/itemProps1.xml><?xml version="1.0" encoding="utf-8"?>
<ds:datastoreItem xmlns:ds="http://schemas.openxmlformats.org/officeDocument/2006/customXml" ds:itemID="{4FF4B74D-D4B2-45BE-9568-F6B8A60A81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79FC59-E321-4C32-AE17-5608653C38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eb79fa-ffdc-4bd7-a04f-d010a9c58256"/>
    <ds:schemaRef ds:uri="85273d68-90a1-4455-8abc-8dc013f26e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312358-681C-4BB2-8559-5881B93D9A05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7eeb79fa-ffdc-4bd7-a04f-d010a9c58256"/>
    <ds:schemaRef ds:uri="http://schemas.openxmlformats.org/package/2006/metadata/core-properties"/>
    <ds:schemaRef ds:uri="85273d68-90a1-4455-8abc-8dc013f26ee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RICARDO AGUILAR PIÑA</dc:creator>
  <cp:lastModifiedBy>WILLIAM RICARDO AGUILAR PIÑA</cp:lastModifiedBy>
  <dcterms:created xsi:type="dcterms:W3CDTF">2024-07-12T13:20:11Z</dcterms:created>
  <dcterms:modified xsi:type="dcterms:W3CDTF">2024-07-12T15:10:10Z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0x01010071D7322AB1F17A44BE7FE5C8D995D347</vt:lpwstr>
  </property>
</Properties>
</file>