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3C8976FF-B3C7-408E-A560-9B7660E5EE2F}" xr6:coauthVersionLast="47" xr6:coauthVersionMax="47" xr10:uidLastSave="{00000000-0000-0000-0000-000000000000}"/>
  <bookViews>
    <workbookView xWindow="11303" yWindow="0" windowWidth="11819" windowHeight="13763" xr2:uid="{00000000-000D-0000-FFFF-FFFF00000000}"/>
  </bookViews>
  <sheets>
    <sheet name="P3" sheetId="1" r:id="rId1"/>
    <sheet name="RedHidroclimatologica" sheetId="4" r:id="rId2"/>
    <sheet name="AfectacionVi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8" i="4"/>
  <c r="D11" i="3" l="1"/>
  <c r="D10" i="3"/>
  <c r="C6" i="3"/>
  <c r="C7" i="3"/>
  <c r="C11" i="3"/>
  <c r="C10" i="3"/>
  <c r="C4" i="1" l="1"/>
  <c r="D81" i="1"/>
  <c r="D8" i="1"/>
  <c r="D15" i="1"/>
  <c r="D6" i="1"/>
  <c r="D4" i="1" l="1"/>
  <c r="F4" i="1" l="1"/>
</calcChain>
</file>

<file path=xl/sharedStrings.xml><?xml version="1.0" encoding="utf-8"?>
<sst xmlns="http://schemas.openxmlformats.org/spreadsheetml/2006/main" count="151" uniqueCount="123">
  <si>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</si>
  <si>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</si>
  <si>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</si>
  <si>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</si>
  <si>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</si>
  <si>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</si>
  <si>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</si>
  <si>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</si>
  <si>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</si>
  <si>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</si>
  <si>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</si>
  <si>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</si>
  <si>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</si>
  <si>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</si>
  <si>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Grupo 1</t>
  </si>
  <si>
    <t>Grupo 2</t>
  </si>
  <si>
    <t>Grupo 3</t>
  </si>
  <si>
    <t>Grupo 4</t>
  </si>
  <si>
    <t>Descripción de actividades desarrolladas por cada estudiante</t>
  </si>
  <si>
    <t>Referenciados en informe principal</t>
  </si>
  <si>
    <t>Falta</t>
  </si>
  <si>
    <t>Tablas (opcional)</t>
  </si>
  <si>
    <t>Ráster (opcional)</t>
  </si>
  <si>
    <t>Elemento</t>
  </si>
  <si>
    <t>Área total construcciones, m²</t>
  </si>
  <si>
    <t>Área total construcciones afectadas, m²</t>
  </si>
  <si>
    <t>Área total construcciones no afectadas, m²</t>
  </si>
  <si>
    <t>% afectación</t>
  </si>
  <si>
    <t>Construcciones, #</t>
  </si>
  <si>
    <t>Construcciones afectadas, #</t>
  </si>
  <si>
    <t>Construcciones no afectadas, #</t>
  </si>
  <si>
    <t>Relación de afectación</t>
  </si>
  <si>
    <t>Afectación en construcciones por corredores viales POT</t>
  </si>
  <si>
    <t>Estaciones Colombia</t>
  </si>
  <si>
    <t>Estaciones ZE</t>
  </si>
  <si>
    <t>Aferencia de envolvente, m</t>
  </si>
  <si>
    <t>No indicado en informe</t>
  </si>
  <si>
    <t>1257, buffer 4x</t>
  </si>
  <si>
    <t>Densidad, est. x km²</t>
  </si>
  <si>
    <t>Cobertura, km² x est.</t>
  </si>
  <si>
    <t>0.22, buffer 4x</t>
  </si>
  <si>
    <t>4604, incompleto</t>
  </si>
  <si>
    <t>55, incompleto</t>
  </si>
  <si>
    <t>1x 20668.0463</t>
  </si>
  <si>
    <r>
      <t xml:space="preserve">1x 20668.0463
</t>
    </r>
    <r>
      <rPr>
        <sz val="11"/>
        <color rgb="FFC00000"/>
        <rFont val="Segoe UI Light"/>
        <family val="2"/>
      </rPr>
      <t>4x no requerida</t>
    </r>
  </si>
  <si>
    <r>
      <rPr>
        <sz val="11"/>
        <color rgb="FFC00000"/>
        <rFont val="Segoe UI Light"/>
        <family val="2"/>
      </rPr>
      <t>1x no indicada</t>
    </r>
    <r>
      <rPr>
        <sz val="11"/>
        <rFont val="Segoe UI Light"/>
        <family val="2"/>
      </rPr>
      <t xml:space="preserve">
</t>
    </r>
    <r>
      <rPr>
        <sz val="11"/>
        <color rgb="FFC00000"/>
        <rFont val="Segoe UI Light"/>
        <family val="2"/>
      </rPr>
      <t>4x no requerida</t>
    </r>
  </si>
  <si>
    <t>TIN Domain, km²</t>
  </si>
  <si>
    <t>179 o 241, faltan estaciones</t>
  </si>
  <si>
    <t>2396, faltan estaciones</t>
  </si>
  <si>
    <t>0.07, faltan estaciones</t>
  </si>
  <si>
    <t>13.4, faltan estaciones</t>
  </si>
  <si>
    <t>Instructor a 20240226</t>
  </si>
  <si>
    <t>No indicado</t>
  </si>
  <si>
    <t>No calculado</t>
  </si>
  <si>
    <t>237, faltan estaciones</t>
  </si>
  <si>
    <t>1x no indicada</t>
  </si>
  <si>
    <t>Análisis Red hidro-climatológica en zona de estudio</t>
  </si>
  <si>
    <t>Grupo XXX</t>
  </si>
  <si>
    <t>https://github.com/rcfdtools/R.SIGE</t>
  </si>
  <si>
    <t>Curso taller de Sistemas de Información Geográfica aplicados a Ordenamiento Territorial (OT) - SIGE</t>
  </si>
  <si>
    <t>Calificación Avance P3 - Proyecto final</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</si>
  <si>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</si>
  <si>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</si>
  <si>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</si>
  <si>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</si>
  <si>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TIN (opcional)</t>
  </si>
  <si>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</si>
  <si>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</si>
  <si>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</si>
  <si>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1. Tablas geocodificadas POT
</t>
    </r>
    <r>
      <rPr>
        <sz val="8"/>
        <color theme="1"/>
        <rFont val="Segoe UI Light"/>
        <family val="2"/>
      </rPr>
      <t>https://github.com/rcfdtools/R.SIGE/blob/main/activity/GeoTable/Readme.md</t>
    </r>
  </si>
  <si>
    <t>1.1. Creación de tabla geo-codificada</t>
  </si>
  <si>
    <t>1.2. Creación de nodos, polígonos y re-proyección</t>
  </si>
  <si>
    <r>
      <t>1.3. Verificación de límites:</t>
    </r>
    <r>
      <rPr>
        <sz val="8"/>
        <color theme="1"/>
        <rFont val="Segoe UI Light"/>
        <family val="2"/>
      </rPr>
      <t xml:space="preserve"> para cada polígono generado, revise su delimitación perimetral e interna, identifique errores de secuenciamiento, zonas vacías no coalineadas y nodos faltantes.</t>
    </r>
  </si>
  <si>
    <t>1.4. Compare cada zona con la capa del modelo de ocupación territorial y sin eliminar o agregar nodos, ajuste la secuencia de los puntos para obtener la delimitación perimetral correcta.</t>
  </si>
  <si>
    <t>1.5. Cree una capa de puntos con el nombre POTZonaUrbanizadaExcluida.shp e identifique zonas urbanizadas que no están dentro de los límites de los polígonos generados.</t>
  </si>
  <si>
    <t>1.6. Consulte los Acuerdos y/o Decretos municipales posteriores a la adopción del POT, e indique si las áreas generadas y tablas geo-codificadas han sido objeto de modificación o ajuste.</t>
  </si>
  <si>
    <r>
      <t xml:space="preserve">POTGeoTablePunto3116.shp
</t>
    </r>
    <r>
      <rPr>
        <sz val="8"/>
        <color theme="1"/>
        <rFont val="Segoe UI Light"/>
        <family val="2"/>
      </rPr>
      <t>Puntos de localización perimetral en CRS 3116 creados a partir de tablas geo-codificadas contenidas en el acuerdo del POT.</t>
    </r>
  </si>
  <si>
    <r>
      <t xml:space="preserve">POTGeoTablePunto9377.shp
</t>
    </r>
    <r>
      <rPr>
        <sz val="8"/>
        <color theme="1"/>
        <rFont val="Segoe UI Light"/>
        <family val="2"/>
      </rPr>
      <t>Puntos de localización perimetral en CRS 9377 reproyectados a partir de la capa POTGeoTablePunto3116.shp.</t>
    </r>
  </si>
  <si>
    <r>
      <t xml:space="preserve">POTGeoTablePoligono9377.shp
</t>
    </r>
    <r>
      <rPr>
        <sz val="8"/>
        <color theme="1"/>
        <rFont val="Segoe UI Light"/>
        <family val="2"/>
      </rPr>
      <t>Polígonos de delimitación de zonas generados a partir del secuenciamiento de puntos contenido en POTGeoTablePunto9377.shp.</t>
    </r>
  </si>
  <si>
    <r>
      <t xml:space="preserve">POTZonaUrbanizadaExcluida.shp
</t>
    </r>
    <r>
      <rPr>
        <sz val="8"/>
        <color theme="1"/>
        <rFont val="Segoe UI Light"/>
        <family val="2"/>
      </rPr>
      <t>Puntos de localización de zonas urbanizadas no delimitadas como tabla geo-codificada en el Acuerdo o Decreto de adopción del POT.</t>
    </r>
  </si>
  <si>
    <r>
      <t xml:space="preserve">P3-1: Polígonos a partir de tablas geocodificadas con comparación capa MOT.
</t>
    </r>
    <r>
      <rPr>
        <sz val="8"/>
        <color theme="1"/>
        <rFont val="Segoe UI Light"/>
        <family val="2"/>
      </rPr>
      <t xml:space="preserve">Incluir nodos perimetrales numerados, polígonos rotulados. Puede usar uno o varios marcos de datos para mostrar el detalle de todos los polígonos. </t>
    </r>
  </si>
  <si>
    <r>
      <t xml:space="preserve">P3-2: Mapa con puntos de localización y detalle de zonas urbanizadas no incluídas en límites MOT.
</t>
    </r>
    <r>
      <rPr>
        <sz val="8"/>
        <color theme="1"/>
        <rFont val="Segoe UI Light"/>
        <family val="2"/>
      </rPr>
      <t>Incluir tabla con descripción y coordenadas de localización.</t>
    </r>
  </si>
  <si>
    <t>2.1. Creación de tabla de perfiles viales</t>
  </si>
  <si>
    <t>2.2. Homologación de vías rurales</t>
  </si>
  <si>
    <t>2.6. Homologación de vías rurales</t>
  </si>
  <si>
    <t>2.3. Homologación de vías urbanas</t>
  </si>
  <si>
    <t>2.4. Creación de buffers</t>
  </si>
  <si>
    <t>2.5. Identificación y evaluación de construcciones afectadas</t>
  </si>
  <si>
    <r>
      <t xml:space="preserve">Mapa digital impreso P3-3: Corredores viales y construcciones con afectación.
</t>
    </r>
    <r>
      <rPr>
        <sz val="8"/>
        <color theme="1"/>
        <rFont val="Segoe UI Light"/>
        <family val="2"/>
      </rPr>
      <t>Incluir tablas y gráficos de totales.</t>
    </r>
  </si>
  <si>
    <r>
      <t xml:space="preserve">Red_Vial_Buffer.shp
</t>
    </r>
    <r>
      <rPr>
        <sz val="8"/>
        <color theme="1"/>
        <rFont val="Segoe UI Light"/>
        <family val="2"/>
      </rPr>
      <t>Buffers o aferencias viales generadas a partir de la capa Perfil_Vial.shp y los perfiles definidos en la tabla RoadBuffer.xlsx.</t>
    </r>
  </si>
  <si>
    <r>
      <t xml:space="preserve">Construccion.shp
</t>
    </r>
    <r>
      <rPr>
        <sz val="8"/>
        <color theme="1"/>
        <rFont val="Segoe UI Light"/>
        <family val="2"/>
      </rPr>
      <t>Integración de construcciones a partir de construcciones urbana y rurales.</t>
    </r>
  </si>
  <si>
    <r>
      <t xml:space="preserve">Construccion_PerfilVialAfectacion.shp
</t>
    </r>
    <r>
      <rPr>
        <sz val="8"/>
        <color theme="1"/>
        <rFont val="Segoe UI Light"/>
        <family val="2"/>
      </rPr>
      <t>Polígonos de intersección de corredores viales y construcciones generado a partir de las capas Construccion.shp y Red_Vial_Buffer.shp.</t>
    </r>
  </si>
  <si>
    <r>
      <t xml:space="preserve">2. Corredores viales urbanos y construcciones afectadas
</t>
    </r>
    <r>
      <rPr>
        <sz val="8"/>
        <color theme="1"/>
        <rFont val="Segoe UI Light"/>
        <family val="2"/>
      </rPr>
      <t>https://github.com/rcfdtools/R.SIGE/blob/main/activity/RoadBuffer/Readme.md</t>
    </r>
    <r>
      <rPr>
        <b/>
        <sz val="11"/>
        <color theme="1"/>
        <rFont val="Segoe UI Light"/>
        <family val="2"/>
      </rPr>
      <t xml:space="preserve">
</t>
    </r>
    <r>
      <rPr>
        <sz val="8"/>
        <color theme="1"/>
        <rFont val="Segoe UI Light"/>
        <family val="2"/>
      </rPr>
      <t xml:space="preserve">Desarrolle las actividades descritas, incluyendo y evaluando también las afectaciones en las construcciones rurales.
</t>
    </r>
  </si>
  <si>
    <t>3.1. Integración y homologación de nodos</t>
  </si>
  <si>
    <t>3.2. Análisis de proximidad POI a Vía</t>
  </si>
  <si>
    <t>3.3. Creación de líneas conectoras y tiempo de desplazamiento</t>
  </si>
  <si>
    <t>3.4. Cobertura geográfica por POI</t>
  </si>
  <si>
    <t>3.5. Utilizando solo los puntos de interés correspondientes a establecimientos educativos, realice un análisis de desplazamiento a pie con anillos de cobertura a 5, 10, 15, 20, 25 y 30 minutos, utilice la velocidad indicada para población menor a 30 años. Analice e indique que zonas no están cubiertas por cada tiempo evaluado.</t>
  </si>
  <si>
    <r>
      <t xml:space="preserve">P3-4: Estudio de puntos de interés y establecimientos educativos.
</t>
    </r>
    <r>
      <rPr>
        <sz val="8"/>
        <color theme="1"/>
        <rFont val="Segoe UI Light"/>
        <family val="2"/>
      </rPr>
      <t>Incluir red vial, puntos de interés por clase, lineas conectoras a vía más próxima, anillos de aferencia.</t>
    </r>
  </si>
  <si>
    <r>
      <t xml:space="preserve">POI.shp
</t>
    </r>
    <r>
      <rPr>
        <sz val="8"/>
        <color theme="1"/>
        <rFont val="Segoe UI Light"/>
        <family val="2"/>
      </rPr>
      <t>Puntos de interés a partir de la integración de las clases de entidad con puntos de interés y establecimientos educativos obtenidas del POT.</t>
    </r>
  </si>
  <si>
    <r>
      <t xml:space="preserve">POI_OD_Vial.shp
</t>
    </r>
    <r>
      <rPr>
        <sz val="8"/>
        <color theme="1"/>
        <rFont val="Segoe UI Light"/>
        <family val="2"/>
      </rPr>
      <t>Líneas conectoras origen destino desde puntos de interés POI.shp hasta Red_vial.shp.</t>
    </r>
  </si>
  <si>
    <r>
      <t xml:space="preserve">POI_Coverage.shp
</t>
    </r>
    <r>
      <rPr>
        <sz val="8"/>
        <color theme="1"/>
        <rFont val="Segoe UI Light"/>
        <family val="2"/>
      </rPr>
      <t>Anillos de cobertura a partir de POT.shp, para tiempos de desplazamiento a pie de 5, 10 y 15 minutos.</t>
    </r>
  </si>
  <si>
    <r>
      <t xml:space="preserve">3. Estudio de localización de equipamientos y puntos de interés - POI
</t>
    </r>
    <r>
      <rPr>
        <sz val="8"/>
        <color theme="1"/>
        <rFont val="Segoe UI Light"/>
        <family val="2"/>
      </rPr>
      <t>https://github.com/rcfdtools/R.SIGE/blob/main/activity/POI/Readme.md</t>
    </r>
  </si>
  <si>
    <r>
      <t xml:space="preserve">4. Análisis de sub-zonas hidrográficas
</t>
    </r>
    <r>
      <rPr>
        <sz val="8"/>
        <color theme="1"/>
        <rFont val="Segoe UI Light"/>
        <family val="2"/>
      </rPr>
      <t>https://github.com/rcfdtools/R.SIGE/blob/main/activity/SZH/Readme.md</t>
    </r>
  </si>
  <si>
    <r>
      <t xml:space="preserve">4.2. Obtención e identificación de subzonas hidrográficas: </t>
    </r>
    <r>
      <rPr>
        <sz val="8"/>
        <color theme="1"/>
        <rFont val="Segoe UI Light"/>
        <family val="2"/>
      </rPr>
      <t>identifique, exporte y cree el polígono envolvente de las zubzonas hidrográficas de su caso de estudio y evalúe si las zubzonas obtenidas, permiten definir las subcuencas de los ríos principales identificados en el POT del municipio.</t>
    </r>
  </si>
  <si>
    <r>
      <t xml:space="preserve">4.2. Investigue y documente el procedimiento requerido para delimitar las cuencas hidrográficas correspondientes a los drenajes principales identificados en la zona de proyecto. </t>
    </r>
    <r>
      <rPr>
        <sz val="8"/>
        <color theme="1"/>
        <rFont val="Segoe UI Light"/>
        <family val="2"/>
      </rPr>
      <t>No es necesario ejecutar el procedimiento investigado y obtener las cuencas principales dentro de la zona hidrográfica de su caso de estudio, solo debe presentar el procedimiento en una secuencia de pasos o en un diagrama.</t>
    </r>
  </si>
  <si>
    <r>
      <t xml:space="preserve">P3-5: Subzonas hidrogáficas de Colombia y subzonas con cobertura en la zona de estudio.
</t>
    </r>
    <r>
      <rPr>
        <sz val="8"/>
        <color theme="1"/>
        <rFont val="Segoe UI Light"/>
        <family val="2"/>
      </rPr>
      <t>Incluir áreas y porcentajes de distribución de subzonas.</t>
    </r>
  </si>
  <si>
    <r>
      <t xml:space="preserve">SZH####.shp
</t>
    </r>
    <r>
      <rPr>
        <sz val="8"/>
        <color theme="1"/>
        <rFont val="Segoe UI Light"/>
        <family val="2"/>
      </rPr>
      <t>Polígono de la subzona hidrográfica #### correspondiente al Río ####, obtenido a partir de la capa Zonificacion_hidrografica_2013.shp.</t>
    </r>
  </si>
  <si>
    <r>
      <t xml:space="preserve">SZH_Mpio#####_Clip.shp
</t>
    </r>
    <r>
      <rPr>
        <sz val="8"/>
        <color theme="1"/>
        <rFont val="Segoe UI Light"/>
        <family val="2"/>
      </rPr>
      <t>Intersección entre Zonificacion_hidrografica_2013.shp y Mpio#####_MOT.shp.</t>
    </r>
  </si>
  <si>
    <r>
      <t xml:space="preserve">SZH####_Envelope.shp
</t>
    </r>
    <r>
      <rPr>
        <sz val="8"/>
        <color theme="1"/>
        <rFont val="Segoe UI Light"/>
        <family val="2"/>
      </rPr>
      <t>Polígono envolvente al rededor de SZH####.shp.</t>
    </r>
  </si>
  <si>
    <r>
      <t xml:space="preserve">SZH####_Envelope_Buffer250m.shp
</t>
    </r>
    <r>
      <rPr>
        <sz val="8"/>
        <color theme="1"/>
        <rFont val="Segoe UI Light"/>
        <family val="2"/>
      </rPr>
      <t>Buffer o aferencia alrederor de la capa SZH####_Envelope.shp.</t>
    </r>
  </si>
  <si>
    <t>5.2. Extracción y estudio general de estaciones en la zona de estudio</t>
  </si>
  <si>
    <t>5.1. Creación de catálogo nacional integrado</t>
  </si>
  <si>
    <t>5.3. Estudio de longitud hipotética de series</t>
  </si>
  <si>
    <t>5.4. Análisis de cobertura espacial en estaciones</t>
  </si>
  <si>
    <r>
      <t xml:space="preserve">5. Estudio de redes hidro-climatológicas
</t>
    </r>
    <r>
      <rPr>
        <sz val="8"/>
        <color theme="1"/>
        <rFont val="Segoe UI Light"/>
        <family val="2"/>
      </rPr>
      <t>https://github.com/rcfdtools/R.SIGE/blob/main/activity/CNEStation/Readme.md</t>
    </r>
    <r>
      <rPr>
        <b/>
        <sz val="11"/>
        <color theme="1"/>
        <rFont val="Segoe UI Light"/>
        <family val="2"/>
      </rPr>
      <t xml:space="preserve">
</t>
    </r>
    <r>
      <rPr>
        <sz val="8"/>
        <color theme="1"/>
        <rFont val="Segoe UI Light"/>
        <family val="2"/>
      </rPr>
      <t xml:space="preserve">Realice el análisis de estaciones presentado en esta actividad e incluya análisis segmentados de número de estaciones y longitud hipotética de series para categorías de estaciones que registren datos de precipitación, nivel de lámina, temperatura y evaporación. </t>
    </r>
  </si>
  <si>
    <r>
      <t xml:space="preserve">P3-6: Localización de estaciones hidroclimatológicas zona de estudio y mapa de estaciones de Colombia.
</t>
    </r>
    <r>
      <rPr>
        <sz val="8"/>
        <color theme="1"/>
        <rFont val="Segoe UI Light"/>
        <family val="2"/>
      </rPr>
      <t>Incluir red triangulada TIN con rótulo de distancia.</t>
    </r>
  </si>
  <si>
    <r>
      <t xml:space="preserve">CNE_Colombia_aaaammdd.shp
</t>
    </r>
    <r>
      <rPr>
        <sz val="8"/>
        <color theme="1"/>
        <rFont val="Segoe UI Light"/>
        <family val="2"/>
      </rPr>
      <t>Estaciones hidroclimatológicas de Colombia a partir del cátalogo nacional del IDEAM y de otras entidades.</t>
    </r>
  </si>
  <si>
    <r>
      <t xml:space="preserve">CNE_Colombia_aaaammdd_ZE.shp
</t>
    </r>
    <r>
      <rPr>
        <sz val="8"/>
        <color theme="1"/>
        <rFont val="Segoe UI Light"/>
        <family val="2"/>
      </rPr>
      <t>Estaciones hidroclimatológicas de la zona de estudio a partir de la intersección del catálogo de Colombia con el polígono envolvente al rededor del municipio.</t>
    </r>
  </si>
  <si>
    <r>
      <t xml:space="preserve">CNE_Colombia_aaaammdd_ZE_Thiessen.shp
</t>
    </r>
    <r>
      <rPr>
        <sz val="8"/>
        <color theme="1"/>
        <rFont val="Segoe UI Light"/>
        <family val="2"/>
      </rPr>
      <t>Polígonos de Thiessen al rededor de las estaciones de la zona de estudio.</t>
    </r>
  </si>
  <si>
    <r>
      <t xml:space="preserve">CNE_Colombia_aaaammdd_ZE_TIN_Edge.shp
</t>
    </r>
    <r>
      <rPr>
        <sz val="8"/>
        <color theme="1"/>
        <rFont val="Segoe UI Light"/>
        <family val="2"/>
      </rPr>
      <t>Lados de superficie triangulado o líneas conectoras entre estaciones a partir del modelo digital triangulado TIN.</t>
    </r>
  </si>
  <si>
    <r>
      <t xml:space="preserve">CNE_Colombia_aaammdd_ZE_TIN
</t>
    </r>
    <r>
      <rPr>
        <sz val="8"/>
        <color theme="1"/>
        <rFont val="Segoe UI Light"/>
        <family val="2"/>
      </rPr>
      <t>Superficie irregular triangulada TIN generada a partir de la localización y elevación de las estaciones de la zona de estudio.</t>
    </r>
  </si>
  <si>
    <r>
      <t xml:space="preserve">CNE_IDEAM_20240702.xls 
</t>
    </r>
    <r>
      <rPr>
        <sz val="8"/>
        <color theme="1"/>
        <rFont val="Segoe UI Light"/>
        <family val="2"/>
      </rPr>
      <t xml:space="preserve">Libro de Excel con la integración de registros del catálogo nacional del IDEAM y otras entidades.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</si>
</sst>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11"/>
      <color rgb="FF0070C0"/>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9">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61">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0" borderId="0" xfId="0" applyFont="1" applyAlignment="1">
      <alignment vertical="top"/>
    </xf>
    <xf numFmtId="0" fontId="1" fillId="2" borderId="11" xfId="0" applyFont="1" applyFill="1" applyBorder="1" applyAlignment="1">
      <alignment vertical="top"/>
    </xf>
    <xf numFmtId="0" fontId="1" fillId="0" borderId="7" xfId="0" applyFont="1" applyBorder="1" applyAlignment="1">
      <alignment vertical="top" wrapText="1"/>
    </xf>
    <xf numFmtId="0" fontId="1" fillId="2" borderId="12" xfId="0" applyFont="1" applyFill="1" applyBorder="1" applyAlignment="1">
      <alignment horizontal="center" vertical="top"/>
    </xf>
    <xf numFmtId="0" fontId="1" fillId="2" borderId="13" xfId="0" applyFont="1" applyFill="1" applyBorder="1" applyAlignment="1">
      <alignment horizontal="center" vertical="top"/>
    </xf>
    <xf numFmtId="0" fontId="1" fillId="0" borderId="1" xfId="0" applyFont="1" applyBorder="1" applyAlignment="1">
      <alignment horizontal="center" vertical="top"/>
    </xf>
    <xf numFmtId="0" fontId="6" fillId="0" borderId="1" xfId="0" applyFont="1" applyBorder="1" applyAlignment="1">
      <alignment horizontal="center" vertical="top"/>
    </xf>
    <xf numFmtId="0" fontId="6" fillId="0" borderId="14" xfId="0" applyFont="1" applyBorder="1" applyAlignment="1">
      <alignment horizontal="center" vertical="top"/>
    </xf>
    <xf numFmtId="0" fontId="1" fillId="2" borderId="8" xfId="0" applyFont="1" applyFill="1" applyBorder="1" applyAlignment="1">
      <alignment vertical="top" wrapText="1"/>
    </xf>
    <xf numFmtId="2" fontId="6" fillId="2" borderId="9" xfId="0" applyNumberFormat="1" applyFont="1" applyFill="1" applyBorder="1" applyAlignment="1">
      <alignment horizontal="center" vertical="top"/>
    </xf>
    <xf numFmtId="0" fontId="3" fillId="0" borderId="1" xfId="0" applyFont="1" applyBorder="1" applyAlignment="1">
      <alignment horizontal="center" vertical="top"/>
    </xf>
    <xf numFmtId="0" fontId="3" fillId="2" borderId="9" xfId="0" applyFont="1" applyFill="1" applyBorder="1" applyAlignment="1">
      <alignment horizontal="center" vertical="top"/>
    </xf>
    <xf numFmtId="0" fontId="3" fillId="2" borderId="10" xfId="0" applyFont="1" applyFill="1" applyBorder="1" applyAlignment="1">
      <alignment horizontal="center" vertical="top"/>
    </xf>
    <xf numFmtId="0" fontId="3" fillId="0" borderId="6" xfId="0" applyFont="1" applyBorder="1" applyAlignment="1">
      <alignment horizontal="center" vertical="top"/>
    </xf>
    <xf numFmtId="0" fontId="3" fillId="0" borderId="15" xfId="0" applyFont="1" applyBorder="1" applyAlignment="1">
      <alignment horizontal="center" vertical="top"/>
    </xf>
    <xf numFmtId="0" fontId="1" fillId="0" borderId="8" xfId="0" applyFont="1" applyBorder="1" applyAlignment="1">
      <alignment vertical="top" wrapText="1"/>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6"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3" fillId="0" borderId="17" xfId="0" applyFont="1" applyBorder="1" applyAlignment="1">
      <alignment horizontal="center" vertical="top" wrapText="1"/>
    </xf>
    <xf numFmtId="0" fontId="1" fillId="2" borderId="16" xfId="0" applyFont="1" applyFill="1" applyBorder="1" applyAlignment="1">
      <alignment horizontal="center" vertical="top" wrapText="1"/>
    </xf>
    <xf numFmtId="0" fontId="4"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1" applyFont="1" applyBorder="1" applyAlignment="1">
      <alignment horizontal="right" vertical="top"/>
    </xf>
    <xf numFmtId="0" fontId="9" fillId="0" borderId="0" xfId="0" applyFont="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1"/>
  <sheetViews>
    <sheetView showGridLines="0" tabSelected="1" zoomScale="115" zoomScaleNormal="115" workbookViewId="0">
      <pane xSplit="4" ySplit="5" topLeftCell="E59" activePane="bottomRight" state="frozen"/>
      <selection pane="topRight" activeCell="E1" sqref="E1"/>
      <selection pane="bottomLeft" activeCell="A4" sqref="A4"/>
      <selection pane="bottomRight" activeCell="B64" sqref="B64"/>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57" t="s">
        <v>58</v>
      </c>
    </row>
    <row r="2" spans="2:6" x14ac:dyDescent="0.45">
      <c r="B2" s="58" t="s">
        <v>59</v>
      </c>
      <c r="C2" s="58"/>
      <c r="D2" s="58"/>
    </row>
    <row r="3" spans="2:6" x14ac:dyDescent="0.45">
      <c r="B3" s="59" t="s">
        <v>60</v>
      </c>
    </row>
    <row r="4" spans="2:6" ht="16.5" customHeight="1" x14ac:dyDescent="0.45">
      <c r="B4" s="55" t="s">
        <v>0</v>
      </c>
      <c r="C4" s="6">
        <f>SUM(C6:C81)</f>
        <v>54.000000000000028</v>
      </c>
      <c r="D4" s="7">
        <f>SUM(D6:D81)</f>
        <v>63.000000000000028</v>
      </c>
      <c r="E4" s="17" t="s">
        <v>57</v>
      </c>
      <c r="F4" s="18" t="str">
        <f>_xlfn.CONCAT(SUM(E6:E81)," de ",$D$4, " puntos")</f>
        <v>0 de 63 puntos</v>
      </c>
    </row>
    <row r="5" spans="2:6" ht="33" x14ac:dyDescent="0.45">
      <c r="B5" s="56"/>
      <c r="C5" s="3" t="s">
        <v>12</v>
      </c>
      <c r="D5" s="8" t="s">
        <v>13</v>
      </c>
      <c r="E5" s="19" t="s">
        <v>11</v>
      </c>
      <c r="F5" s="20" t="s">
        <v>2</v>
      </c>
    </row>
    <row r="6" spans="2:6" x14ac:dyDescent="0.45">
      <c r="B6" s="9" t="s">
        <v>3</v>
      </c>
      <c r="C6" s="5"/>
      <c r="D6" s="10" t="str">
        <f>IF(ISBLANK(E6),"",C6)</f>
        <v/>
      </c>
      <c r="E6" s="21"/>
      <c r="F6" s="22"/>
    </row>
    <row r="7" spans="2:6" ht="42" x14ac:dyDescent="0.45">
      <c r="B7" s="11" t="s">
        <v>61</v>
      </c>
      <c r="C7" s="4">
        <v>3</v>
      </c>
      <c r="D7" s="10">
        <v>3</v>
      </c>
      <c r="E7" s="24"/>
      <c r="F7" s="23"/>
    </row>
    <row r="8" spans="2:6" ht="29.25" x14ac:dyDescent="0.45">
      <c r="B8" s="60" t="s">
        <v>69</v>
      </c>
      <c r="C8" s="4"/>
      <c r="D8" s="10" t="str">
        <f t="shared" ref="D8:D15" si="0">IF(ISBLANK(E8),"",C8)</f>
        <v/>
      </c>
      <c r="E8" s="21"/>
      <c r="F8" s="22"/>
    </row>
    <row r="9" spans="2:6" x14ac:dyDescent="0.45">
      <c r="B9" s="12" t="s">
        <v>70</v>
      </c>
      <c r="C9" s="4">
        <v>1</v>
      </c>
      <c r="D9" s="10">
        <v>1</v>
      </c>
      <c r="E9" s="24"/>
      <c r="F9" s="22"/>
    </row>
    <row r="10" spans="2:6" x14ac:dyDescent="0.45">
      <c r="B10" s="12" t="s">
        <v>71</v>
      </c>
      <c r="C10" s="4">
        <v>1</v>
      </c>
      <c r="D10" s="10"/>
      <c r="E10" s="25"/>
      <c r="F10" s="23"/>
    </row>
    <row r="11" spans="2:6" ht="29.25" x14ac:dyDescent="0.45">
      <c r="B11" s="12" t="s">
        <v>72</v>
      </c>
      <c r="C11" s="4">
        <v>1</v>
      </c>
      <c r="D11" s="10"/>
      <c r="E11" s="21"/>
      <c r="F11" s="22"/>
    </row>
    <row r="12" spans="2:6" ht="49.5" x14ac:dyDescent="0.45">
      <c r="B12" s="12" t="s">
        <v>73</v>
      </c>
      <c r="C12" s="4">
        <v>1.5</v>
      </c>
      <c r="D12" s="10"/>
      <c r="E12" s="21"/>
      <c r="F12" s="22"/>
    </row>
    <row r="13" spans="2:6" ht="49.5" x14ac:dyDescent="0.45">
      <c r="B13" s="12" t="s">
        <v>74</v>
      </c>
      <c r="C13" s="4">
        <v>1.5</v>
      </c>
      <c r="D13" s="10"/>
      <c r="E13" s="21"/>
      <c r="F13" s="22"/>
    </row>
    <row r="14" spans="2:6" ht="49.5" x14ac:dyDescent="0.45">
      <c r="B14" s="12" t="s">
        <v>75</v>
      </c>
      <c r="C14" s="4">
        <v>1.5</v>
      </c>
      <c r="D14" s="10"/>
      <c r="E14" s="21"/>
      <c r="F14" s="22"/>
    </row>
    <row r="15" spans="2:6" ht="58.5" x14ac:dyDescent="0.45">
      <c r="B15" s="60" t="s">
        <v>92</v>
      </c>
      <c r="C15" s="4"/>
      <c r="D15" s="10" t="str">
        <f t="shared" si="0"/>
        <v/>
      </c>
      <c r="E15" s="21"/>
      <c r="F15" s="22"/>
    </row>
    <row r="16" spans="2:6" x14ac:dyDescent="0.45">
      <c r="B16" s="12" t="s">
        <v>82</v>
      </c>
      <c r="C16" s="4">
        <v>2.5</v>
      </c>
      <c r="D16" s="10">
        <v>2.5</v>
      </c>
      <c r="E16" s="21"/>
      <c r="F16" s="22"/>
    </row>
    <row r="17" spans="2:6" x14ac:dyDescent="0.45">
      <c r="B17" s="12" t="s">
        <v>83</v>
      </c>
      <c r="C17" s="4">
        <v>2.5</v>
      </c>
      <c r="D17" s="4">
        <v>2.5</v>
      </c>
      <c r="E17" s="24"/>
      <c r="F17" s="23"/>
    </row>
    <row r="18" spans="2:6" x14ac:dyDescent="0.45">
      <c r="B18" s="12" t="s">
        <v>85</v>
      </c>
      <c r="C18" s="4">
        <v>2.5</v>
      </c>
      <c r="D18" s="4">
        <v>2.5</v>
      </c>
      <c r="E18" s="24"/>
      <c r="F18" s="23"/>
    </row>
    <row r="19" spans="2:6" x14ac:dyDescent="0.45">
      <c r="B19" s="12" t="s">
        <v>86</v>
      </c>
      <c r="C19" s="4">
        <v>2.5</v>
      </c>
      <c r="D19" s="4">
        <v>2.5</v>
      </c>
      <c r="E19" s="24"/>
      <c r="F19" s="23"/>
    </row>
    <row r="20" spans="2:6" x14ac:dyDescent="0.45">
      <c r="B20" s="12" t="s">
        <v>87</v>
      </c>
      <c r="C20" s="4">
        <v>2.5</v>
      </c>
      <c r="D20" s="4">
        <v>2.5</v>
      </c>
      <c r="E20" s="24"/>
      <c r="F20" s="23"/>
    </row>
    <row r="21" spans="2:6" x14ac:dyDescent="0.45">
      <c r="B21" s="12" t="s">
        <v>84</v>
      </c>
      <c r="C21" s="4">
        <v>2.5</v>
      </c>
      <c r="D21" s="4">
        <v>2.5</v>
      </c>
      <c r="E21" s="24"/>
      <c r="F21" s="23"/>
    </row>
    <row r="22" spans="2:6" ht="29.25" x14ac:dyDescent="0.45">
      <c r="B22" s="60" t="s">
        <v>102</v>
      </c>
      <c r="C22" s="4"/>
      <c r="D22" s="4"/>
      <c r="E22" s="21"/>
      <c r="F22" s="22"/>
    </row>
    <row r="23" spans="2:6" x14ac:dyDescent="0.45">
      <c r="B23" s="12" t="s">
        <v>93</v>
      </c>
      <c r="C23" s="4">
        <v>1</v>
      </c>
      <c r="D23" s="4">
        <v>1</v>
      </c>
      <c r="E23" s="21"/>
      <c r="F23" s="23"/>
    </row>
    <row r="24" spans="2:6" x14ac:dyDescent="0.45">
      <c r="B24" s="12" t="s">
        <v>94</v>
      </c>
      <c r="C24" s="4">
        <v>1</v>
      </c>
      <c r="D24" s="4">
        <v>1</v>
      </c>
      <c r="E24" s="21"/>
      <c r="F24" s="22"/>
    </row>
    <row r="25" spans="2:6" x14ac:dyDescent="0.45">
      <c r="B25" s="12" t="s">
        <v>95</v>
      </c>
      <c r="C25" s="4">
        <v>1</v>
      </c>
      <c r="D25" s="4">
        <v>1</v>
      </c>
      <c r="E25" s="21"/>
      <c r="F25" s="22"/>
    </row>
    <row r="26" spans="2:6" x14ac:dyDescent="0.45">
      <c r="B26" s="12" t="s">
        <v>96</v>
      </c>
      <c r="C26" s="4">
        <v>1</v>
      </c>
      <c r="D26" s="4">
        <v>1</v>
      </c>
      <c r="E26" s="21"/>
      <c r="F26" s="22"/>
    </row>
    <row r="27" spans="2:6" ht="82.5" x14ac:dyDescent="0.45">
      <c r="B27" s="12" t="s">
        <v>97</v>
      </c>
      <c r="C27" s="4">
        <v>1</v>
      </c>
      <c r="D27" s="4">
        <v>1</v>
      </c>
      <c r="E27" s="21"/>
      <c r="F27" s="22"/>
    </row>
    <row r="28" spans="2:6" ht="29.25" x14ac:dyDescent="0.45">
      <c r="B28" s="60" t="s">
        <v>103</v>
      </c>
      <c r="C28" s="4"/>
      <c r="D28" s="4"/>
      <c r="E28" s="21"/>
      <c r="F28" s="22"/>
    </row>
    <row r="29" spans="2:6" ht="42" x14ac:dyDescent="0.45">
      <c r="B29" s="12" t="s">
        <v>104</v>
      </c>
      <c r="C29" s="4">
        <v>1</v>
      </c>
      <c r="D29" s="4">
        <v>1</v>
      </c>
      <c r="E29" s="21"/>
      <c r="F29" s="23"/>
    </row>
    <row r="30" spans="2:6" ht="75" x14ac:dyDescent="0.45">
      <c r="B30" s="12" t="s">
        <v>105</v>
      </c>
      <c r="C30" s="4">
        <v>1</v>
      </c>
      <c r="D30" s="4">
        <v>1</v>
      </c>
      <c r="E30" s="21"/>
      <c r="F30" s="22"/>
    </row>
    <row r="31" spans="2:6" ht="71.25" x14ac:dyDescent="0.45">
      <c r="B31" s="60" t="s">
        <v>115</v>
      </c>
      <c r="C31" s="4"/>
      <c r="D31" s="4"/>
      <c r="E31" s="21"/>
      <c r="F31" s="22"/>
    </row>
    <row r="32" spans="2:6" x14ac:dyDescent="0.45">
      <c r="B32" s="12" t="s">
        <v>112</v>
      </c>
      <c r="C32" s="4">
        <v>1</v>
      </c>
      <c r="D32" s="4">
        <v>3</v>
      </c>
      <c r="E32" s="24"/>
      <c r="F32" s="23"/>
    </row>
    <row r="33" spans="2:6" x14ac:dyDescent="0.45">
      <c r="B33" s="12" t="s">
        <v>111</v>
      </c>
      <c r="C33" s="4">
        <v>1</v>
      </c>
      <c r="D33" s="4"/>
      <c r="E33" s="21"/>
      <c r="F33" s="22"/>
    </row>
    <row r="34" spans="2:6" x14ac:dyDescent="0.45">
      <c r="B34" s="12" t="s">
        <v>113</v>
      </c>
      <c r="C34" s="4">
        <v>1</v>
      </c>
      <c r="D34" s="4">
        <v>1</v>
      </c>
      <c r="E34" s="24"/>
      <c r="F34" s="23"/>
    </row>
    <row r="35" spans="2:6" x14ac:dyDescent="0.45">
      <c r="B35" s="12" t="s">
        <v>114</v>
      </c>
      <c r="C35" s="4">
        <v>1</v>
      </c>
      <c r="D35" s="4">
        <v>1</v>
      </c>
      <c r="E35" s="24"/>
      <c r="F35" s="23"/>
    </row>
    <row r="36" spans="2:6" x14ac:dyDescent="0.45">
      <c r="B36" s="11" t="s">
        <v>18</v>
      </c>
      <c r="C36" s="4">
        <v>1</v>
      </c>
      <c r="D36" s="4">
        <v>5</v>
      </c>
      <c r="E36" s="25"/>
      <c r="F36" s="23"/>
    </row>
    <row r="37" spans="2:6" x14ac:dyDescent="0.45">
      <c r="B37" s="11" t="s">
        <v>62</v>
      </c>
      <c r="C37" s="4">
        <v>1</v>
      </c>
      <c r="D37" s="4">
        <v>4</v>
      </c>
      <c r="E37" s="24"/>
      <c r="F37" s="23"/>
    </row>
    <row r="38" spans="2:6" x14ac:dyDescent="0.45">
      <c r="B38" s="11" t="s">
        <v>1</v>
      </c>
      <c r="C38" s="4">
        <v>1</v>
      </c>
      <c r="D38" s="4">
        <v>1</v>
      </c>
      <c r="E38" s="24"/>
      <c r="F38" s="23"/>
    </row>
    <row r="39" spans="2:6" x14ac:dyDescent="0.45">
      <c r="B39" s="11" t="s">
        <v>63</v>
      </c>
      <c r="C39" s="4">
        <v>1</v>
      </c>
      <c r="D39" s="4">
        <v>2</v>
      </c>
      <c r="E39" s="24"/>
      <c r="F39" s="23"/>
    </row>
    <row r="40" spans="2:6" ht="93" x14ac:dyDescent="0.45">
      <c r="B40" s="9" t="s">
        <v>64</v>
      </c>
      <c r="C40" s="5"/>
      <c r="D40" s="5"/>
      <c r="E40" s="21"/>
      <c r="F40" s="22"/>
    </row>
    <row r="41" spans="2:6" ht="29.25" x14ac:dyDescent="0.45">
      <c r="B41" s="11" t="s">
        <v>67</v>
      </c>
      <c r="C41" s="4">
        <v>0.5</v>
      </c>
      <c r="D41" s="4">
        <v>1</v>
      </c>
      <c r="E41" s="25"/>
      <c r="F41" s="23"/>
    </row>
    <row r="42" spans="2:6" x14ac:dyDescent="0.45">
      <c r="B42" s="11" t="s">
        <v>68</v>
      </c>
      <c r="C42" s="4"/>
      <c r="D42" s="4"/>
      <c r="E42" s="25"/>
      <c r="F42" s="23"/>
    </row>
    <row r="43" spans="2:6" x14ac:dyDescent="0.45">
      <c r="B43" s="11" t="s">
        <v>6</v>
      </c>
      <c r="C43" s="4"/>
      <c r="D43" s="4"/>
      <c r="E43" s="21"/>
      <c r="F43" s="22"/>
    </row>
    <row r="44" spans="2:6" ht="42" x14ac:dyDescent="0.45">
      <c r="B44" s="13" t="s">
        <v>76</v>
      </c>
      <c r="C44" s="4">
        <v>0.1</v>
      </c>
      <c r="D44" s="4">
        <v>0.2</v>
      </c>
      <c r="E44" s="24"/>
      <c r="F44" s="23"/>
    </row>
    <row r="45" spans="2:6" ht="29.25" x14ac:dyDescent="0.45">
      <c r="B45" s="13" t="s">
        <v>77</v>
      </c>
      <c r="C45" s="4">
        <v>0.1</v>
      </c>
      <c r="D45" s="4">
        <v>0.2</v>
      </c>
      <c r="E45" s="24"/>
      <c r="F45" s="23"/>
    </row>
    <row r="46" spans="2:6" ht="42" x14ac:dyDescent="0.45">
      <c r="B46" s="13" t="s">
        <v>78</v>
      </c>
      <c r="C46" s="4">
        <v>0.1</v>
      </c>
      <c r="D46" s="4">
        <v>0.2</v>
      </c>
      <c r="E46" s="24"/>
      <c r="F46" s="23"/>
    </row>
    <row r="47" spans="2:6" ht="42" x14ac:dyDescent="0.45">
      <c r="B47" s="13" t="s">
        <v>79</v>
      </c>
      <c r="C47" s="4">
        <v>0.1</v>
      </c>
      <c r="D47" s="4">
        <v>0.2</v>
      </c>
      <c r="E47" s="24"/>
      <c r="F47" s="23"/>
    </row>
    <row r="48" spans="2:6" ht="42" x14ac:dyDescent="0.45">
      <c r="B48" s="13" t="s">
        <v>89</v>
      </c>
      <c r="C48" s="4">
        <v>0.1</v>
      </c>
      <c r="D48" s="4">
        <v>0.2</v>
      </c>
      <c r="E48" s="24"/>
      <c r="F48" s="23"/>
    </row>
    <row r="49" spans="2:6" ht="29.25" x14ac:dyDescent="0.45">
      <c r="B49" s="13" t="s">
        <v>90</v>
      </c>
      <c r="C49" s="4">
        <v>0.1</v>
      </c>
      <c r="D49" s="4">
        <v>0.2</v>
      </c>
      <c r="E49" s="24"/>
      <c r="F49" s="23"/>
    </row>
    <row r="50" spans="2:6" ht="42" x14ac:dyDescent="0.45">
      <c r="B50" s="13" t="s">
        <v>91</v>
      </c>
      <c r="C50" s="4">
        <v>0.1</v>
      </c>
      <c r="D50" s="4">
        <v>0.2</v>
      </c>
      <c r="E50" s="24"/>
      <c r="F50" s="23"/>
    </row>
    <row r="51" spans="2:6" ht="42" x14ac:dyDescent="0.45">
      <c r="B51" s="13" t="s">
        <v>99</v>
      </c>
      <c r="C51" s="4">
        <v>0.1</v>
      </c>
      <c r="D51" s="4">
        <v>0.2</v>
      </c>
      <c r="E51" s="24"/>
      <c r="F51" s="23"/>
    </row>
    <row r="52" spans="2:6" ht="29.25" x14ac:dyDescent="0.45">
      <c r="B52" s="13" t="s">
        <v>100</v>
      </c>
      <c r="C52" s="4">
        <v>0.1</v>
      </c>
      <c r="D52" s="4">
        <v>0.2</v>
      </c>
      <c r="E52" s="24"/>
      <c r="F52" s="23"/>
    </row>
    <row r="53" spans="2:6" ht="29.25" x14ac:dyDescent="0.45">
      <c r="B53" s="13" t="s">
        <v>101</v>
      </c>
      <c r="C53" s="4">
        <v>0.1</v>
      </c>
      <c r="D53" s="4"/>
      <c r="E53" s="24"/>
      <c r="F53" s="23"/>
    </row>
    <row r="54" spans="2:6" ht="42" x14ac:dyDescent="0.45">
      <c r="B54" s="13" t="s">
        <v>107</v>
      </c>
      <c r="C54" s="4">
        <v>0.1</v>
      </c>
      <c r="D54" s="4"/>
      <c r="E54" s="24"/>
      <c r="F54" s="23"/>
    </row>
    <row r="55" spans="2:6" ht="29.25" x14ac:dyDescent="0.45">
      <c r="B55" s="13" t="s">
        <v>108</v>
      </c>
      <c r="C55" s="4">
        <v>0.1</v>
      </c>
      <c r="D55" s="4">
        <v>0.2</v>
      </c>
      <c r="E55" s="24"/>
      <c r="F55" s="23"/>
    </row>
    <row r="56" spans="2:6" ht="29.25" x14ac:dyDescent="0.45">
      <c r="B56" s="13" t="s">
        <v>109</v>
      </c>
      <c r="C56" s="4">
        <v>0.1</v>
      </c>
      <c r="D56" s="4"/>
      <c r="E56" s="24"/>
      <c r="F56" s="23"/>
    </row>
    <row r="57" spans="2:6" ht="29.25" x14ac:dyDescent="0.45">
      <c r="B57" s="13" t="s">
        <v>110</v>
      </c>
      <c r="C57" s="4">
        <v>0.1</v>
      </c>
      <c r="D57" s="4"/>
      <c r="E57" s="24"/>
      <c r="F57" s="23"/>
    </row>
    <row r="58" spans="2:6" ht="29.25" x14ac:dyDescent="0.45">
      <c r="B58" s="13" t="s">
        <v>117</v>
      </c>
      <c r="C58" s="4">
        <v>0.1</v>
      </c>
      <c r="D58" s="4"/>
      <c r="E58" s="24"/>
      <c r="F58" s="23"/>
    </row>
    <row r="59" spans="2:6" ht="42" x14ac:dyDescent="0.45">
      <c r="B59" s="13" t="s">
        <v>118</v>
      </c>
      <c r="C59" s="4">
        <v>0.1</v>
      </c>
      <c r="D59" s="4"/>
      <c r="E59" s="24"/>
      <c r="F59" s="23"/>
    </row>
    <row r="60" spans="2:6" ht="29.25" x14ac:dyDescent="0.45">
      <c r="B60" s="13" t="s">
        <v>119</v>
      </c>
      <c r="C60" s="4">
        <v>0.1</v>
      </c>
      <c r="D60" s="4"/>
      <c r="E60" s="24"/>
      <c r="F60" s="23"/>
    </row>
    <row r="61" spans="2:6" ht="42" x14ac:dyDescent="0.45">
      <c r="B61" s="13" t="s">
        <v>120</v>
      </c>
      <c r="C61" s="4">
        <v>0.1</v>
      </c>
      <c r="D61" s="4"/>
      <c r="E61" s="24"/>
      <c r="F61" s="23"/>
    </row>
    <row r="62" spans="2:6" x14ac:dyDescent="0.45">
      <c r="B62" s="11" t="s">
        <v>21</v>
      </c>
      <c r="C62" s="4"/>
      <c r="D62" s="4"/>
      <c r="E62" s="21"/>
      <c r="F62" s="22"/>
    </row>
    <row r="63" spans="2:6" ht="29.25" x14ac:dyDescent="0.45">
      <c r="B63" s="13" t="s">
        <v>122</v>
      </c>
      <c r="C63" s="4">
        <v>0.1</v>
      </c>
      <c r="D63" s="4"/>
      <c r="E63" s="24"/>
      <c r="F63" s="23"/>
    </row>
    <row r="64" spans="2:6" x14ac:dyDescent="0.45">
      <c r="B64" s="11" t="s">
        <v>22</v>
      </c>
      <c r="C64" s="4"/>
      <c r="D64" s="4"/>
      <c r="E64" s="21"/>
      <c r="F64" s="22"/>
    </row>
    <row r="65" spans="2:6" x14ac:dyDescent="0.45">
      <c r="B65" s="11" t="s">
        <v>65</v>
      </c>
      <c r="C65" s="4"/>
      <c r="D65" s="4"/>
      <c r="E65" s="21"/>
      <c r="F65" s="22"/>
    </row>
    <row r="66" spans="2:6" ht="42" x14ac:dyDescent="0.45">
      <c r="B66" s="13" t="s">
        <v>121</v>
      </c>
      <c r="C66" s="4">
        <v>0.1</v>
      </c>
      <c r="D66" s="4"/>
      <c r="E66" s="24"/>
      <c r="F66" s="23"/>
    </row>
    <row r="67" spans="2:6" x14ac:dyDescent="0.45">
      <c r="B67" s="9" t="s">
        <v>4</v>
      </c>
      <c r="C67" s="5"/>
      <c r="D67" s="5"/>
      <c r="E67" s="21"/>
      <c r="F67" s="22"/>
    </row>
    <row r="68" spans="2:6" x14ac:dyDescent="0.45">
      <c r="B68" s="11" t="s">
        <v>66</v>
      </c>
      <c r="C68" s="4"/>
      <c r="D68" s="4"/>
      <c r="E68" s="21"/>
      <c r="F68" s="22"/>
    </row>
    <row r="69" spans="2:6" ht="42" x14ac:dyDescent="0.45">
      <c r="B69" s="12" t="s">
        <v>80</v>
      </c>
      <c r="C69" s="4">
        <v>1</v>
      </c>
      <c r="D69" s="4">
        <v>1.5</v>
      </c>
      <c r="E69" s="24"/>
      <c r="F69" s="23"/>
    </row>
    <row r="70" spans="2:6" ht="45.75" x14ac:dyDescent="0.45">
      <c r="B70" s="12" t="s">
        <v>81</v>
      </c>
      <c r="C70" s="4">
        <v>1</v>
      </c>
      <c r="D70" s="4">
        <v>1.5</v>
      </c>
      <c r="E70" s="24"/>
      <c r="F70" s="23"/>
    </row>
    <row r="71" spans="2:6" ht="29.25" x14ac:dyDescent="0.45">
      <c r="B71" s="12" t="s">
        <v>88</v>
      </c>
      <c r="C71" s="4">
        <v>1</v>
      </c>
      <c r="D71" s="4">
        <v>1.5</v>
      </c>
      <c r="E71" s="24"/>
      <c r="F71" s="23"/>
    </row>
    <row r="72" spans="2:6" ht="29.25" x14ac:dyDescent="0.45">
      <c r="B72" s="12" t="s">
        <v>98</v>
      </c>
      <c r="C72" s="4">
        <v>1</v>
      </c>
      <c r="D72" s="4">
        <v>1.5</v>
      </c>
      <c r="E72" s="24"/>
      <c r="F72" s="23"/>
    </row>
    <row r="73" spans="2:6" ht="45.75" x14ac:dyDescent="0.45">
      <c r="B73" s="12" t="s">
        <v>106</v>
      </c>
      <c r="C73" s="4"/>
      <c r="D73" s="4"/>
      <c r="E73" s="24"/>
      <c r="F73" s="23"/>
    </row>
    <row r="74" spans="2:6" ht="45.75" x14ac:dyDescent="0.45">
      <c r="B74" s="12" t="s">
        <v>116</v>
      </c>
      <c r="C74" s="4"/>
      <c r="D74" s="4"/>
      <c r="E74" s="24"/>
      <c r="F74" s="23"/>
    </row>
    <row r="75" spans="2:6" x14ac:dyDescent="0.45">
      <c r="B75" s="11" t="s">
        <v>19</v>
      </c>
      <c r="C75" s="4">
        <v>1</v>
      </c>
      <c r="D75" s="4">
        <v>1</v>
      </c>
      <c r="E75" s="24"/>
      <c r="F75" s="23"/>
    </row>
    <row r="76" spans="2:6" ht="33" x14ac:dyDescent="0.45">
      <c r="B76" s="11" t="s">
        <v>7</v>
      </c>
      <c r="C76" s="4">
        <v>1</v>
      </c>
      <c r="D76" s="4">
        <v>5</v>
      </c>
      <c r="E76" s="21"/>
      <c r="F76" s="22"/>
    </row>
    <row r="77" spans="2:6" x14ac:dyDescent="0.45">
      <c r="B77" s="9" t="s">
        <v>5</v>
      </c>
      <c r="C77" s="5"/>
      <c r="D77" s="5"/>
      <c r="E77" s="21"/>
      <c r="F77" s="22"/>
    </row>
    <row r="78" spans="2:6" x14ac:dyDescent="0.45">
      <c r="B78" s="11" t="s">
        <v>9</v>
      </c>
      <c r="C78" s="4">
        <v>3</v>
      </c>
      <c r="D78" s="4">
        <v>3</v>
      </c>
      <c r="E78" s="25"/>
      <c r="F78" s="23"/>
    </row>
    <row r="79" spans="2:6" x14ac:dyDescent="0.45">
      <c r="B79" s="11" t="s">
        <v>8</v>
      </c>
      <c r="C79" s="4">
        <v>1</v>
      </c>
      <c r="D79" s="4">
        <v>1</v>
      </c>
      <c r="E79" s="25"/>
      <c r="F79" s="28"/>
    </row>
    <row r="80" spans="2:6" x14ac:dyDescent="0.45">
      <c r="B80" s="11" t="s">
        <v>10</v>
      </c>
      <c r="C80" s="4">
        <v>1</v>
      </c>
      <c r="D80" s="4">
        <v>1</v>
      </c>
      <c r="E80" s="24"/>
      <c r="F80" s="23"/>
    </row>
    <row r="81" spans="2:6" x14ac:dyDescent="0.45">
      <c r="B81" s="14"/>
      <c r="C81" s="15"/>
      <c r="D81" s="16" t="str">
        <f>IF(ISBLANK(E81),"",C81)</f>
        <v/>
      </c>
      <c r="E81" s="26"/>
      <c r="F81" s="27"/>
    </row>
  </sheetData>
  <mergeCells count="2">
    <mergeCell ref="B4:B5"/>
    <mergeCell ref="B2:D2"/>
  </mergeCells>
  <hyperlinks>
    <hyperlink ref="D1" r:id="rId1" xr:uid="{9D4A8309-3190-48B2-BCF9-1117BA4CA4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CAF1-13F3-40A8-8886-C518BC214473}">
  <dimension ref="B2:G9"/>
  <sheetViews>
    <sheetView showGridLines="0" zoomScale="145" zoomScaleNormal="145" workbookViewId="0">
      <selection activeCell="D14" sqref="D14"/>
    </sheetView>
  </sheetViews>
  <sheetFormatPr defaultColWidth="9.1328125" defaultRowHeight="16.5" x14ac:dyDescent="0.45"/>
  <cols>
    <col min="1" max="1" width="2.73046875" style="29" customWidth="1"/>
    <col min="2" max="2" width="28.1328125" style="29" customWidth="1"/>
    <col min="3" max="3" width="12.1328125" style="29" customWidth="1"/>
    <col min="4" max="4" width="18.1328125" style="29" customWidth="1"/>
    <col min="5" max="5" width="17.1328125" style="29" customWidth="1"/>
    <col min="6" max="6" width="18.1328125" style="29" customWidth="1"/>
    <col min="7" max="7" width="14.73046875" style="29" customWidth="1"/>
    <col min="8" max="16384" width="9.1328125" style="29"/>
  </cols>
  <sheetData>
    <row r="2" spans="2:7" x14ac:dyDescent="0.45">
      <c r="B2" s="29" t="s">
        <v>56</v>
      </c>
    </row>
    <row r="3" spans="2:7" ht="33" x14ac:dyDescent="0.45">
      <c r="B3" s="30" t="s">
        <v>23</v>
      </c>
      <c r="C3" s="53" t="s">
        <v>51</v>
      </c>
      <c r="D3" s="32" t="s">
        <v>14</v>
      </c>
      <c r="E3" s="32" t="s">
        <v>15</v>
      </c>
      <c r="F3" s="32" t="s">
        <v>16</v>
      </c>
      <c r="G3" s="33" t="s">
        <v>17</v>
      </c>
    </row>
    <row r="4" spans="2:7" ht="33" x14ac:dyDescent="0.45">
      <c r="B4" s="31" t="s">
        <v>35</v>
      </c>
      <c r="C4" s="50">
        <v>20668.046300000002</v>
      </c>
      <c r="D4" s="45" t="s">
        <v>43</v>
      </c>
      <c r="E4" s="45" t="s">
        <v>44</v>
      </c>
      <c r="F4" s="45" t="s">
        <v>45</v>
      </c>
      <c r="G4" s="47" t="s">
        <v>55</v>
      </c>
    </row>
    <row r="5" spans="2:7" ht="33" x14ac:dyDescent="0.45">
      <c r="B5" s="31" t="s">
        <v>33</v>
      </c>
      <c r="C5" s="50">
        <v>9105</v>
      </c>
      <c r="D5" s="46" t="s">
        <v>41</v>
      </c>
      <c r="E5" s="46" t="s">
        <v>36</v>
      </c>
      <c r="F5" s="46" t="s">
        <v>36</v>
      </c>
      <c r="G5" s="54">
        <v>9109</v>
      </c>
    </row>
    <row r="6" spans="2:7" ht="33" x14ac:dyDescent="0.45">
      <c r="B6" s="31" t="s">
        <v>34</v>
      </c>
      <c r="C6" s="50">
        <v>296</v>
      </c>
      <c r="D6" s="46" t="s">
        <v>42</v>
      </c>
      <c r="E6" s="46" t="s">
        <v>37</v>
      </c>
      <c r="F6" s="46" t="s">
        <v>47</v>
      </c>
      <c r="G6" s="47" t="s">
        <v>54</v>
      </c>
    </row>
    <row r="7" spans="2:7" ht="33" x14ac:dyDescent="0.45">
      <c r="B7" s="31" t="s">
        <v>46</v>
      </c>
      <c r="C7" s="50">
        <v>3024.4021069999999</v>
      </c>
      <c r="D7" s="46" t="s">
        <v>20</v>
      </c>
      <c r="E7" s="46" t="s">
        <v>20</v>
      </c>
      <c r="F7" s="46" t="s">
        <v>48</v>
      </c>
      <c r="G7" s="47" t="s">
        <v>52</v>
      </c>
    </row>
    <row r="8" spans="2:7" ht="33" x14ac:dyDescent="0.45">
      <c r="B8" s="31" t="s">
        <v>38</v>
      </c>
      <c r="C8" s="50">
        <f>C6/C7</f>
        <v>9.7870583846938183E-2</v>
      </c>
      <c r="D8" s="46" t="s">
        <v>20</v>
      </c>
      <c r="E8" s="46" t="s">
        <v>20</v>
      </c>
      <c r="F8" s="52" t="s">
        <v>49</v>
      </c>
      <c r="G8" s="47" t="s">
        <v>53</v>
      </c>
    </row>
    <row r="9" spans="2:7" ht="33" x14ac:dyDescent="0.45">
      <c r="B9" s="44" t="s">
        <v>39</v>
      </c>
      <c r="C9" s="51">
        <f>C7/C6</f>
        <v>10.21757468581081</v>
      </c>
      <c r="D9" s="48" t="s">
        <v>20</v>
      </c>
      <c r="E9" s="48" t="s">
        <v>40</v>
      </c>
      <c r="F9" s="48" t="s">
        <v>50</v>
      </c>
      <c r="G9" s="49"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0C68-8162-4682-9C80-CD778B6C13B8}">
  <dimension ref="B2:F11"/>
  <sheetViews>
    <sheetView showGridLines="0" zoomScale="145" zoomScaleNormal="145" workbookViewId="0">
      <selection activeCell="J8" sqref="J8"/>
    </sheetView>
  </sheetViews>
  <sheetFormatPr defaultColWidth="9.1328125" defaultRowHeight="16.5" x14ac:dyDescent="0.45"/>
  <cols>
    <col min="1" max="1" width="2.73046875" style="29" customWidth="1"/>
    <col min="2" max="2" width="28.1328125" style="29" customWidth="1"/>
    <col min="3" max="3" width="12.3984375" style="29" customWidth="1"/>
    <col min="4" max="6" width="11" style="29" customWidth="1"/>
    <col min="7" max="16384" width="9.1328125" style="29"/>
  </cols>
  <sheetData>
    <row r="2" spans="2:6" x14ac:dyDescent="0.45">
      <c r="B2" s="29" t="s">
        <v>32</v>
      </c>
    </row>
    <row r="3" spans="2:6" x14ac:dyDescent="0.45">
      <c r="B3" s="30" t="s">
        <v>23</v>
      </c>
      <c r="C3" s="32" t="s">
        <v>14</v>
      </c>
      <c r="D3" s="32" t="s">
        <v>15</v>
      </c>
      <c r="E3" s="32" t="s">
        <v>16</v>
      </c>
      <c r="F3" s="33" t="s">
        <v>17</v>
      </c>
    </row>
    <row r="4" spans="2:6" x14ac:dyDescent="0.45">
      <c r="B4" s="31" t="s">
        <v>28</v>
      </c>
      <c r="C4" s="34">
        <v>1117</v>
      </c>
      <c r="D4" s="39" t="s">
        <v>20</v>
      </c>
      <c r="E4" s="39" t="s">
        <v>20</v>
      </c>
      <c r="F4" s="42" t="s">
        <v>20</v>
      </c>
    </row>
    <row r="5" spans="2:6" x14ac:dyDescent="0.45">
      <c r="B5" s="31" t="s">
        <v>29</v>
      </c>
      <c r="C5" s="34">
        <v>766</v>
      </c>
      <c r="D5" s="39" t="s">
        <v>20</v>
      </c>
      <c r="E5" s="39" t="s">
        <v>20</v>
      </c>
      <c r="F5" s="42" t="s">
        <v>20</v>
      </c>
    </row>
    <row r="6" spans="2:6" x14ac:dyDescent="0.45">
      <c r="B6" s="31" t="s">
        <v>30</v>
      </c>
      <c r="C6" s="35">
        <f>C4-C5</f>
        <v>351</v>
      </c>
      <c r="D6" s="39" t="s">
        <v>20</v>
      </c>
      <c r="E6" s="39" t="s">
        <v>20</v>
      </c>
      <c r="F6" s="42" t="s">
        <v>20</v>
      </c>
    </row>
    <row r="7" spans="2:6" x14ac:dyDescent="0.45">
      <c r="B7" s="31" t="s">
        <v>31</v>
      </c>
      <c r="C7" s="35">
        <f>ROUND((C5/C4)*10,0)</f>
        <v>7</v>
      </c>
      <c r="D7" s="39"/>
      <c r="E7" s="34"/>
      <c r="F7" s="42"/>
    </row>
    <row r="8" spans="2:6" x14ac:dyDescent="0.45">
      <c r="B8" s="31" t="s">
        <v>24</v>
      </c>
      <c r="C8" s="34">
        <v>1337516.29</v>
      </c>
      <c r="D8" s="34">
        <v>1337516.29</v>
      </c>
      <c r="E8" s="39" t="s">
        <v>20</v>
      </c>
      <c r="F8" s="42" t="s">
        <v>20</v>
      </c>
    </row>
    <row r="9" spans="2:6" ht="33" x14ac:dyDescent="0.45">
      <c r="B9" s="31" t="s">
        <v>25</v>
      </c>
      <c r="C9" s="34">
        <v>121913.51</v>
      </c>
      <c r="D9" s="34">
        <v>96155.61825</v>
      </c>
      <c r="E9" s="39" t="s">
        <v>20</v>
      </c>
      <c r="F9" s="42" t="s">
        <v>20</v>
      </c>
    </row>
    <row r="10" spans="2:6" ht="33" x14ac:dyDescent="0.45">
      <c r="B10" s="31" t="s">
        <v>26</v>
      </c>
      <c r="C10" s="36">
        <f>C8-C9</f>
        <v>1215602.78</v>
      </c>
      <c r="D10" s="36">
        <f>D8-D9</f>
        <v>1241360.67175</v>
      </c>
      <c r="E10" s="39" t="s">
        <v>20</v>
      </c>
      <c r="F10" s="43" t="s">
        <v>20</v>
      </c>
    </row>
    <row r="11" spans="2:6" x14ac:dyDescent="0.45">
      <c r="B11" s="37" t="s">
        <v>27</v>
      </c>
      <c r="C11" s="38">
        <f>(C9/C8)*100</f>
        <v>9.1149177704594528</v>
      </c>
      <c r="D11" s="38">
        <f>(D9/D8)*100</f>
        <v>7.1891175433833405</v>
      </c>
      <c r="E11" s="40" t="s">
        <v>20</v>
      </c>
      <c r="F11" s="4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P3</vt:lpstr>
      <vt:lpstr>RedHidroclimatologica</vt:lpstr>
      <vt:lpstr>AfectacionVial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dcterms:created xsi:type="dcterms:W3CDTF">2015-06-05T18:17:20Z</dcterms:created>
  <dcterms:modified xsi:type="dcterms:W3CDTF">2024-07-24T17:44:23Z</dcterms:modified>
</cp:coreProperties>
</file>