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POTLayer\"/>
    </mc:Choice>
  </mc:AlternateContent>
  <xr:revisionPtr revIDLastSave="0" documentId="13_ncr:1_{823522CF-95FD-4F71-B6BB-7A46BDDAF14D}" xr6:coauthVersionLast="47" xr6:coauthVersionMax="47" xr10:uidLastSave="{00000000-0000-0000-0000-000000000000}"/>
  <bookViews>
    <workbookView xWindow="-103" yWindow="-103" windowWidth="26537" windowHeight="15943" activeTab="1" xr2:uid="{00000000-000D-0000-FFFF-FFFF00000000}"/>
  </bookViews>
  <sheets>
    <sheet name="Inventario" sheetId="1" r:id="rId1"/>
    <sheet name="Setup" sheetId="3" r:id="rId2"/>
  </sheets>
  <definedNames>
    <definedName name="_xlnm._FilterDatabase" localSheetId="0" hidden="1">Inventario!$B$3:$S$64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D6" i="1"/>
  <c r="T6" i="1" s="1"/>
  <c r="D7" i="1"/>
  <c r="T7" i="1" s="1"/>
  <c r="D8" i="1"/>
  <c r="T8" i="1" s="1"/>
  <c r="D9" i="1"/>
  <c r="T9" i="1" s="1"/>
  <c r="D10" i="1"/>
  <c r="T10" i="1" s="1"/>
  <c r="D11" i="1"/>
  <c r="T11" i="1" s="1"/>
  <c r="D12" i="1"/>
  <c r="T12" i="1" s="1"/>
  <c r="D13" i="1"/>
  <c r="T13" i="1" s="1"/>
  <c r="D14" i="1"/>
  <c r="T14" i="1" s="1"/>
  <c r="D15" i="1"/>
  <c r="T15" i="1" s="1"/>
  <c r="D16" i="1"/>
  <c r="T16" i="1" s="1"/>
  <c r="D17" i="1"/>
  <c r="T17" i="1" s="1"/>
  <c r="D18" i="1"/>
  <c r="T18" i="1" s="1"/>
  <c r="D19" i="1"/>
  <c r="T19" i="1" s="1"/>
  <c r="D20" i="1"/>
  <c r="T20" i="1" s="1"/>
  <c r="D21" i="1"/>
  <c r="T21" i="1" s="1"/>
  <c r="D22" i="1"/>
  <c r="T22" i="1" s="1"/>
  <c r="D23" i="1"/>
  <c r="T23" i="1" s="1"/>
  <c r="D24" i="1"/>
  <c r="T24" i="1" s="1"/>
  <c r="D25" i="1"/>
  <c r="T25" i="1" s="1"/>
  <c r="D26" i="1"/>
  <c r="T26" i="1" s="1"/>
  <c r="D27" i="1"/>
  <c r="T27" i="1" s="1"/>
  <c r="D28" i="1"/>
  <c r="T28" i="1" s="1"/>
  <c r="D29" i="1"/>
  <c r="T29" i="1" s="1"/>
  <c r="D30" i="1"/>
  <c r="T30" i="1" s="1"/>
  <c r="D31" i="1"/>
  <c r="T31" i="1" s="1"/>
  <c r="D32" i="1"/>
  <c r="T32" i="1" s="1"/>
  <c r="D33" i="1"/>
  <c r="T33" i="1" s="1"/>
  <c r="D34" i="1"/>
  <c r="T34" i="1" s="1"/>
  <c r="D35" i="1"/>
  <c r="T35" i="1" s="1"/>
  <c r="D36" i="1"/>
  <c r="T36" i="1" s="1"/>
  <c r="D37" i="1"/>
  <c r="T37" i="1" s="1"/>
  <c r="D38" i="1"/>
  <c r="T38" i="1" s="1"/>
  <c r="D39" i="1"/>
  <c r="T39" i="1" s="1"/>
  <c r="D40" i="1"/>
  <c r="T40" i="1" s="1"/>
  <c r="D41" i="1"/>
  <c r="T41" i="1" s="1"/>
  <c r="D42" i="1"/>
  <c r="T42" i="1" s="1"/>
  <c r="D43" i="1"/>
  <c r="T43" i="1" s="1"/>
  <c r="D44" i="1"/>
  <c r="T44" i="1" s="1"/>
  <c r="D45" i="1"/>
  <c r="T45" i="1" s="1"/>
  <c r="D46" i="1"/>
  <c r="T46" i="1" s="1"/>
  <c r="D47" i="1"/>
  <c r="T47" i="1" s="1"/>
  <c r="D48" i="1"/>
  <c r="T48" i="1" s="1"/>
  <c r="D49" i="1"/>
  <c r="T49" i="1" s="1"/>
  <c r="D50" i="1"/>
  <c r="T50" i="1" s="1"/>
  <c r="D51" i="1"/>
  <c r="T51" i="1" s="1"/>
  <c r="D52" i="1"/>
  <c r="T52" i="1" s="1"/>
  <c r="D53" i="1"/>
  <c r="T53" i="1" s="1"/>
  <c r="D54" i="1"/>
  <c r="T54" i="1" s="1"/>
  <c r="D55" i="1"/>
  <c r="T55" i="1" s="1"/>
  <c r="D56" i="1"/>
  <c r="T56" i="1" s="1"/>
  <c r="D57" i="1"/>
  <c r="T57" i="1" s="1"/>
  <c r="D58" i="1"/>
  <c r="T58" i="1" s="1"/>
  <c r="D59" i="1"/>
  <c r="T59" i="1" s="1"/>
  <c r="D60" i="1"/>
  <c r="T60" i="1" s="1"/>
  <c r="D61" i="1"/>
  <c r="T61" i="1" s="1"/>
  <c r="D62" i="1"/>
  <c r="T62" i="1" s="1"/>
  <c r="D63" i="1"/>
  <c r="T63" i="1" s="1"/>
  <c r="D64" i="1"/>
  <c r="T64" i="1" s="1"/>
  <c r="D5" i="1"/>
  <c r="T5" i="1" s="1"/>
  <c r="T3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5" i="1"/>
  <c r="U3" i="1"/>
  <c r="U4" i="1"/>
  <c r="U63" i="1"/>
  <c r="U64" i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R64" i="1"/>
  <c r="R5" i="1"/>
  <c r="U5" i="1" s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J2" i="1"/>
</calcChain>
</file>

<file path=xl/sharedStrings.xml><?xml version="1.0" encoding="utf-8"?>
<sst xmlns="http://schemas.openxmlformats.org/spreadsheetml/2006/main" count="679" uniqueCount="220">
  <si>
    <t>Tipo</t>
  </si>
  <si>
    <t>Nombre</t>
  </si>
  <si>
    <t>Alias</t>
  </si>
  <si>
    <t>Dataset</t>
  </si>
  <si>
    <t>Descripción</t>
  </si>
  <si>
    <t>Geometría</t>
  </si>
  <si>
    <t>Registros</t>
  </si>
  <si>
    <t>CRS</t>
  </si>
  <si>
    <t>Límite norte</t>
  </si>
  <si>
    <t>Límite sur</t>
  </si>
  <si>
    <t>Límite este</t>
  </si>
  <si>
    <t>Límite oeste</t>
  </si>
  <si>
    <t>Observaciones</t>
  </si>
  <si>
    <t>Tipo de elemento</t>
  </si>
  <si>
    <t>Vector</t>
  </si>
  <si>
    <t>Tabla</t>
  </si>
  <si>
    <t>Punto 2D</t>
  </si>
  <si>
    <t>Punto 3D</t>
  </si>
  <si>
    <t>Línea 2D</t>
  </si>
  <si>
    <t>Línea 3D</t>
  </si>
  <si>
    <t>Polígono 2D</t>
  </si>
  <si>
    <t>N/A</t>
  </si>
  <si>
    <t>Tipo de geometría</t>
  </si>
  <si>
    <t>Sistema de proyección de coordenadas - CRS</t>
  </si>
  <si>
    <t>EPSG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</si>
  <si>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</si>
  <si>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</si>
  <si>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</si>
  <si>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</si>
  <si>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</si>
  <si>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Este Colombia, 2011</t>
  </si>
  <si>
    <t>Origen nacional único Colombia, 2020</t>
  </si>
  <si>
    <t>Ráster</t>
  </si>
  <si>
    <t>BARRIOS.shp</t>
  </si>
  <si>
    <t>BARRIOS</t>
  </si>
  <si>
    <t>\file\data\POT\Anexo_Acuerdo_012_2013\shp\</t>
  </si>
  <si>
    <t>Barrios zona urbana</t>
  </si>
  <si>
    <t>Sin metadatos</t>
  </si>
  <si>
    <t>Σ</t>
  </si>
  <si>
    <t>COMUNAS.shp</t>
  </si>
  <si>
    <t>COMUNAS</t>
  </si>
  <si>
    <t>Comunas urbanas</t>
  </si>
  <si>
    <t>EXP_URBANA_AJUSTADA_PREDIOS.shp</t>
  </si>
  <si>
    <t>EXP_URBANA_AJUSTADA_PREDIOS</t>
  </si>
  <si>
    <t>Límite zona de expansión urbana a partir de predios</t>
  </si>
  <si>
    <t>Zona sur y oriental.</t>
  </si>
  <si>
    <t>HIDROGRAFIA.shp</t>
  </si>
  <si>
    <t>HIDROGRAFIA</t>
  </si>
  <si>
    <t>Red hidrográfica</t>
  </si>
  <si>
    <t>MOT.shp</t>
  </si>
  <si>
    <t>MOT</t>
  </si>
  <si>
    <t>Modelo de ocupación del territorio</t>
  </si>
  <si>
    <t>ORDEN_VIAL.shp</t>
  </si>
  <si>
    <t>ORDEN_VIAL</t>
  </si>
  <si>
    <t>Orden vial rural</t>
  </si>
  <si>
    <t>RIO_BOGOTA.shp</t>
  </si>
  <si>
    <t>RIO_BOGOTA</t>
  </si>
  <si>
    <t>Tramo Río Bogotá sobre municipio</t>
  </si>
  <si>
    <t>VEREDA.shp</t>
  </si>
  <si>
    <t>VEREDA</t>
  </si>
  <si>
    <t>VIAS.shp</t>
  </si>
  <si>
    <t>VIAS</t>
  </si>
  <si>
    <t>VIAS_PERIMETRO.shp</t>
  </si>
  <si>
    <t>VIAS_PERIMETRO</t>
  </si>
  <si>
    <t>VIAS_PERIMETRO_URBANO.shp</t>
  </si>
  <si>
    <t>VIAS_PERIMETRO_URBANO</t>
  </si>
  <si>
    <t>VIAS_RURALES.shp</t>
  </si>
  <si>
    <t>VIAS_RURALES</t>
  </si>
  <si>
    <t>VIAS_URBANAS.shp</t>
  </si>
  <si>
    <t>VIAS_URBANAS</t>
  </si>
  <si>
    <t>ZONA_URBANA_AJUSTADA_PREDIOS.shp</t>
  </si>
  <si>
    <t>ZONA_URBANA_AJUSTADA_PREDIOS</t>
  </si>
  <si>
    <t>Área envolvente (ha)</t>
  </si>
  <si>
    <t>Imagen Markdown</t>
  </si>
  <si>
    <t>Etapa</t>
  </si>
  <si>
    <t>Formulación</t>
  </si>
  <si>
    <t>Etapa de desarrollo</t>
  </si>
  <si>
    <t>Diagnóstico</t>
  </si>
  <si>
    <t>Implementación</t>
  </si>
  <si>
    <t>Evaluación y seguimiento</t>
  </si>
  <si>
    <t>Vías principales proyectadas</t>
  </si>
  <si>
    <t>Vías perímetro urbano principal</t>
  </si>
  <si>
    <t>Vías perímetro urbano y vías proyectadas. Incluye la zona urbana central, La Paz, Villa del Rosario y Barandillas</t>
  </si>
  <si>
    <t>Vías rurales</t>
  </si>
  <si>
    <t>Vías urbanas</t>
  </si>
  <si>
    <t>Límite zona urbana ajustada a partir de predios</t>
  </si>
  <si>
    <t>ANDENES</t>
  </si>
  <si>
    <t>ANDENES_CPR</t>
  </si>
  <si>
    <t>ANDENES_PERIMETRO</t>
  </si>
  <si>
    <t>ANOTACION</t>
  </si>
  <si>
    <t>ANOTACION_URBANO</t>
  </si>
  <si>
    <t>CURVAS_NIVEL</t>
  </si>
  <si>
    <t>EDIFICACION_RURAL</t>
  </si>
  <si>
    <t>EDUCATIVO</t>
  </si>
  <si>
    <t>HIDROGRAFIA_Buffer</t>
  </si>
  <si>
    <t>HIDROGRAFIA_Buffer1</t>
  </si>
  <si>
    <t>LIM_NBR</t>
  </si>
  <si>
    <t>RONDAS</t>
  </si>
  <si>
    <t>VIAS_CPR</t>
  </si>
  <si>
    <t>VIAS_URBANAS_Buffer</t>
  </si>
  <si>
    <t>Contiene nombre de vía, tipo, estado y clasificación.</t>
  </si>
  <si>
    <t xml:space="preserve">Contiene nombre de vía, tipo, estado,  clasificación y destinación Sin indicación de sentido vial, restricción vehicular, velocidad permitida. </t>
  </si>
  <si>
    <t>Con atributos provenientes de CAD. Nombre solo en 3 entidades. Sin indicación de sentido vial, restricción vehicular, velocidad permitida. Capa similar o idéntica a ORDEN_VIAL.shp.</t>
  </si>
  <si>
    <t xml:space="preserve">Contiene nombre de vía, tipo, estado y  clasificación. Sin indicación de sentido vial, restricción vehicular, velocidad permitida. </t>
  </si>
  <si>
    <t>Andenes en centros poblados rurales próximos al área urbana</t>
  </si>
  <si>
    <t>Andenes zona urbana y centros poblados rurales próximos al área urbana</t>
  </si>
  <si>
    <t>Andenes en zona urbana central</t>
  </si>
  <si>
    <t>Puntos de interés rural</t>
  </si>
  <si>
    <t>Puntos de interés urbano</t>
  </si>
  <si>
    <t>Múltiples anotaciones sin nombre geográfico. Sin atributo de agrupamiento.</t>
  </si>
  <si>
    <t>Sin atributo de agrupamiento.</t>
  </si>
  <si>
    <t>Curvas de nivel, principales cada 200 metros y secundarias cada 50 metros.</t>
  </si>
  <si>
    <t>Nodos de localización de edificaciones en la zona rural</t>
  </si>
  <si>
    <t>Nodos de localización de centros educativos</t>
  </si>
  <si>
    <t>Sin nombre, pendiente media, ancho promedio del cauce.</t>
  </si>
  <si>
    <t>Con atributos provenientes de CAD. Nombre solo en 3 entidades. Sin indicación de sentido vial, restricción vehicular, velocidad permitida.</t>
  </si>
  <si>
    <t>Sin descripción del procedimiento de delimitación de cada categoría.</t>
  </si>
  <si>
    <t>Sin código DANE, sin barrios asociados en todas las comunas.</t>
  </si>
  <si>
    <t>Rondas hídricas con aferencia de 30 metros a cada lado de las líneas de la red hidrográfica</t>
  </si>
  <si>
    <t>Rondas hídricas con aferencia de 30 metros a cada lado de las líneas de la red hidrográfica y para tramo de drenaje mayoritariamente dentro del límite del municipio</t>
  </si>
  <si>
    <t>Rondas hídricas</t>
  </si>
  <si>
    <t>Aferencia en vías urbanas a 20 metros y solo en 1 costado</t>
  </si>
  <si>
    <t>Contiene nombre de vía, tipo, estado y  clasificación.</t>
  </si>
  <si>
    <t>ENTIDADES_TERRITORIALES_Y_ADMINISTRATIVAS</t>
  </si>
  <si>
    <t>\file\data\POT\Anexo_Acuerdo_012_2013\gdb\25899.gdb</t>
  </si>
  <si>
    <t>CARTOGRAFIA</t>
  </si>
  <si>
    <t>Centrospobladosrurales</t>
  </si>
  <si>
    <t>Predios en centros poblados rurales</t>
  </si>
  <si>
    <t>Clasificación de predios por centro poblado incompleta.</t>
  </si>
  <si>
    <t>NBR</t>
  </si>
  <si>
    <t>ZONA_URBANA_EXPANSION</t>
  </si>
  <si>
    <t>Núcleo básico rural - Predios</t>
  </si>
  <si>
    <t>Núcleo básico rural - Límites de vías y predios</t>
  </si>
  <si>
    <t>NucleosBasicosRurales</t>
  </si>
  <si>
    <t>PERIMETRO</t>
  </si>
  <si>
    <t>Perímetro urbano</t>
  </si>
  <si>
    <t>PERIMETRO_CPR</t>
  </si>
  <si>
    <t>Perímetro de centros poblados rurales y asentamientos humanos cercanos</t>
  </si>
  <si>
    <t>PERIMETRO_SymDiff</t>
  </si>
  <si>
    <t>Diferencias entre límite de perímetro urbano y predios</t>
  </si>
  <si>
    <t>UNIDAD_MORFOLOGICA</t>
  </si>
  <si>
    <t>Unidades morfológicas urbanas</t>
  </si>
  <si>
    <t>Sin descripción de características arquitectónicas o morfológicas, solo se numeran.</t>
  </si>
  <si>
    <t>ZONA_URBANA</t>
  </si>
  <si>
    <t>Límite de zona urbana</t>
  </si>
  <si>
    <t>Sin nombres.</t>
  </si>
  <si>
    <t>RURAL</t>
  </si>
  <si>
    <t>SECTOR_RURAL</t>
  </si>
  <si>
    <t>TERRENO_PREDIO_RURAL</t>
  </si>
  <si>
    <t>Predios rurales</t>
  </si>
  <si>
    <t>Límites veredales</t>
  </si>
  <si>
    <t>ZONA_HOMOGENEA_FISICA_RURAL</t>
  </si>
  <si>
    <t>Zonas homogéneas físicas rurales</t>
  </si>
  <si>
    <t>ZONA_HOMOGENEA_GEOECONOMICA_RURAL</t>
  </si>
  <si>
    <t>Zonas homogéneas geoeconómicas rurales</t>
  </si>
  <si>
    <t>URBANO</t>
  </si>
  <si>
    <t>CONSTRUCCION_ANEXA</t>
  </si>
  <si>
    <t>Construcciones anexas urbanas</t>
  </si>
  <si>
    <t>Incluye descripción de usos.</t>
  </si>
  <si>
    <t>Sin campo descriptivo con criterio de homogenización.</t>
  </si>
  <si>
    <t>EDIFICACION</t>
  </si>
  <si>
    <t>Edificaciones urbanas</t>
  </si>
  <si>
    <t>Incluye número de pisos</t>
  </si>
  <si>
    <t>Edificacion_Altura</t>
  </si>
  <si>
    <t>Predios con asociación de altura en edificación por número de pisos</t>
  </si>
  <si>
    <t>No incluye todos los predios urbanos con edificaciones.</t>
  </si>
  <si>
    <t>MANZANA</t>
  </si>
  <si>
    <t>Manzanas catastrales</t>
  </si>
  <si>
    <t>NOMENCLATURA_DOMICILIARIA</t>
  </si>
  <si>
    <t>Líneas con identificación de nomenclatura de direcciones urbanas</t>
  </si>
  <si>
    <t>Incluye texto descriptor.</t>
  </si>
  <si>
    <t>NOMENCLATURA_VIAL</t>
  </si>
  <si>
    <t>Nomenclatura de vías urbanas</t>
  </si>
  <si>
    <t>SECTOR_URBANO</t>
  </si>
  <si>
    <t>Límite catastral zona urbana</t>
  </si>
  <si>
    <t>TERRENO_PREDIO_URBANO</t>
  </si>
  <si>
    <t>Predios urbanos</t>
  </si>
  <si>
    <t>Límite catastral zona rural</t>
  </si>
  <si>
    <t>ZONA_GEOECONOMICA_URBANA</t>
  </si>
  <si>
    <t>Zonas homogéneas geoeconómicas urbanas</t>
  </si>
  <si>
    <t>ZONA_HOMOGENEA_FISICA_URBANA</t>
  </si>
  <si>
    <t>Zonas homogéneas físicas urbanas</t>
  </si>
  <si>
    <t>Registro1</t>
  </si>
  <si>
    <t>Registro2</t>
  </si>
  <si>
    <t>No aplica</t>
  </si>
  <si>
    <t>---</t>
  </si>
  <si>
    <t>Markdown samples</t>
  </si>
  <si>
    <t>Uso</t>
  </si>
  <si>
    <t>Sentencia</t>
  </si>
  <si>
    <t>Concatenación 6 columnas</t>
  </si>
  <si>
    <t xml:space="preserve"> =CONCAT("| ",B3," | ",C3," | ",D3," | ",E3," | ",F3," | ",V3," | ")</t>
  </si>
  <si>
    <t>Concatenación 7 columnas</t>
  </si>
  <si>
    <t xml:space="preserve"> =CONCAT("| ",B3," | ",C3," | ",D3," | ",E3," | ",F3," | ",J3," | ",K3," |")</t>
  </si>
  <si>
    <t>Concatenación 11 columnas</t>
  </si>
  <si>
    <t xml:space="preserve"> =CONCAT("| ",B3," | ",C3," | ",D3," | ",E3," | ",F3," | ",L3," |",O3," | ",P3," | ",S3," | ",T3," | ",V3," | ")</t>
  </si>
  <si>
    <t>Inventario de información geo-espacial recopilada, especificaciones de la tabla en https://github.com/rcfdtools/R.SIGE/tree/main/activity/POTLayer</t>
  </si>
  <si>
    <t>Fuente de datos</t>
  </si>
  <si>
    <t>Ruta local</t>
  </si>
  <si>
    <t>Tabla registro catastral 1 con descriptores de predio</t>
  </si>
  <si>
    <t>Tabla registro catastral 2 con descriptores de construcciones</t>
  </si>
  <si>
    <t>Concatenación con redondeo en límites</t>
  </si>
  <si>
    <t>No se especifica el modelo digital de elevación a partir del cual fueron generadas.</t>
  </si>
  <si>
    <t>Red discontinua en varias zonas. Incluye nombres de algunos cauces principales. Sin pendiente media, ancho promedio del cauce.</t>
  </si>
  <si>
    <t xml:space="preserve">Con ancho de perfil transversal en metros en 11 entidades, con definición de tipo en 2 entidades. Sin nombre de vía, indicación de sentido vial, restricción vehicular, velocidad permitida. </t>
  </si>
  <si>
    <t>Nombres geográficos completos. Carácter y nivel incompletos.</t>
  </si>
  <si>
    <t>Red discontinua en varias zonas. Incluye nombres de algunos cauces principales.</t>
  </si>
  <si>
    <t>Red discontinua en varias zonas. Entidades multiparte.</t>
  </si>
  <si>
    <t>Vías interconectoras desde el centro urbano y hacia centros poblados rurales - CPR</t>
  </si>
  <si>
    <t>Corresponde a ejes viales con caracterización de si tienen andén o no y su estado, y no a líneas de anden en cada costado de vía, no se indica si el ande se ubica en ambos costados o no.</t>
  </si>
  <si>
    <t>Concatenación diagnóstico</t>
  </si>
  <si>
    <t>Concatenación con redondeo en límites cabecera</t>
  </si>
  <si>
    <t>Markdown graph as img</t>
  </si>
  <si>
    <t xml:space="preserve"> =CONCAT("| ",D3," | ",F3," | ",H3," | ",I3," | ",J3," | ")</t>
  </si>
  <si>
    <t>GIS</t>
  </si>
  <si>
    <t xml:space="preserve"> =CONCAT("| ",F3," | ",N3," | ",O3," | ",P3," | ",Q3," | ",R3," | ",S3," |")</t>
  </si>
  <si>
    <t>Concatenación general</t>
  </si>
  <si>
    <t>Markdown graph GIS</t>
  </si>
  <si>
    <t xml:space="preserve"> =CONCAT("| ",F5," | ",ROUND(N5,1)," | ",ROUND(O5,1)," | ",ROUND(P5,1)," | ",ROUND(Q5,1)," | ",R5," | ",S5," |")</t>
  </si>
  <si>
    <t xml:space="preserve"> =IF(F19="N/A",CONCAT("**",H19,"**: ",G19,"&lt;br&gt;","&lt;img src='graph/ArcGISPro_Layer_",LEFT(H19,LEN(H19)-4),"_shp.png' alt='R.SIGE' width='100%' border='0' /&gt;&lt;br&gt;&lt;br&gt;"),CONCAT("**",H19,"**: ",G19,"&lt;br&gt;","&lt;img src='graph/ArcGISPro_Layer_",H19,".png' alt='R.SIGE' width='100%' border='0' /&gt;&lt;br&gt;&lt;br&gt;"))</t>
  </si>
  <si>
    <t xml:space="preserve"> =IF(E5="N/A",CONCAT("![R.SIGE](graph/ArcGISPro_Layer_",LEFT(F5,LEN(F5)-4),"_shp.png)"),CONCAT("![[R.SIGE]](graph/ArcGISPro_Layer_",F5,".png)"))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</si>
</sst>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2" fontId="1" fillId="0" borderId="9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2" borderId="18" xfId="0" quotePrefix="1" applyFont="1" applyFill="1" applyBorder="1" applyAlignment="1">
      <alignment horizontal="left" vertical="top" wrapText="1"/>
    </xf>
    <xf numFmtId="0" fontId="1" fillId="2" borderId="19" xfId="0" quotePrefix="1" applyFont="1" applyFill="1" applyBorder="1" applyAlignment="1">
      <alignment horizontal="left" vertical="top" wrapText="1"/>
    </xf>
    <xf numFmtId="0" fontId="1" fillId="2" borderId="20" xfId="0" quotePrefix="1" applyFont="1" applyFill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17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65"/>
  <sheetViews>
    <sheetView showGridLines="0" zoomScaleNormal="100" workbookViewId="0">
      <pane ySplit="4" topLeftCell="A5" activePane="bottomLeft" state="frozen"/>
      <selection pane="bottomLeft" activeCell="D5" sqref="D5"/>
    </sheetView>
  </sheetViews>
  <sheetFormatPr defaultRowHeight="17.149999999999999" x14ac:dyDescent="0.4"/>
  <cols>
    <col min="1" max="1" width="2.69140625" style="11" customWidth="1"/>
    <col min="2" max="2" width="15.921875" style="11" customWidth="1"/>
    <col min="3" max="3" width="9.07421875" style="11" customWidth="1"/>
    <col min="4" max="4" width="84.3828125" style="11" customWidth="1"/>
    <col min="5" max="5" width="46.84375" style="11" customWidth="1"/>
    <col min="6" max="6" width="43.765625" style="11" customWidth="1"/>
    <col min="7" max="7" width="39.69140625" style="11" customWidth="1"/>
    <col min="8" max="8" width="41.4609375" style="11" customWidth="1"/>
    <col min="9" max="9" width="17.765625" style="11" customWidth="1"/>
    <col min="10" max="10" width="10.53515625" style="11" customWidth="1"/>
    <col min="11" max="11" width="53.15234375" style="11" customWidth="1"/>
    <col min="12" max="12" width="16.23046875" style="11" customWidth="1"/>
    <col min="13" max="13" width="10.3046875" style="11" customWidth="1"/>
    <col min="14" max="17" width="13.61328125" style="24" customWidth="1"/>
    <col min="18" max="18" width="13.84375" style="11" customWidth="1"/>
    <col min="19" max="19" width="62.15234375" style="11" customWidth="1"/>
    <col min="20" max="20" width="33.921875" style="1" customWidth="1"/>
    <col min="21" max="21" width="88.53515625" style="1" customWidth="1"/>
    <col min="22" max="22" width="43.3046875" style="1" customWidth="1"/>
    <col min="23" max="23" width="104.15234375" style="1" customWidth="1"/>
    <col min="24" max="16384" width="9.23046875" style="11"/>
  </cols>
  <sheetData>
    <row r="1" spans="2:23" s="1" customFormat="1" x14ac:dyDescent="0.4">
      <c r="N1" s="20"/>
      <c r="O1" s="20"/>
      <c r="P1" s="20"/>
      <c r="Q1" s="20"/>
    </row>
    <row r="2" spans="2:23" s="1" customFormat="1" x14ac:dyDescent="0.4">
      <c r="B2" s="1" t="s">
        <v>195</v>
      </c>
      <c r="I2" s="1" t="s">
        <v>38</v>
      </c>
      <c r="J2" s="1">
        <f>SUM(J5:J65)</f>
        <v>184181</v>
      </c>
      <c r="N2" s="20"/>
      <c r="O2" s="20"/>
      <c r="P2" s="20"/>
      <c r="Q2" s="20"/>
      <c r="T2" s="31" t="s">
        <v>209</v>
      </c>
    </row>
    <row r="3" spans="2:23" ht="34.299999999999997" x14ac:dyDescent="0.4">
      <c r="B3" s="2" t="s">
        <v>74</v>
      </c>
      <c r="C3" s="3" t="s">
        <v>0</v>
      </c>
      <c r="D3" s="3" t="s">
        <v>213</v>
      </c>
      <c r="E3" s="3" t="s">
        <v>3</v>
      </c>
      <c r="F3" s="3" t="s">
        <v>1</v>
      </c>
      <c r="G3" s="3" t="s">
        <v>2</v>
      </c>
      <c r="H3" s="3" t="s">
        <v>4</v>
      </c>
      <c r="I3" s="3" t="s">
        <v>5</v>
      </c>
      <c r="J3" s="3" t="s">
        <v>6</v>
      </c>
      <c r="K3" s="3" t="s">
        <v>197</v>
      </c>
      <c r="L3" s="3" t="s">
        <v>196</v>
      </c>
      <c r="M3" s="3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14" t="s">
        <v>72</v>
      </c>
      <c r="S3" s="4" t="s">
        <v>12</v>
      </c>
      <c r="T3" s="31" t="str">
        <f>_xlfn.CONCAT("| ",D3," | ",F3," | ",H3," | ",I3," | ",J3," | ")</f>
        <v xml:space="preserve">| GIS | Nombre | Descripción | Geometría | Registros | </v>
      </c>
      <c r="U3" s="1" t="str">
        <f>_xlfn.CONCAT("| ",F3," | ",N3," | ",O3," | ",P3," | ",Q3," | ",R3," | ",S3," |")</f>
        <v>| Nombre | Límite norte | Límite sur | Límite este | Límite oeste | Área envolvente (ha) | Observaciones |</v>
      </c>
      <c r="V3" s="1" t="s">
        <v>73</v>
      </c>
    </row>
    <row r="4" spans="2:23" x14ac:dyDescent="0.4">
      <c r="B4" s="25" t="s">
        <v>185</v>
      </c>
      <c r="C4" s="26" t="s">
        <v>185</v>
      </c>
      <c r="D4" s="26" t="s">
        <v>185</v>
      </c>
      <c r="E4" s="26" t="s">
        <v>185</v>
      </c>
      <c r="F4" s="26" t="s">
        <v>185</v>
      </c>
      <c r="G4" s="26" t="s">
        <v>185</v>
      </c>
      <c r="H4" s="26" t="s">
        <v>185</v>
      </c>
      <c r="I4" s="26" t="s">
        <v>185</v>
      </c>
      <c r="J4" s="26" t="s">
        <v>185</v>
      </c>
      <c r="K4" s="26" t="s">
        <v>185</v>
      </c>
      <c r="L4" s="26" t="s">
        <v>185</v>
      </c>
      <c r="M4" s="26" t="s">
        <v>185</v>
      </c>
      <c r="N4" s="26" t="s">
        <v>185</v>
      </c>
      <c r="O4" s="26" t="s">
        <v>185</v>
      </c>
      <c r="P4" s="26" t="s">
        <v>185</v>
      </c>
      <c r="Q4" s="26" t="s">
        <v>185</v>
      </c>
      <c r="R4" s="26" t="s">
        <v>185</v>
      </c>
      <c r="S4" s="27" t="s">
        <v>185</v>
      </c>
      <c r="T4" s="31" t="str">
        <f t="shared" ref="T4:T64" si="0">_xlfn.CONCAT("| ",D4," | ",F4," | ",H4," | ",I4," | ",J4," | ")</f>
        <v xml:space="preserve">| --- | --- | --- | --- | --- | </v>
      </c>
      <c r="U4" s="1" t="str">
        <f>_xlfn.CONCAT("| ",F4," | ",N4," | ",O4," | ",P4," | ",Q4," | ",R4," | ",S4," |")</f>
        <v>| --- | --- | --- | --- | --- | --- | --- |</v>
      </c>
    </row>
    <row r="5" spans="2:23" x14ac:dyDescent="0.4">
      <c r="B5" s="5" t="s">
        <v>75</v>
      </c>
      <c r="C5" s="12" t="s">
        <v>14</v>
      </c>
      <c r="D5" s="12" t="str">
        <f t="shared" ref="D5:D64" si="1">IF(E5="N/A",_xlfn.CONCAT("![R.SIGE](graph/ArcGISPro_Layer_",LEFT(F5,LEN(F5)-4),"_shp.png)"),_xlfn.CONCAT("![[R.SIGE]](graph/ArcGISPro_Layer_",F5,".png)"))</f>
        <v>![R.SIGE](graph/ArcGISPro_Layer_BARRIOS_shp.png)</v>
      </c>
      <c r="E5" s="12" t="s">
        <v>21</v>
      </c>
      <c r="F5" s="12" t="s">
        <v>33</v>
      </c>
      <c r="G5" s="12" t="s">
        <v>34</v>
      </c>
      <c r="H5" s="12" t="s">
        <v>36</v>
      </c>
      <c r="I5" s="12" t="s">
        <v>20</v>
      </c>
      <c r="J5" s="12">
        <v>49</v>
      </c>
      <c r="K5" s="12" t="s">
        <v>35</v>
      </c>
      <c r="L5" s="12" t="s">
        <v>37</v>
      </c>
      <c r="M5" s="12">
        <v>3116</v>
      </c>
      <c r="N5" s="29">
        <v>1049014.279907</v>
      </c>
      <c r="O5" s="29">
        <v>1045711.493713</v>
      </c>
      <c r="P5" s="29">
        <v>1007244.523926</v>
      </c>
      <c r="Q5" s="29">
        <v>1010930.528931</v>
      </c>
      <c r="R5" s="28">
        <f>IF(N5&lt;&gt;"N/A",ROUND((N5-O5)*(Q5-P5)/10000,1),"N/A")</f>
        <v>1217.4000000000001</v>
      </c>
      <c r="S5" s="6"/>
      <c r="T5" s="31" t="str">
        <f t="shared" si="0"/>
        <v xml:space="preserve">| ![R.SIGE](graph/ArcGISPro_Layer_BARRIOS_shp.png) | BARRIOS.shp | Barrios zona urbana | Polígono 2D | 49 | </v>
      </c>
      <c r="U5" s="1" t="str">
        <f>_xlfn.CONCAT("| ",F5," | ",ROUND(N5,1)," | ",ROUND(O5,1)," | ",ROUND(P5,1)," | ",ROUND(Q5,1)," | ",R5," | ",S5," |")</f>
        <v>| BARRIOS.shp | 1049014.3 | 1045711.5 | 1007244.5 | 1010930.5 | 1217.4 |  |</v>
      </c>
      <c r="V5" s="1" t="str">
        <f>IF(F5="N/A",_xlfn.CONCAT("**",H5,"**: ",G5,"&lt;br&gt;","&lt;img src='graph/ArcGISPro_Layer_",LEFT(H5,LEN(H5)-4),"_shp.png' alt='R.SIGE' width='100%' border='0' /&gt;&lt;br&gt;&lt;br&gt;"),_xlfn.CONCAT("**",H5,"**: ",G5,"&lt;br&gt;","&lt;img src='graph/ArcGISPro_Layer_",H5,".png' alt='R.SIGE' width='100%' border='0' /&gt;&lt;br&gt;&lt;br&gt;"))</f>
        <v>**Barrios zona urbana**: BARRIOS&lt;br&gt;&lt;img src='graph/ArcGISPro_Layer_Barrios zona urbana.png' alt='R.SIGE' width='100%' border='0' /&gt;&lt;br&gt;&lt;br&gt;</v>
      </c>
      <c r="W5" s="1" t="str">
        <f>IF(F5="N/A",_xlfn.CONCAT("![R.SIGE](graph/ArcGISPro_Layer_",LEFT(H5,LEN(H5)-4),"_shp.png)"),_xlfn.CONCAT("![R.SIGE](graph/ArcGISPro_Layer_",LEFT(H5,LEN(H5)-4),".png)"))</f>
        <v>![R.SIGE](graph/ArcGISPro_Layer_Barrios zona ur.png)</v>
      </c>
    </row>
    <row r="6" spans="2:23" x14ac:dyDescent="0.4">
      <c r="B6" s="5" t="s">
        <v>75</v>
      </c>
      <c r="C6" s="12" t="s">
        <v>14</v>
      </c>
      <c r="D6" s="12" t="str">
        <f t="shared" si="1"/>
        <v>![R.SIGE](graph/ArcGISPro_Layer_COMUNAS_shp.png)</v>
      </c>
      <c r="E6" s="12" t="s">
        <v>21</v>
      </c>
      <c r="F6" s="12" t="s">
        <v>39</v>
      </c>
      <c r="G6" s="12" t="s">
        <v>40</v>
      </c>
      <c r="H6" s="12" t="s">
        <v>41</v>
      </c>
      <c r="I6" s="12" t="s">
        <v>20</v>
      </c>
      <c r="J6" s="12">
        <v>4</v>
      </c>
      <c r="K6" s="12" t="s">
        <v>35</v>
      </c>
      <c r="L6" s="12" t="s">
        <v>37</v>
      </c>
      <c r="M6" s="12">
        <v>3116</v>
      </c>
      <c r="N6" s="29">
        <v>1049154.8698730001</v>
      </c>
      <c r="O6" s="29">
        <v>1044686.484924</v>
      </c>
      <c r="P6" s="29">
        <v>1007244.523926</v>
      </c>
      <c r="Q6" s="29">
        <v>1010935.286499</v>
      </c>
      <c r="R6" s="28">
        <f t="shared" ref="R6:R64" si="2">IF(N6&lt;&gt;"N/A",ROUND((N6-O6)*(Q6-P6)/10000,1),"N/A")</f>
        <v>1649.2</v>
      </c>
      <c r="S6" s="6" t="s">
        <v>117</v>
      </c>
      <c r="T6" s="31" t="str">
        <f t="shared" si="0"/>
        <v xml:space="preserve">| ![R.SIGE](graph/ArcGISPro_Layer_COMUNAS_shp.png) | COMUNAS.shp | Comunas urbanas | Polígono 2D | 4 | </v>
      </c>
      <c r="U6" s="1" t="str">
        <f>_xlfn.CONCAT("| ",F6," | ",ROUND(N6,1)," | ",ROUND(O6,1)," | ",ROUND(P6,1)," | ",ROUND(Q6,1)," | ",R6," | ",S6," |")</f>
        <v>| COMUNAS.shp | 1049154.9 | 1044686.5 | 1007244.5 | 1010935.3 | 1649.2 | Sin código DANE, sin barrios asociados en todas las comunas. |</v>
      </c>
      <c r="V6" s="1" t="str">
        <f>IF(F6="N/A",_xlfn.CONCAT("**",H6,"**: ",G6,"&lt;br&gt;","&lt;img src='graph/ArcGISPro_Layer_",LEFT(H6,LEN(H6)-4),"_shp.png' alt='R.SIGE' width='100%' border='0' /&gt;&lt;br&gt;&lt;br&gt;"),_xlfn.CONCAT("**",H6,"**: ",G6,"&lt;br&gt;","&lt;img src='graph/ArcGISPro_Layer_",H6,".png' alt='R.SIGE' width='100%' border='0' /&gt;&lt;br&gt;&lt;br&gt;"))</f>
        <v>**Comunas urbanas**: COMUNAS&lt;br&gt;&lt;img src='graph/ArcGISPro_Layer_Comunas urbanas.png' alt='R.SIGE' width='100%' border='0' /&gt;&lt;br&gt;&lt;br&gt;</v>
      </c>
      <c r="W6" s="1" t="str">
        <f>IF(F6="N/A",_xlfn.CONCAT("![R.SIGE](graph/ArcGISPro_Layer_",LEFT(H6,LEN(H6)-4),"_shp.png)"),_xlfn.CONCAT("![R.SIGE](graph/ArcGISPro_Layer_",LEFT(H6,LEN(H6)-4),".png)"))</f>
        <v>![R.SIGE](graph/ArcGISPro_Layer_Comunas urb.png)</v>
      </c>
    </row>
    <row r="7" spans="2:23" ht="34.299999999999997" x14ac:dyDescent="0.4">
      <c r="B7" s="5" t="s">
        <v>75</v>
      </c>
      <c r="C7" s="12" t="s">
        <v>14</v>
      </c>
      <c r="D7" s="12" t="str">
        <f t="shared" si="1"/>
        <v>![R.SIGE](graph/ArcGISPro_Layer_EXP_URBANA_AJUSTADA_PREDIOS_shp.png)</v>
      </c>
      <c r="E7" s="12" t="s">
        <v>21</v>
      </c>
      <c r="F7" s="12" t="s">
        <v>42</v>
      </c>
      <c r="G7" s="12" t="s">
        <v>43</v>
      </c>
      <c r="H7" s="12" t="s">
        <v>44</v>
      </c>
      <c r="I7" s="12" t="s">
        <v>20</v>
      </c>
      <c r="J7" s="12">
        <v>2</v>
      </c>
      <c r="K7" s="12" t="s">
        <v>35</v>
      </c>
      <c r="L7" s="12" t="s">
        <v>37</v>
      </c>
      <c r="M7" s="12">
        <v>3116</v>
      </c>
      <c r="N7" s="29">
        <v>1049186.011156</v>
      </c>
      <c r="O7" s="29">
        <v>1044897.407898</v>
      </c>
      <c r="P7" s="29">
        <v>1008014.665958</v>
      </c>
      <c r="Q7" s="29">
        <v>1010777.4809</v>
      </c>
      <c r="R7" s="28">
        <f t="shared" si="2"/>
        <v>1184.9000000000001</v>
      </c>
      <c r="S7" s="6" t="s">
        <v>45</v>
      </c>
      <c r="T7" s="31" t="str">
        <f t="shared" si="0"/>
        <v xml:space="preserve">| ![R.SIGE](graph/ArcGISPro_Layer_EXP_URBANA_AJUSTADA_PREDIOS_shp.png) | EXP_URBANA_AJUSTADA_PREDIOS.shp | Límite zona de expansión urbana a partir de predios | Polígono 2D | 2 | </v>
      </c>
      <c r="U7" s="1" t="str">
        <f>_xlfn.CONCAT("| ",F7," | ",ROUND(N7,1)," | ",ROUND(O7,1)," | ",ROUND(P7,1)," | ",ROUND(Q7,1)," | ",R7," | ",S7," |")</f>
        <v>| EXP_URBANA_AJUSTADA_PREDIOS.shp | 1049186 | 1044897.4 | 1008014.7 | 1010777.5 | 1184.9 | Zona sur y oriental. |</v>
      </c>
      <c r="V7" s="1" t="str">
        <f>IF(F7="N/A",_xlfn.CONCAT("**",H7,"**: ",G7,"&lt;br&gt;","&lt;img src='graph/ArcGISPro_Layer_",LEFT(H7,LEN(H7)-4),"_shp.png' alt='R.SIGE' width='100%' border='0' /&gt;&lt;br&gt;&lt;br&gt;"),_xlfn.CONCAT("**",H7,"**: ",G7,"&lt;br&gt;","&lt;img src='graph/ArcGISPro_Layer_",H7,".png' alt='R.SIGE' width='100%' border='0' /&gt;&lt;br&gt;&lt;br&gt;"))</f>
        <v>**Límite zona de expansión urbana a partir de predios**: EXP_URBANA_AJUSTADA_PREDIOS&lt;br&gt;&lt;img src='graph/ArcGISPro_Layer_Límite zona de expansión urbana a partir de predios.png' alt='R.SIGE' width='100%' border='0' /&gt;&lt;br&gt;&lt;br&gt;</v>
      </c>
      <c r="W7" s="1" t="str">
        <f>IF(F7="N/A",_xlfn.CONCAT("![R.SIGE](graph/ArcGISPro_Layer_",LEFT(H7,LEN(H7)-4),"_shp.png)"),_xlfn.CONCAT("![R.SIGE](graph/ArcGISPro_Layer_",LEFT(H7,LEN(H7)-4),".png)"))</f>
        <v>![R.SIGE](graph/ArcGISPro_Layer_Límite zona de expansión urbana a partir de pre.png)</v>
      </c>
    </row>
    <row r="8" spans="2:23" ht="34.299999999999997" x14ac:dyDescent="0.4">
      <c r="B8" s="5" t="s">
        <v>75</v>
      </c>
      <c r="C8" s="12" t="s">
        <v>14</v>
      </c>
      <c r="D8" s="12" t="str">
        <f t="shared" si="1"/>
        <v>![R.SIGE](graph/ArcGISPro_Layer_HIDROGRAFIA_shp.png)</v>
      </c>
      <c r="E8" s="12" t="s">
        <v>21</v>
      </c>
      <c r="F8" s="12" t="s">
        <v>46</v>
      </c>
      <c r="G8" s="12" t="s">
        <v>47</v>
      </c>
      <c r="H8" s="12" t="s">
        <v>48</v>
      </c>
      <c r="I8" s="12" t="s">
        <v>18</v>
      </c>
      <c r="J8" s="12">
        <v>305</v>
      </c>
      <c r="K8" s="12" t="s">
        <v>35</v>
      </c>
      <c r="L8" s="12" t="s">
        <v>37</v>
      </c>
      <c r="M8" s="12">
        <v>3116</v>
      </c>
      <c r="N8" s="29">
        <v>1063045.1201170001</v>
      </c>
      <c r="O8" s="29">
        <v>1040394.31012</v>
      </c>
      <c r="P8" s="29">
        <v>997235.56012000004</v>
      </c>
      <c r="Q8" s="29">
        <v>1018799.362122</v>
      </c>
      <c r="R8" s="28">
        <f t="shared" si="2"/>
        <v>48843.8</v>
      </c>
      <c r="S8" s="6" t="s">
        <v>202</v>
      </c>
      <c r="T8" s="31" t="str">
        <f t="shared" si="0"/>
        <v xml:space="preserve">| ![R.SIGE](graph/ArcGISPro_Layer_HIDROGRAFIA_shp.png) | HIDROGRAFIA.shp | Red hidrográfica | Línea 2D | 305 | </v>
      </c>
      <c r="U8" s="1" t="str">
        <f>_xlfn.CONCAT("| ",F8," | ",ROUND(N8,1)," | ",ROUND(O8,1)," | ",ROUND(P8,1)," | ",ROUND(Q8,1)," | ",R8," | ",S8," |")</f>
        <v>| HIDROGRAFIA.shp | 1063045.1 | 1040394.3 | 997235.6 | 1018799.4 | 48843.8 | Red discontinua en varias zonas. Incluye nombres de algunos cauces principales. Sin pendiente media, ancho promedio del cauce. |</v>
      </c>
      <c r="V8" s="1" t="str">
        <f>IF(F8="N/A",_xlfn.CONCAT("**",H8,"**: ",G8,"&lt;br&gt;","&lt;img src='graph/ArcGISPro_Layer_",LEFT(H8,LEN(H8)-4),"_shp.png' alt='R.SIGE' width='100%' border='0' /&gt;&lt;br&gt;&lt;br&gt;"),_xlfn.CONCAT("**",H8,"**: ",G8,"&lt;br&gt;","&lt;img src='graph/ArcGISPro_Layer_",H8,".png' alt='R.SIGE' width='100%' border='0' /&gt;&lt;br&gt;&lt;br&gt;"))</f>
        <v>**Red hidrográfica**: HIDROGRAFIA&lt;br&gt;&lt;img src='graph/ArcGISPro_Layer_Red hidrográfica.png' alt='R.SIGE' width='100%' border='0' /&gt;&lt;br&gt;&lt;br&gt;</v>
      </c>
      <c r="W8" s="1" t="str">
        <f>IF(F8="N/A",_xlfn.CONCAT("![R.SIGE](graph/ArcGISPro_Layer_",LEFT(H8,LEN(H8)-4),"_shp.png)"),_xlfn.CONCAT("![R.SIGE](graph/ArcGISPro_Layer_",LEFT(H8,LEN(H8)-4),".png)"))</f>
        <v>![R.SIGE](graph/ArcGISPro_Layer_Red hidrográ.png)</v>
      </c>
    </row>
    <row r="9" spans="2:23" x14ac:dyDescent="0.4">
      <c r="B9" s="5" t="s">
        <v>75</v>
      </c>
      <c r="C9" s="12" t="s">
        <v>14</v>
      </c>
      <c r="D9" s="12" t="str">
        <f t="shared" si="1"/>
        <v>![R.SIGE](graph/ArcGISPro_Layer_MOT_shp.png)</v>
      </c>
      <c r="E9" s="12" t="s">
        <v>21</v>
      </c>
      <c r="F9" s="12" t="s">
        <v>49</v>
      </c>
      <c r="G9" s="12" t="s">
        <v>50</v>
      </c>
      <c r="H9" s="12" t="s">
        <v>51</v>
      </c>
      <c r="I9" s="12" t="s">
        <v>20</v>
      </c>
      <c r="J9" s="12">
        <v>80</v>
      </c>
      <c r="K9" s="12" t="s">
        <v>35</v>
      </c>
      <c r="L9" s="12" t="s">
        <v>37</v>
      </c>
      <c r="M9" s="12">
        <v>3116</v>
      </c>
      <c r="N9" s="29">
        <v>1062201.8706</v>
      </c>
      <c r="O9" s="29">
        <v>1040543.8239</v>
      </c>
      <c r="P9" s="29">
        <v>998131.31579999998</v>
      </c>
      <c r="Q9" s="29">
        <v>1018799.3621</v>
      </c>
      <c r="R9" s="28">
        <f t="shared" si="2"/>
        <v>44763</v>
      </c>
      <c r="S9" s="6" t="s">
        <v>116</v>
      </c>
      <c r="T9" s="31" t="str">
        <f t="shared" si="0"/>
        <v xml:space="preserve">| ![R.SIGE](graph/ArcGISPro_Layer_MOT_shp.png) | MOT.shp | Modelo de ocupación del territorio | Polígono 2D | 80 | </v>
      </c>
      <c r="U9" s="1" t="str">
        <f>_xlfn.CONCAT("| ",F9," | ",ROUND(N9,1)," | ",ROUND(O9,1)," | ",ROUND(P9,1)," | ",ROUND(Q9,1)," | ",R9," | ",S9," |")</f>
        <v>| MOT.shp | 1062201.9 | 1040543.8 | 998131.3 | 1018799.4 | 44763 | Sin descripción del procedimiento de delimitación de cada categoría. |</v>
      </c>
      <c r="V9" s="1" t="str">
        <f>IF(F9="N/A",_xlfn.CONCAT("**",H9,"**: ",G9,"&lt;br&gt;","&lt;img src='graph/ArcGISPro_Layer_",LEFT(H9,LEN(H9)-4),"_shp.png' alt='R.SIGE' width='100%' border='0' /&gt;&lt;br&gt;&lt;br&gt;"),_xlfn.CONCAT("**",H9,"**: ",G9,"&lt;br&gt;","&lt;img src='graph/ArcGISPro_Layer_",H9,".png' alt='R.SIGE' width='100%' border='0' /&gt;&lt;br&gt;&lt;br&gt;"))</f>
        <v>**Modelo de ocupación del territorio**: MOT&lt;br&gt;&lt;img src='graph/ArcGISPro_Layer_Modelo de ocupación del territorio.png' alt='R.SIGE' width='100%' border='0' /&gt;&lt;br&gt;&lt;br&gt;</v>
      </c>
      <c r="W9" s="1" t="str">
        <f>IF(F9="N/A",_xlfn.CONCAT("![R.SIGE](graph/ArcGISPro_Layer_",LEFT(H9,LEN(H9)-4),"_shp.png)"),_xlfn.CONCAT("![R.SIGE](graph/ArcGISPro_Layer_",LEFT(H9,LEN(H9)-4),".png)"))</f>
        <v>![R.SIGE](graph/ArcGISPro_Layer_Modelo de ocupación del territ.png)</v>
      </c>
    </row>
    <row r="10" spans="2:23" ht="34.299999999999997" x14ac:dyDescent="0.4">
      <c r="B10" s="5" t="s">
        <v>75</v>
      </c>
      <c r="C10" s="12" t="s">
        <v>14</v>
      </c>
      <c r="D10" s="12" t="str">
        <f t="shared" si="1"/>
        <v>![R.SIGE](graph/ArcGISPro_Layer_ORDEN_VIAL_shp.png)</v>
      </c>
      <c r="E10" s="12" t="s">
        <v>21</v>
      </c>
      <c r="F10" s="12" t="s">
        <v>52</v>
      </c>
      <c r="G10" s="12" t="s">
        <v>53</v>
      </c>
      <c r="H10" s="12" t="s">
        <v>54</v>
      </c>
      <c r="I10" s="12" t="s">
        <v>18</v>
      </c>
      <c r="J10" s="12">
        <v>774</v>
      </c>
      <c r="K10" s="12" t="s">
        <v>35</v>
      </c>
      <c r="L10" s="12" t="s">
        <v>37</v>
      </c>
      <c r="M10" s="12">
        <v>3116</v>
      </c>
      <c r="N10" s="29">
        <v>1062201.8706</v>
      </c>
      <c r="O10" s="29">
        <v>1040543.8239</v>
      </c>
      <c r="P10" s="29">
        <v>998131.31579999998</v>
      </c>
      <c r="Q10" s="29">
        <v>1018799.3621</v>
      </c>
      <c r="R10" s="28">
        <f t="shared" si="2"/>
        <v>44763</v>
      </c>
      <c r="S10" s="6" t="s">
        <v>115</v>
      </c>
      <c r="T10" s="31" t="str">
        <f t="shared" si="0"/>
        <v xml:space="preserve">| ![R.SIGE](graph/ArcGISPro_Layer_ORDEN_VIAL_shp.png) | ORDEN_VIAL.shp | Orden vial rural | Línea 2D | 774 | </v>
      </c>
      <c r="U10" s="1" t="str">
        <f>_xlfn.CONCAT("| ",F10," | ",ROUND(N10,1)," | ",ROUND(O10,1)," | ",ROUND(P10,1)," | ",ROUND(Q10,1)," | ",R10," | ",S10," |")</f>
        <v>| ORDEN_VIAL.shp | 1062201.9 | 1040543.8 | 998131.3 | 1018799.4 | 44763 | Con atributos provenientes de CAD. Nombre solo en 3 entidades. Sin indicación de sentido vial, restricción vehicular, velocidad permitida. |</v>
      </c>
      <c r="V10" s="1" t="str">
        <f>IF(F10="N/A",_xlfn.CONCAT("**",H10,"**: ",G10,"&lt;br&gt;","&lt;img src='graph/ArcGISPro_Layer_",LEFT(H10,LEN(H10)-4),"_shp.png' alt='R.SIGE' width='100%' border='0' /&gt;&lt;br&gt;&lt;br&gt;"),_xlfn.CONCAT("**",H10,"**: ",G10,"&lt;br&gt;","&lt;img src='graph/ArcGISPro_Layer_",H10,".png' alt='R.SIGE' width='100%' border='0' /&gt;&lt;br&gt;&lt;br&gt;"))</f>
        <v>**Orden vial rural**: ORDEN_VIAL&lt;br&gt;&lt;img src='graph/ArcGISPro_Layer_Orden vial rural.png' alt='R.SIGE' width='100%' border='0' /&gt;&lt;br&gt;&lt;br&gt;</v>
      </c>
      <c r="W10" s="1" t="str">
        <f>IF(F10="N/A",_xlfn.CONCAT("![R.SIGE](graph/ArcGISPro_Layer_",LEFT(H10,LEN(H10)-4),"_shp.png)"),_xlfn.CONCAT("![R.SIGE](graph/ArcGISPro_Layer_",LEFT(H10,LEN(H10)-4),".png)"))</f>
        <v>![R.SIGE](graph/ArcGISPro_Layer_Orden vial r.png)</v>
      </c>
    </row>
    <row r="11" spans="2:23" x14ac:dyDescent="0.4">
      <c r="B11" s="5" t="s">
        <v>75</v>
      </c>
      <c r="C11" s="12" t="s">
        <v>14</v>
      </c>
      <c r="D11" s="12" t="str">
        <f t="shared" si="1"/>
        <v>![R.SIGE](graph/ArcGISPro_Layer_RIO_BOGOTA_shp.png)</v>
      </c>
      <c r="E11" s="12" t="s">
        <v>21</v>
      </c>
      <c r="F11" s="12" t="s">
        <v>55</v>
      </c>
      <c r="G11" s="12" t="s">
        <v>56</v>
      </c>
      <c r="H11" s="12" t="s">
        <v>57</v>
      </c>
      <c r="I11" s="12" t="s">
        <v>18</v>
      </c>
      <c r="J11" s="12">
        <v>1</v>
      </c>
      <c r="K11" s="12" t="s">
        <v>35</v>
      </c>
      <c r="L11" s="12" t="s">
        <v>37</v>
      </c>
      <c r="M11" s="12">
        <v>3116</v>
      </c>
      <c r="N11" s="29">
        <v>1044274.2144000001</v>
      </c>
      <c r="O11" s="29">
        <v>1041161.9281</v>
      </c>
      <c r="P11" s="29">
        <v>1008907.3291</v>
      </c>
      <c r="Q11" s="29">
        <v>1015090.4591</v>
      </c>
      <c r="R11" s="28">
        <f t="shared" si="2"/>
        <v>1924.4</v>
      </c>
      <c r="S11" s="6" t="s">
        <v>114</v>
      </c>
      <c r="T11" s="31" t="str">
        <f t="shared" si="0"/>
        <v xml:space="preserve">| ![R.SIGE](graph/ArcGISPro_Layer_RIO_BOGOTA_shp.png) | RIO_BOGOTA.shp | Tramo Río Bogotá sobre municipio | Línea 2D | 1 | </v>
      </c>
      <c r="U11" s="1" t="str">
        <f>_xlfn.CONCAT("| ",F11," | ",ROUND(N11,1)," | ",ROUND(O11,1)," | ",ROUND(P11,1)," | ",ROUND(Q11,1)," | ",R11," | ",S11," |")</f>
        <v>| RIO_BOGOTA.shp | 1044274.2 | 1041161.9 | 1008907.3 | 1015090.5 | 1924.4 | Sin nombre, pendiente media, ancho promedio del cauce. |</v>
      </c>
      <c r="V11" s="1" t="str">
        <f>IF(F11="N/A",_xlfn.CONCAT("**",H11,"**: ",G11,"&lt;br&gt;","&lt;img src='graph/ArcGISPro_Layer_",LEFT(H11,LEN(H11)-4),"_shp.png' alt='R.SIGE' width='100%' border='0' /&gt;&lt;br&gt;&lt;br&gt;"),_xlfn.CONCAT("**",H11,"**: ",G11,"&lt;br&gt;","&lt;img src='graph/ArcGISPro_Layer_",H11,".png' alt='R.SIGE' width='100%' border='0' /&gt;&lt;br&gt;&lt;br&gt;"))</f>
        <v>**Tramo Río Bogotá sobre municipio**: RIO_BOGOTA&lt;br&gt;&lt;img src='graph/ArcGISPro_Layer_Tramo Río Bogotá sobre municipio.png' alt='R.SIGE' width='100%' border='0' /&gt;&lt;br&gt;&lt;br&gt;</v>
      </c>
      <c r="W11" s="1" t="str">
        <f>IF(F11="N/A",_xlfn.CONCAT("![R.SIGE](graph/ArcGISPro_Layer_",LEFT(H11,LEN(H11)-4),"_shp.png)"),_xlfn.CONCAT("![R.SIGE](graph/ArcGISPro_Layer_",LEFT(H11,LEN(H11)-4),".png)"))</f>
        <v>![R.SIGE](graph/ArcGISPro_Layer_Tramo Río Bogotá sobre munic.png)</v>
      </c>
    </row>
    <row r="12" spans="2:23" x14ac:dyDescent="0.4">
      <c r="B12" s="5" t="s">
        <v>75</v>
      </c>
      <c r="C12" s="12" t="s">
        <v>14</v>
      </c>
      <c r="D12" s="12" t="str">
        <f t="shared" si="1"/>
        <v>![R.SIGE](graph/ArcGISPro_Layer_VEREDA_shp.png)</v>
      </c>
      <c r="E12" s="12" t="s">
        <v>21</v>
      </c>
      <c r="F12" s="12" t="s">
        <v>58</v>
      </c>
      <c r="G12" s="12" t="s">
        <v>59</v>
      </c>
      <c r="H12" s="12" t="s">
        <v>150</v>
      </c>
      <c r="I12" s="12" t="s">
        <v>20</v>
      </c>
      <c r="J12" s="12">
        <v>14</v>
      </c>
      <c r="K12" s="12" t="s">
        <v>35</v>
      </c>
      <c r="L12" s="12" t="s">
        <v>37</v>
      </c>
      <c r="M12" s="12">
        <v>3116</v>
      </c>
      <c r="N12" s="29">
        <v>1062201.8706</v>
      </c>
      <c r="O12" s="29">
        <v>1040543.8239</v>
      </c>
      <c r="P12" s="29">
        <v>998131.31579999998</v>
      </c>
      <c r="Q12" s="29">
        <v>1018799.3621</v>
      </c>
      <c r="R12" s="28">
        <f t="shared" si="2"/>
        <v>44763</v>
      </c>
      <c r="S12" s="6"/>
      <c r="T12" s="31" t="str">
        <f t="shared" si="0"/>
        <v xml:space="preserve">| ![R.SIGE](graph/ArcGISPro_Layer_VEREDA_shp.png) | VEREDA.shp | Límites veredales | Polígono 2D | 14 | </v>
      </c>
      <c r="U12" s="1" t="str">
        <f>_xlfn.CONCAT("| ",F12," | ",ROUND(N12,1)," | ",ROUND(O12,1)," | ",ROUND(P12,1)," | ",ROUND(Q12,1)," | ",R12," | ",S12," |")</f>
        <v>| VEREDA.shp | 1062201.9 | 1040543.8 | 998131.3 | 1018799.4 | 44763 |  |</v>
      </c>
      <c r="V12" s="1" t="str">
        <f>IF(F12="N/A",_xlfn.CONCAT("**",H12,"**: ",G12,"&lt;br&gt;","&lt;img src='graph/ArcGISPro_Layer_",LEFT(H12,LEN(H12)-4),"_shp.png' alt='R.SIGE' width='100%' border='0' /&gt;&lt;br&gt;&lt;br&gt;"),_xlfn.CONCAT("**",H12,"**: ",G12,"&lt;br&gt;","&lt;img src='graph/ArcGISPro_Layer_",H12,".png' alt='R.SIGE' width='100%' border='0' /&gt;&lt;br&gt;&lt;br&gt;"))</f>
        <v>**Límites veredales**: VEREDA&lt;br&gt;&lt;img src='graph/ArcGISPro_Layer_Límites veredales.png' alt='R.SIGE' width='100%' border='0' /&gt;&lt;br&gt;&lt;br&gt;</v>
      </c>
      <c r="W12" s="1" t="str">
        <f>IF(F12="N/A",_xlfn.CONCAT("![R.SIGE](graph/ArcGISPro_Layer_",LEFT(H12,LEN(H12)-4),"_shp.png)"),_xlfn.CONCAT("![R.SIGE](graph/ArcGISPro_Layer_",LEFT(H12,LEN(H12)-4),".png)"))</f>
        <v>![R.SIGE](graph/ArcGISPro_Layer_Límites vered.png)</v>
      </c>
    </row>
    <row r="13" spans="2:23" ht="51.45" x14ac:dyDescent="0.4">
      <c r="B13" s="5" t="s">
        <v>75</v>
      </c>
      <c r="C13" s="12" t="s">
        <v>14</v>
      </c>
      <c r="D13" s="12" t="str">
        <f t="shared" si="1"/>
        <v>![R.SIGE](graph/ArcGISPro_Layer_VIAS_shp.png)</v>
      </c>
      <c r="E13" s="12" t="s">
        <v>21</v>
      </c>
      <c r="F13" s="12" t="s">
        <v>60</v>
      </c>
      <c r="G13" s="12" t="s">
        <v>61</v>
      </c>
      <c r="H13" s="12" t="s">
        <v>80</v>
      </c>
      <c r="I13" s="12" t="s">
        <v>18</v>
      </c>
      <c r="J13" s="12">
        <v>15</v>
      </c>
      <c r="K13" s="12" t="s">
        <v>35</v>
      </c>
      <c r="L13" s="12" t="s">
        <v>37</v>
      </c>
      <c r="M13" s="12">
        <v>3116</v>
      </c>
      <c r="N13" s="29">
        <v>1049280.672729</v>
      </c>
      <c r="O13" s="29">
        <v>1045802.309972</v>
      </c>
      <c r="P13" s="29">
        <v>1008012.379068</v>
      </c>
      <c r="Q13" s="29">
        <v>1010933.968323</v>
      </c>
      <c r="R13" s="28">
        <f t="shared" si="2"/>
        <v>1016.2</v>
      </c>
      <c r="S13" s="6" t="s">
        <v>203</v>
      </c>
      <c r="T13" s="31" t="str">
        <f t="shared" si="0"/>
        <v xml:space="preserve">| ![R.SIGE](graph/ArcGISPro_Layer_VIAS_shp.png) | VIAS.shp | Vías principales proyectadas | Línea 2D | 15 | </v>
      </c>
      <c r="U13" s="1" t="str">
        <f>_xlfn.CONCAT("| ",F13," | ",ROUND(N13,1)," | ",ROUND(O13,1)," | ",ROUND(P13,1)," | ",ROUND(Q13,1)," | ",R13," | ",S13," |")</f>
        <v>| VIAS.shp | 1049280.7 | 1045802.3 | 1008012.4 | 1010934 | 1016.2 | Con ancho de perfil transversal en metros en 11 entidades, con definición de tipo en 2 entidades. Sin nombre de vía, indicación de sentido vial, restricción vehicular, velocidad permitida.  |</v>
      </c>
      <c r="V13" s="1" t="str">
        <f>IF(F13="N/A",_xlfn.CONCAT("**",H13,"**: ",G13,"&lt;br&gt;","&lt;img src='graph/ArcGISPro_Layer_",LEFT(H13,LEN(H13)-4),"_shp.png' alt='R.SIGE' width='100%' border='0' /&gt;&lt;br&gt;&lt;br&gt;"),_xlfn.CONCAT("**",H13,"**: ",G13,"&lt;br&gt;","&lt;img src='graph/ArcGISPro_Layer_",H13,".png' alt='R.SIGE' width='100%' border='0' /&gt;&lt;br&gt;&lt;br&gt;"))</f>
        <v>**Vías principales proyectadas**: VIAS&lt;br&gt;&lt;img src='graph/ArcGISPro_Layer_Vías principales proyectadas.png' alt='R.SIGE' width='100%' border='0' /&gt;&lt;br&gt;&lt;br&gt;</v>
      </c>
      <c r="W13" s="1" t="str">
        <f>IF(F13="N/A",_xlfn.CONCAT("![R.SIGE](graph/ArcGISPro_Layer_",LEFT(H13,LEN(H13)-4),"_shp.png)"),_xlfn.CONCAT("![R.SIGE](graph/ArcGISPro_Layer_",LEFT(H13,LEN(H13)-4),".png)"))</f>
        <v>![R.SIGE](graph/ArcGISPro_Layer_Vías principales proyect.png)</v>
      </c>
    </row>
    <row r="14" spans="2:23" x14ac:dyDescent="0.4">
      <c r="B14" s="5" t="s">
        <v>75</v>
      </c>
      <c r="C14" s="12" t="s">
        <v>14</v>
      </c>
      <c r="D14" s="12" t="str">
        <f t="shared" si="1"/>
        <v>![R.SIGE](graph/ArcGISPro_Layer_VIAS_PERIMETRO_shp.png)</v>
      </c>
      <c r="E14" s="12" t="s">
        <v>21</v>
      </c>
      <c r="F14" s="12" t="s">
        <v>62</v>
      </c>
      <c r="G14" s="12" t="s">
        <v>63</v>
      </c>
      <c r="H14" s="12" t="s">
        <v>81</v>
      </c>
      <c r="I14" s="12" t="s">
        <v>18</v>
      </c>
      <c r="J14" s="12">
        <v>604</v>
      </c>
      <c r="K14" s="12" t="s">
        <v>35</v>
      </c>
      <c r="L14" s="12" t="s">
        <v>37</v>
      </c>
      <c r="M14" s="12">
        <v>3116</v>
      </c>
      <c r="N14" s="29">
        <v>1050000.450928</v>
      </c>
      <c r="O14" s="29">
        <v>1043599.951477</v>
      </c>
      <c r="P14" s="29">
        <v>1007307.88208</v>
      </c>
      <c r="Q14" s="29">
        <v>1012355.771301</v>
      </c>
      <c r="R14" s="28">
        <f t="shared" si="2"/>
        <v>3230.9</v>
      </c>
      <c r="S14" s="6" t="s">
        <v>100</v>
      </c>
      <c r="T14" s="31" t="str">
        <f t="shared" si="0"/>
        <v xml:space="preserve">| ![R.SIGE](graph/ArcGISPro_Layer_VIAS_PERIMETRO_shp.png) | VIAS_PERIMETRO.shp | Vías perímetro urbano principal | Línea 2D | 604 | </v>
      </c>
      <c r="U14" s="1" t="str">
        <f>_xlfn.CONCAT("| ",F14," | ",ROUND(N14,1)," | ",ROUND(O14,1)," | ",ROUND(P14,1)," | ",ROUND(Q14,1)," | ",R14," | ",S14," |")</f>
        <v>| VIAS_PERIMETRO.shp | 1050000.5 | 1043600 | 1007307.9 | 1012355.8 | 3230.9 | Contiene nombre de vía, tipo, estado y clasificación. |</v>
      </c>
      <c r="V14" s="1" t="str">
        <f>IF(F14="N/A",_xlfn.CONCAT("**",H14,"**: ",G14,"&lt;br&gt;","&lt;img src='graph/ArcGISPro_Layer_",LEFT(H14,LEN(H14)-4),"_shp.png' alt='R.SIGE' width='100%' border='0' /&gt;&lt;br&gt;&lt;br&gt;"),_xlfn.CONCAT("**",H14,"**: ",G14,"&lt;br&gt;","&lt;img src='graph/ArcGISPro_Layer_",H14,".png' alt='R.SIGE' width='100%' border='0' /&gt;&lt;br&gt;&lt;br&gt;"))</f>
        <v>**Vías perímetro urbano principal**: VIAS_PERIMETRO&lt;br&gt;&lt;img src='graph/ArcGISPro_Layer_Vías perímetro urbano principal.png' alt='R.SIGE' width='100%' border='0' /&gt;&lt;br&gt;&lt;br&gt;</v>
      </c>
      <c r="W14" s="1" t="str">
        <f>IF(F14="N/A",_xlfn.CONCAT("![R.SIGE](graph/ArcGISPro_Layer_",LEFT(H14,LEN(H14)-4),"_shp.png)"),_xlfn.CONCAT("![R.SIGE](graph/ArcGISPro_Layer_",LEFT(H14,LEN(H14)-4),".png)"))</f>
        <v>![R.SIGE](graph/ArcGISPro_Layer_Vías perímetro urbano princ.png)</v>
      </c>
    </row>
    <row r="15" spans="2:23" ht="51.45" x14ac:dyDescent="0.4">
      <c r="B15" s="5" t="s">
        <v>75</v>
      </c>
      <c r="C15" s="12" t="s">
        <v>14</v>
      </c>
      <c r="D15" s="12" t="str">
        <f t="shared" si="1"/>
        <v>![R.SIGE](graph/ArcGISPro_Layer_VIAS_PERIMETRO_URBANO_shp.png)</v>
      </c>
      <c r="E15" s="12" t="s">
        <v>21</v>
      </c>
      <c r="F15" s="12" t="s">
        <v>64</v>
      </c>
      <c r="G15" s="12" t="s">
        <v>65</v>
      </c>
      <c r="H15" s="12" t="s">
        <v>82</v>
      </c>
      <c r="I15" s="12" t="s">
        <v>18</v>
      </c>
      <c r="J15" s="12">
        <v>761</v>
      </c>
      <c r="K15" s="12" t="s">
        <v>35</v>
      </c>
      <c r="L15" s="12" t="s">
        <v>37</v>
      </c>
      <c r="M15" s="12">
        <v>3116</v>
      </c>
      <c r="N15" s="29">
        <v>1050076.1201170001</v>
      </c>
      <c r="O15" s="29">
        <v>1040688.380127</v>
      </c>
      <c r="P15" s="29">
        <v>1007307.88208</v>
      </c>
      <c r="Q15" s="29">
        <v>1014935.190125</v>
      </c>
      <c r="R15" s="28">
        <f t="shared" si="2"/>
        <v>7160.3</v>
      </c>
      <c r="S15" s="6" t="s">
        <v>101</v>
      </c>
      <c r="T15" s="31" t="str">
        <f t="shared" si="0"/>
        <v xml:space="preserve">| ![R.SIGE](graph/ArcGISPro_Layer_VIAS_PERIMETRO_URBANO_shp.png) | VIAS_PERIMETRO_URBANO.shp | Vías perímetro urbano y vías proyectadas. Incluye la zona urbana central, La Paz, Villa del Rosario y Barandillas | Línea 2D | 761 | </v>
      </c>
      <c r="U15" s="1" t="str">
        <f>_xlfn.CONCAT("| ",F15," | ",ROUND(N15,1)," | ",ROUND(O15,1)," | ",ROUND(P15,1)," | ",ROUND(Q15,1)," | ",R15," | ",S15," |")</f>
        <v>| VIAS_PERIMETRO_URBANO.shp | 1050076.1 | 1040688.4 | 1007307.9 | 1014935.2 | 7160.3 | Contiene nombre de vía, tipo, estado,  clasificación y destinación Sin indicación de sentido vial, restricción vehicular, velocidad permitida.  |</v>
      </c>
      <c r="V15" s="1" t="str">
        <f>IF(F15="N/A",_xlfn.CONCAT("**",H15,"**: ",G15,"&lt;br&gt;","&lt;img src='graph/ArcGISPro_Layer_",LEFT(H15,LEN(H15)-4),"_shp.png' alt='R.SIGE' width='100%' border='0' /&gt;&lt;br&gt;&lt;br&gt;"),_xlfn.CONCAT("**",H15,"**: ",G15,"&lt;br&gt;","&lt;img src='graph/ArcGISPro_Layer_",H15,".png' alt='R.SIGE' width='100%' border='0' /&gt;&lt;br&gt;&lt;br&gt;"))</f>
        <v>**Vías perímetro urbano y vías proyectadas. Incluye la zona urbana central, La Paz, Villa del Rosario y Barandillas**: VIAS_PERIMETRO_URBANO&lt;br&gt;&lt;img src='graph/ArcGISPro_Layer_Vías perímetro urbano y vías proyectadas. Incluye la zona urbana central, La Paz, Villa del Rosario y Barandillas.png' alt='R.SIGE' width='100%' border='0' /&gt;&lt;br&gt;&lt;br&gt;</v>
      </c>
      <c r="W15" s="1" t="str">
        <f>IF(F15="N/A",_xlfn.CONCAT("![R.SIGE](graph/ArcGISPro_Layer_",LEFT(H15,LEN(H15)-4),"_shp.png)"),_xlfn.CONCAT("![R.SIGE](graph/ArcGISPro_Layer_",LEFT(H15,LEN(H15)-4),".png)"))</f>
        <v>![R.SIGE](graph/ArcGISPro_Layer_Vías perímetro urbano y vías proyectadas. Incluye la zona urbana central, La Paz, Villa del Rosario y Barandi.png)</v>
      </c>
    </row>
    <row r="16" spans="2:23" ht="51.45" x14ac:dyDescent="0.4">
      <c r="B16" s="5" t="s">
        <v>75</v>
      </c>
      <c r="C16" s="12" t="s">
        <v>14</v>
      </c>
      <c r="D16" s="12" t="str">
        <f t="shared" si="1"/>
        <v>![R.SIGE](graph/ArcGISPro_Layer_VIAS_RURALES_shp.png)</v>
      </c>
      <c r="E16" s="12" t="s">
        <v>21</v>
      </c>
      <c r="F16" s="12" t="s">
        <v>66</v>
      </c>
      <c r="G16" s="12" t="s">
        <v>67</v>
      </c>
      <c r="H16" s="12" t="s">
        <v>83</v>
      </c>
      <c r="I16" s="12" t="s">
        <v>18</v>
      </c>
      <c r="J16" s="12">
        <v>774</v>
      </c>
      <c r="K16" s="12" t="s">
        <v>35</v>
      </c>
      <c r="L16" s="12" t="s">
        <v>37</v>
      </c>
      <c r="M16" s="12">
        <v>3116</v>
      </c>
      <c r="N16" s="29">
        <v>1062201.8706</v>
      </c>
      <c r="O16" s="29">
        <v>1040543.8239</v>
      </c>
      <c r="P16" s="29">
        <v>998131.31579999998</v>
      </c>
      <c r="Q16" s="29">
        <v>1018799.3621</v>
      </c>
      <c r="R16" s="28">
        <f t="shared" si="2"/>
        <v>44763</v>
      </c>
      <c r="S16" s="6" t="s">
        <v>102</v>
      </c>
      <c r="T16" s="31" t="str">
        <f t="shared" si="0"/>
        <v xml:space="preserve">| ![R.SIGE](graph/ArcGISPro_Layer_VIAS_RURALES_shp.png) | VIAS_RURALES.shp | Vías rurales | Línea 2D | 774 | </v>
      </c>
      <c r="U16" s="1" t="str">
        <f>_xlfn.CONCAT("| ",F16," | ",ROUND(N16,1)," | ",ROUND(O16,1)," | ",ROUND(P16,1)," | ",ROUND(Q16,1)," | ",R16," | ",S16," |")</f>
        <v>| VIAS_RURALES.shp | 1062201.9 | 1040543.8 | 998131.3 | 1018799.4 | 44763 | Con atributos provenientes de CAD. Nombre solo en 3 entidades. Sin indicación de sentido vial, restricción vehicular, velocidad permitida. Capa similar o idéntica a ORDEN_VIAL.shp. |</v>
      </c>
      <c r="V16" s="1" t="str">
        <f>IF(F16="N/A",_xlfn.CONCAT("**",H16,"**: ",G16,"&lt;br&gt;","&lt;img src='graph/ArcGISPro_Layer_",LEFT(H16,LEN(H16)-4),"_shp.png' alt='R.SIGE' width='100%' border='0' /&gt;&lt;br&gt;&lt;br&gt;"),_xlfn.CONCAT("**",H16,"**: ",G16,"&lt;br&gt;","&lt;img src='graph/ArcGISPro_Layer_",H16,".png' alt='R.SIGE' width='100%' border='0' /&gt;&lt;br&gt;&lt;br&gt;"))</f>
        <v>**Vías rurales**: VIAS_RURALES&lt;br&gt;&lt;img src='graph/ArcGISPro_Layer_Vías rurales.png' alt='R.SIGE' width='100%' border='0' /&gt;&lt;br&gt;&lt;br&gt;</v>
      </c>
      <c r="W16" s="1" t="str">
        <f>IF(F16="N/A",_xlfn.CONCAT("![R.SIGE](graph/ArcGISPro_Layer_",LEFT(H16,LEN(H16)-4),"_shp.png)"),_xlfn.CONCAT("![R.SIGE](graph/ArcGISPro_Layer_",LEFT(H16,LEN(H16)-4),".png)"))</f>
        <v>![R.SIGE](graph/ArcGISPro_Layer_Vías rur.png)</v>
      </c>
    </row>
    <row r="17" spans="2:23" ht="34.299999999999997" x14ac:dyDescent="0.4">
      <c r="B17" s="5" t="s">
        <v>75</v>
      </c>
      <c r="C17" s="12" t="s">
        <v>14</v>
      </c>
      <c r="D17" s="12" t="str">
        <f t="shared" si="1"/>
        <v>![R.SIGE](graph/ArcGISPro_Layer_VIAS_URBANAS_shp.png)</v>
      </c>
      <c r="E17" s="12" t="s">
        <v>21</v>
      </c>
      <c r="F17" s="12" t="s">
        <v>68</v>
      </c>
      <c r="G17" s="12" t="s">
        <v>69</v>
      </c>
      <c r="H17" s="12" t="s">
        <v>84</v>
      </c>
      <c r="I17" s="12" t="s">
        <v>18</v>
      </c>
      <c r="J17" s="12">
        <v>784</v>
      </c>
      <c r="K17" s="12" t="s">
        <v>35</v>
      </c>
      <c r="L17" s="12" t="s">
        <v>37</v>
      </c>
      <c r="M17" s="12">
        <v>3116</v>
      </c>
      <c r="N17" s="29">
        <v>1050000.450928</v>
      </c>
      <c r="O17" s="29">
        <v>1043599.951477</v>
      </c>
      <c r="P17" s="29">
        <v>1006307.3399049999</v>
      </c>
      <c r="Q17" s="29">
        <v>1013626.4107060001</v>
      </c>
      <c r="R17" s="28">
        <f t="shared" si="2"/>
        <v>4684.6000000000004</v>
      </c>
      <c r="S17" s="6" t="s">
        <v>103</v>
      </c>
      <c r="T17" s="31" t="str">
        <f t="shared" si="0"/>
        <v xml:space="preserve">| ![R.SIGE](graph/ArcGISPro_Layer_VIAS_URBANAS_shp.png) | VIAS_URBANAS.shp | Vías urbanas | Línea 2D | 784 | </v>
      </c>
      <c r="U17" s="1" t="str">
        <f>_xlfn.CONCAT("| ",F17," | ",ROUND(N17,1)," | ",ROUND(O17,1)," | ",ROUND(P17,1)," | ",ROUND(Q17,1)," | ",R17," | ",S17," |")</f>
        <v>| VIAS_URBANAS.shp | 1050000.5 | 1043600 | 1006307.3 | 1013626.4 | 4684.6 | Contiene nombre de vía, tipo, estado y  clasificación. Sin indicación de sentido vial, restricción vehicular, velocidad permitida.  |</v>
      </c>
      <c r="V17" s="1" t="str">
        <f>IF(F17="N/A",_xlfn.CONCAT("**",H17,"**: ",G17,"&lt;br&gt;","&lt;img src='graph/ArcGISPro_Layer_",LEFT(H17,LEN(H17)-4),"_shp.png' alt='R.SIGE' width='100%' border='0' /&gt;&lt;br&gt;&lt;br&gt;"),_xlfn.CONCAT("**",H17,"**: ",G17,"&lt;br&gt;","&lt;img src='graph/ArcGISPro_Layer_",H17,".png' alt='R.SIGE' width='100%' border='0' /&gt;&lt;br&gt;&lt;br&gt;"))</f>
        <v>**Vías urbanas**: VIAS_URBANAS&lt;br&gt;&lt;img src='graph/ArcGISPro_Layer_Vías urbanas.png' alt='R.SIGE' width='100%' border='0' /&gt;&lt;br&gt;&lt;br&gt;</v>
      </c>
      <c r="W17" s="1" t="str">
        <f>IF(F17="N/A",_xlfn.CONCAT("![R.SIGE](graph/ArcGISPro_Layer_",LEFT(H17,LEN(H17)-4),"_shp.png)"),_xlfn.CONCAT("![R.SIGE](graph/ArcGISPro_Layer_",LEFT(H17,LEN(H17)-4),".png)"))</f>
        <v>![R.SIGE](graph/ArcGISPro_Layer_Vías urb.png)</v>
      </c>
    </row>
    <row r="18" spans="2:23" x14ac:dyDescent="0.4">
      <c r="B18" s="5" t="s">
        <v>75</v>
      </c>
      <c r="C18" s="12" t="s">
        <v>14</v>
      </c>
      <c r="D18" s="12" t="str">
        <f t="shared" si="1"/>
        <v>![R.SIGE](graph/ArcGISPro_Layer_ZONA_URBANA_AJUSTADA_PREDIOS_shp.png)</v>
      </c>
      <c r="E18" s="12" t="s">
        <v>21</v>
      </c>
      <c r="F18" s="12" t="s">
        <v>70</v>
      </c>
      <c r="G18" s="12" t="s">
        <v>71</v>
      </c>
      <c r="H18" s="12" t="s">
        <v>85</v>
      </c>
      <c r="I18" s="12" t="s">
        <v>20</v>
      </c>
      <c r="J18" s="12">
        <v>4</v>
      </c>
      <c r="K18" s="12" t="s">
        <v>35</v>
      </c>
      <c r="L18" s="12" t="s">
        <v>37</v>
      </c>
      <c r="M18" s="12">
        <v>3116</v>
      </c>
      <c r="N18" s="29">
        <v>1049261.8751119999</v>
      </c>
      <c r="O18" s="29">
        <v>1045672.301915</v>
      </c>
      <c r="P18" s="29">
        <v>1007255.695945</v>
      </c>
      <c r="Q18" s="29">
        <v>1012738.086262</v>
      </c>
      <c r="R18" s="28">
        <f t="shared" si="2"/>
        <v>1967.9</v>
      </c>
      <c r="S18" s="6"/>
      <c r="T18" s="31" t="str">
        <f t="shared" si="0"/>
        <v xml:space="preserve">| ![R.SIGE](graph/ArcGISPro_Layer_ZONA_URBANA_AJUSTADA_PREDIOS_shp.png) | ZONA_URBANA_AJUSTADA_PREDIOS.shp | Límite zona urbana ajustada a partir de predios | Polígono 2D | 4 | </v>
      </c>
      <c r="U18" s="1" t="str">
        <f>_xlfn.CONCAT("| ",F18," | ",ROUND(N18,1)," | ",ROUND(O18,1)," | ",ROUND(P18,1)," | ",ROUND(Q18,1)," | ",R18," | ",S18," |")</f>
        <v>| ZONA_URBANA_AJUSTADA_PREDIOS.shp | 1049261.9 | 1045672.3 | 1007255.7 | 1012738.1 | 1967.9 |  |</v>
      </c>
      <c r="V18" s="1" t="str">
        <f>IF(F18="N/A",_xlfn.CONCAT("**",H18,"**: ",G18,"&lt;br&gt;","&lt;img src='graph/ArcGISPro_Layer_",LEFT(H18,LEN(H18)-4),"_shp.png' alt='R.SIGE' width='100%' border='0' /&gt;&lt;br&gt;&lt;br&gt;"),_xlfn.CONCAT("**",H18,"**: ",G18,"&lt;br&gt;","&lt;img src='graph/ArcGISPro_Layer_",H18,".png' alt='R.SIGE' width='100%' border='0' /&gt;&lt;br&gt;&lt;br&gt;"))</f>
        <v>**Límite zona urbana ajustada a partir de predios**: ZONA_URBANA_AJUSTADA_PREDIOS&lt;br&gt;&lt;img src='graph/ArcGISPro_Layer_Límite zona urbana ajustada a partir de predios.png' alt='R.SIGE' width='100%' border='0' /&gt;&lt;br&gt;&lt;br&gt;</v>
      </c>
      <c r="W18" s="1" t="str">
        <f>IF(F18="N/A",_xlfn.CONCAT("![R.SIGE](graph/ArcGISPro_Layer_",LEFT(H18,LEN(H18)-4),"_shp.png)"),_xlfn.CONCAT("![R.SIGE](graph/ArcGISPro_Layer_",LEFT(H18,LEN(H18)-4),".png)"))</f>
        <v>![R.SIGE](graph/ArcGISPro_Layer_Límite zona urbana ajustada a partir de pre.png)</v>
      </c>
    </row>
    <row r="19" spans="2:23" ht="51.45" x14ac:dyDescent="0.4">
      <c r="B19" s="5" t="s">
        <v>77</v>
      </c>
      <c r="C19" s="12" t="s">
        <v>14</v>
      </c>
      <c r="D19" s="12" t="str">
        <f t="shared" si="1"/>
        <v>![[R.SIGE]](graph/ArcGISPro_Layer_ANDENES.png)</v>
      </c>
      <c r="E19" s="12" t="s">
        <v>125</v>
      </c>
      <c r="F19" s="12" t="s">
        <v>86</v>
      </c>
      <c r="G19" s="12" t="s">
        <v>86</v>
      </c>
      <c r="H19" s="12" t="s">
        <v>105</v>
      </c>
      <c r="I19" s="12" t="s">
        <v>18</v>
      </c>
      <c r="J19" s="12">
        <v>766</v>
      </c>
      <c r="K19" s="12" t="s">
        <v>124</v>
      </c>
      <c r="L19" s="12" t="s">
        <v>37</v>
      </c>
      <c r="M19" s="12">
        <v>3116</v>
      </c>
      <c r="N19" s="29">
        <v>1049280.2324999999</v>
      </c>
      <c r="O19" s="29">
        <v>1044508.9313000001</v>
      </c>
      <c r="P19" s="29">
        <v>1006307.3399</v>
      </c>
      <c r="Q19" s="29">
        <v>1013626.4107</v>
      </c>
      <c r="R19" s="28">
        <f t="shared" si="2"/>
        <v>3492.1</v>
      </c>
      <c r="S19" s="6" t="s">
        <v>208</v>
      </c>
      <c r="T19" s="31" t="str">
        <f t="shared" si="0"/>
        <v xml:space="preserve">| ![[R.SIGE]](graph/ArcGISPro_Layer_ANDENES.png) | ANDENES | Andenes zona urbana y centros poblados rurales próximos al área urbana | Línea 2D | 766 | </v>
      </c>
      <c r="U19" s="1" t="str">
        <f>_xlfn.CONCAT("| ",F19," | ",ROUND(N19,1)," | ",ROUND(O19,1)," | ",ROUND(P19,1)," | ",ROUND(Q19,1)," | ",R19," | ",S19," |")</f>
        <v>| ANDENES | 1049280.2 | 1044508.9 | 1006307.3 | 1013626.4 | 3492.1 | Corresponde a ejes viales con caracterización de si tienen andén o no y su estado, y no a líneas de anden en cada costado de vía, no se indica si el ande se ubica en ambos costados o no. |</v>
      </c>
      <c r="V19" s="1" t="str">
        <f>IF(F19="N/A",_xlfn.CONCAT("**",H19,"**: ",G19,"&lt;br&gt;","&lt;img src='graph/ArcGISPro_Layer_",LEFT(H19,LEN(H19)-4),"_shp.png' alt='R.SIGE' width='100%' border='0' /&gt;&lt;br&gt;&lt;br&gt;"),_xlfn.CONCAT("**",H19,"**: ",G19,"&lt;br&gt;","&lt;img src='graph/ArcGISPro_Layer_",H19,".png' alt='R.SIGE' width='100%' border='0' /&gt;&lt;br&gt;&lt;br&gt;"))</f>
        <v>**Andenes zona urbana y centros poblados rurales próximos al área urbana**: ANDENES&lt;br&gt;&lt;img src='graph/ArcGISPro_Layer_Andenes zona urbana y centros poblados rurales próximos al área urbana.png' alt='R.SIGE' width='100%' border='0' /&gt;&lt;br&gt;&lt;br&gt;</v>
      </c>
    </row>
    <row r="20" spans="2:23" ht="51.45" x14ac:dyDescent="0.4">
      <c r="B20" s="5" t="s">
        <v>77</v>
      </c>
      <c r="C20" s="16" t="s">
        <v>14</v>
      </c>
      <c r="D20" s="12" t="str">
        <f t="shared" si="1"/>
        <v>![[R.SIGE]](graph/ArcGISPro_Layer_ANDENES_CPR.png)</v>
      </c>
      <c r="E20" s="12" t="s">
        <v>125</v>
      </c>
      <c r="F20" s="16" t="s">
        <v>87</v>
      </c>
      <c r="G20" s="16" t="s">
        <v>87</v>
      </c>
      <c r="H20" s="12" t="s">
        <v>104</v>
      </c>
      <c r="I20" s="12" t="s">
        <v>18</v>
      </c>
      <c r="J20" s="16">
        <v>162</v>
      </c>
      <c r="K20" s="12" t="s">
        <v>124</v>
      </c>
      <c r="L20" s="12" t="s">
        <v>37</v>
      </c>
      <c r="M20" s="12">
        <v>3116</v>
      </c>
      <c r="N20" s="30">
        <v>1049010.2681</v>
      </c>
      <c r="O20" s="30">
        <v>1044930.8713</v>
      </c>
      <c r="P20" s="30">
        <v>1006307.3399</v>
      </c>
      <c r="Q20" s="30">
        <v>1013626.4107</v>
      </c>
      <c r="R20" s="28">
        <f t="shared" si="2"/>
        <v>2985.7</v>
      </c>
      <c r="S20" s="6" t="s">
        <v>208</v>
      </c>
      <c r="T20" s="31" t="str">
        <f t="shared" si="0"/>
        <v xml:space="preserve">| ![[R.SIGE]](graph/ArcGISPro_Layer_ANDENES_CPR.png) | ANDENES_CPR | Andenes en centros poblados rurales próximos al área urbana | Línea 2D | 162 | </v>
      </c>
      <c r="U20" s="1" t="str">
        <f>_xlfn.CONCAT("| ",F20," | ",ROUND(N20,1)," | ",ROUND(O20,1)," | ",ROUND(P20,1)," | ",ROUND(Q20,1)," | ",R20," | ",S20," |")</f>
        <v>| ANDENES_CPR | 1049010.3 | 1044930.9 | 1006307.3 | 1013626.4 | 2985.7 | Corresponde a ejes viales con caracterización de si tienen andén o no y su estado, y no a líneas de anden en cada costado de vía, no se indica si el ande se ubica en ambos costados o no. |</v>
      </c>
      <c r="V20" s="1" t="str">
        <f>IF(F20="N/A",_xlfn.CONCAT("**",H20,"**: ",G20,"&lt;br&gt;","&lt;img src='graph/ArcGISPro_Layer_",LEFT(H20,LEN(H20)-4),"_shp.png' alt='R.SIGE' width='100%' border='0' /&gt;&lt;br&gt;&lt;br&gt;"),_xlfn.CONCAT("**",H20,"**: ",G20,"&lt;br&gt;","&lt;img src='graph/ArcGISPro_Layer_",H20,".png' alt='R.SIGE' width='100%' border='0' /&gt;&lt;br&gt;&lt;br&gt;"))</f>
        <v>**Andenes en centros poblados rurales próximos al área urbana**: ANDENES_CPR&lt;br&gt;&lt;img src='graph/ArcGISPro_Layer_Andenes en centros poblados rurales próximos al área urbana.png' alt='R.SIGE' width='100%' border='0' /&gt;&lt;br&gt;&lt;br&gt;</v>
      </c>
    </row>
    <row r="21" spans="2:23" ht="51.45" x14ac:dyDescent="0.4">
      <c r="B21" s="5" t="s">
        <v>77</v>
      </c>
      <c r="C21" s="16" t="s">
        <v>14</v>
      </c>
      <c r="D21" s="12" t="str">
        <f t="shared" si="1"/>
        <v>![[R.SIGE]](graph/ArcGISPro_Layer_ANDENES_PERIMETRO.png)</v>
      </c>
      <c r="E21" s="12" t="s">
        <v>125</v>
      </c>
      <c r="F21" s="16" t="s">
        <v>88</v>
      </c>
      <c r="G21" s="16" t="s">
        <v>88</v>
      </c>
      <c r="H21" s="12" t="s">
        <v>106</v>
      </c>
      <c r="I21" s="12" t="s">
        <v>18</v>
      </c>
      <c r="J21" s="16">
        <v>604</v>
      </c>
      <c r="K21" s="12" t="s">
        <v>124</v>
      </c>
      <c r="L21" s="12" t="s">
        <v>37</v>
      </c>
      <c r="M21" s="12">
        <v>3116</v>
      </c>
      <c r="N21" s="30">
        <v>1049280.2324999999</v>
      </c>
      <c r="O21" s="30">
        <v>1044508.9313000001</v>
      </c>
      <c r="P21" s="30">
        <v>1007307.8821</v>
      </c>
      <c r="Q21" s="30">
        <v>1010919.7182999999</v>
      </c>
      <c r="R21" s="28">
        <f t="shared" si="2"/>
        <v>1723.3</v>
      </c>
      <c r="S21" s="6" t="s">
        <v>208</v>
      </c>
      <c r="T21" s="31" t="str">
        <f t="shared" si="0"/>
        <v xml:space="preserve">| ![[R.SIGE]](graph/ArcGISPro_Layer_ANDENES_PERIMETRO.png) | ANDENES_PERIMETRO | Andenes en zona urbana central | Línea 2D | 604 | </v>
      </c>
      <c r="U21" s="1" t="str">
        <f>_xlfn.CONCAT("| ",F21," | ",ROUND(N21,1)," | ",ROUND(O21,1)," | ",ROUND(P21,1)," | ",ROUND(Q21,1)," | ",R21," | ",S21," |")</f>
        <v>| ANDENES_PERIMETRO | 1049280.2 | 1044508.9 | 1007307.9 | 1010919.7 | 1723.3 | Corresponde a ejes viales con caracterización de si tienen andén o no y su estado, y no a líneas de anden en cada costado de vía, no se indica si el ande se ubica en ambos costados o no. |</v>
      </c>
      <c r="V21" s="1" t="str">
        <f>IF(F21="N/A",_xlfn.CONCAT("**",H21,"**: ",G21,"&lt;br&gt;","&lt;img src='graph/ArcGISPro_Layer_",LEFT(H21,LEN(H21)-4),"_shp.png' alt='R.SIGE' width='100%' border='0' /&gt;&lt;br&gt;&lt;br&gt;"),_xlfn.CONCAT("**",H21,"**: ",G21,"&lt;br&gt;","&lt;img src='graph/ArcGISPro_Layer_",H21,".png' alt='R.SIGE' width='100%' border='0' /&gt;&lt;br&gt;&lt;br&gt;"))</f>
        <v>**Andenes en zona urbana central**: ANDENES_PERIMETRO&lt;br&gt;&lt;img src='graph/ArcGISPro_Layer_Andenes en zona urbana central.png' alt='R.SIGE' width='100%' border='0' /&gt;&lt;br&gt;&lt;br&gt;</v>
      </c>
    </row>
    <row r="22" spans="2:23" ht="34.299999999999997" x14ac:dyDescent="0.4">
      <c r="B22" s="5" t="s">
        <v>77</v>
      </c>
      <c r="C22" s="16" t="s">
        <v>14</v>
      </c>
      <c r="D22" s="12" t="str">
        <f t="shared" si="1"/>
        <v>![[R.SIGE]](graph/ArcGISPro_Layer_ANOTACION.png)</v>
      </c>
      <c r="E22" s="12" t="s">
        <v>125</v>
      </c>
      <c r="F22" s="16" t="s">
        <v>89</v>
      </c>
      <c r="G22" s="16" t="s">
        <v>89</v>
      </c>
      <c r="H22" s="16" t="s">
        <v>107</v>
      </c>
      <c r="I22" s="12" t="s">
        <v>16</v>
      </c>
      <c r="J22" s="16">
        <v>1851</v>
      </c>
      <c r="K22" s="12" t="s">
        <v>124</v>
      </c>
      <c r="L22" s="12" t="s">
        <v>37</v>
      </c>
      <c r="M22" s="12">
        <v>3116</v>
      </c>
      <c r="N22" s="30">
        <v>1062051.1369</v>
      </c>
      <c r="O22" s="30">
        <v>1041056.6217</v>
      </c>
      <c r="P22" s="30">
        <v>998300.30689999997</v>
      </c>
      <c r="Q22" s="30">
        <v>1017124.8397</v>
      </c>
      <c r="R22" s="28">
        <f t="shared" si="2"/>
        <v>39521.199999999997</v>
      </c>
      <c r="S22" s="10" t="s">
        <v>109</v>
      </c>
      <c r="T22" s="31" t="str">
        <f t="shared" si="0"/>
        <v xml:space="preserve">| ![[R.SIGE]](graph/ArcGISPro_Layer_ANOTACION.png) | ANOTACION | Puntos de interés rural | Punto 2D | 1851 | </v>
      </c>
      <c r="U22" s="1" t="str">
        <f>_xlfn.CONCAT("| ",F22," | ",ROUND(N22,1)," | ",ROUND(O22,1)," | ",ROUND(P22,1)," | ",ROUND(Q22,1)," | ",R22," | ",S22," |")</f>
        <v>| ANOTACION | 1062051.1 | 1041056.6 | 998300.3 | 1017124.8 | 39521.2 | Múltiples anotaciones sin nombre geográfico. Sin atributo de agrupamiento. |</v>
      </c>
      <c r="V22" s="1" t="str">
        <f>IF(F22="N/A",_xlfn.CONCAT("**",H22,"**: ",G22,"&lt;br&gt;","&lt;img src='graph/ArcGISPro_Layer_",LEFT(H22,LEN(H22)-4),"_shp.png' alt='R.SIGE' width='100%' border='0' /&gt;&lt;br&gt;&lt;br&gt;"),_xlfn.CONCAT("**",H22,"**: ",G22,"&lt;br&gt;","&lt;img src='graph/ArcGISPro_Layer_",H22,".png' alt='R.SIGE' width='100%' border='0' /&gt;&lt;br&gt;&lt;br&gt;"))</f>
        <v>**Puntos de interés rural**: ANOTACION&lt;br&gt;&lt;img src='graph/ArcGISPro_Layer_Puntos de interés rural.png' alt='R.SIGE' width='100%' border='0' /&gt;&lt;br&gt;&lt;br&gt;</v>
      </c>
    </row>
    <row r="23" spans="2:23" x14ac:dyDescent="0.4">
      <c r="B23" s="5" t="s">
        <v>77</v>
      </c>
      <c r="C23" s="16" t="s">
        <v>14</v>
      </c>
      <c r="D23" s="12" t="str">
        <f t="shared" si="1"/>
        <v>![[R.SIGE]](graph/ArcGISPro_Layer_ANOTACION_URBANO.png)</v>
      </c>
      <c r="E23" s="12" t="s">
        <v>125</v>
      </c>
      <c r="F23" s="16" t="s">
        <v>90</v>
      </c>
      <c r="G23" s="16" t="s">
        <v>90</v>
      </c>
      <c r="H23" s="16" t="s">
        <v>108</v>
      </c>
      <c r="I23" s="12" t="s">
        <v>16</v>
      </c>
      <c r="J23" s="16">
        <v>158</v>
      </c>
      <c r="K23" s="12" t="s">
        <v>124</v>
      </c>
      <c r="L23" s="12" t="s">
        <v>37</v>
      </c>
      <c r="M23" s="12">
        <v>3116</v>
      </c>
      <c r="N23" s="30">
        <v>1048899.6587</v>
      </c>
      <c r="O23" s="30">
        <v>1044931.0017</v>
      </c>
      <c r="P23" s="30">
        <v>1007586.7963</v>
      </c>
      <c r="Q23" s="30">
        <v>1013415.1767</v>
      </c>
      <c r="R23" s="28">
        <f t="shared" si="2"/>
        <v>2313.1</v>
      </c>
      <c r="S23" s="10" t="s">
        <v>110</v>
      </c>
      <c r="T23" s="31" t="str">
        <f t="shared" si="0"/>
        <v xml:space="preserve">| ![[R.SIGE]](graph/ArcGISPro_Layer_ANOTACION_URBANO.png) | ANOTACION_URBANO | Puntos de interés urbano | Punto 2D | 158 | </v>
      </c>
      <c r="U23" s="1" t="str">
        <f>_xlfn.CONCAT("| ",F23," | ",ROUND(N23,1)," | ",ROUND(O23,1)," | ",ROUND(P23,1)," | ",ROUND(Q23,1)," | ",R23," | ",S23," |")</f>
        <v>| ANOTACION_URBANO | 1048899.7 | 1044931 | 1007586.8 | 1013415.2 | 2313.1 | Sin atributo de agrupamiento. |</v>
      </c>
      <c r="V23" s="1" t="str">
        <f>IF(F23="N/A",_xlfn.CONCAT("**",H23,"**: ",G23,"&lt;br&gt;","&lt;img src='graph/ArcGISPro_Layer_",LEFT(H23,LEN(H23)-4),"_shp.png' alt='R.SIGE' width='100%' border='0' /&gt;&lt;br&gt;&lt;br&gt;"),_xlfn.CONCAT("**",H23,"**: ",G23,"&lt;br&gt;","&lt;img src='graph/ArcGISPro_Layer_",H23,".png' alt='R.SIGE' width='100%' border='0' /&gt;&lt;br&gt;&lt;br&gt;"))</f>
        <v>**Puntos de interés urbano**: ANOTACION_URBANO&lt;br&gt;&lt;img src='graph/ArcGISPro_Layer_Puntos de interés urbano.png' alt='R.SIGE' width='100%' border='0' /&gt;&lt;br&gt;&lt;br&gt;</v>
      </c>
    </row>
    <row r="24" spans="2:23" ht="34.299999999999997" x14ac:dyDescent="0.4">
      <c r="B24" s="5" t="s">
        <v>77</v>
      </c>
      <c r="C24" s="16" t="s">
        <v>14</v>
      </c>
      <c r="D24" s="12" t="str">
        <f t="shared" si="1"/>
        <v>![[R.SIGE]](graph/ArcGISPro_Layer_CURVAS_NIVEL.png)</v>
      </c>
      <c r="E24" s="12" t="s">
        <v>125</v>
      </c>
      <c r="F24" s="16" t="s">
        <v>91</v>
      </c>
      <c r="G24" s="16" t="s">
        <v>91</v>
      </c>
      <c r="H24" s="16" t="s">
        <v>111</v>
      </c>
      <c r="I24" s="12" t="s">
        <v>18</v>
      </c>
      <c r="J24" s="16">
        <v>149</v>
      </c>
      <c r="K24" s="12" t="s">
        <v>124</v>
      </c>
      <c r="L24" s="12" t="s">
        <v>37</v>
      </c>
      <c r="M24" s="12">
        <v>3116</v>
      </c>
      <c r="N24" s="30">
        <v>1062553.5381</v>
      </c>
      <c r="O24" s="30">
        <v>1040000.8401</v>
      </c>
      <c r="P24" s="30">
        <v>997032.87509999995</v>
      </c>
      <c r="Q24" s="30">
        <v>1019928.4009</v>
      </c>
      <c r="R24" s="28">
        <f t="shared" si="2"/>
        <v>51635.6</v>
      </c>
      <c r="S24" s="10" t="s">
        <v>201</v>
      </c>
      <c r="T24" s="31" t="str">
        <f t="shared" si="0"/>
        <v xml:space="preserve">| ![[R.SIGE]](graph/ArcGISPro_Layer_CURVAS_NIVEL.png) | CURVAS_NIVEL | Curvas de nivel, principales cada 200 metros y secundarias cada 50 metros. | Línea 2D | 149 | </v>
      </c>
      <c r="U24" s="1" t="str">
        <f>_xlfn.CONCAT("| ",F24," | ",ROUND(N24,1)," | ",ROUND(O24,1)," | ",ROUND(P24,1)," | ",ROUND(Q24,1)," | ",R24," | ",S24," |")</f>
        <v>| CURVAS_NIVEL | 1062553.5 | 1040000.8 | 997032.9 | 1019928.4 | 51635.6 | No se especifica el modelo digital de elevación a partir del cual fueron generadas. |</v>
      </c>
      <c r="V24" s="1" t="str">
        <f>IF(F24="N/A",_xlfn.CONCAT("**",H24,"**: ",G24,"&lt;br&gt;","&lt;img src='graph/ArcGISPro_Layer_",LEFT(H24,LEN(H24)-4),"_shp.png' alt='R.SIGE' width='100%' border='0' /&gt;&lt;br&gt;&lt;br&gt;"),_xlfn.CONCAT("**",H24,"**: ",G24,"&lt;br&gt;","&lt;img src='graph/ArcGISPro_Layer_",H24,".png' alt='R.SIGE' width='100%' border='0' /&gt;&lt;br&gt;&lt;br&gt;"))</f>
        <v>**Curvas de nivel, principales cada 200 metros y secundarias cada 50 metros.**: CURVAS_NIVEL&lt;br&gt;&lt;img src='graph/ArcGISPro_Layer_Curvas de nivel, principales cada 200 metros y secundarias cada 50 metros..png' alt='R.SIGE' width='100%' border='0' /&gt;&lt;br&gt;&lt;br&gt;</v>
      </c>
    </row>
    <row r="25" spans="2:23" ht="34.299999999999997" x14ac:dyDescent="0.4">
      <c r="B25" s="5" t="s">
        <v>77</v>
      </c>
      <c r="C25" s="16" t="s">
        <v>14</v>
      </c>
      <c r="D25" s="12" t="str">
        <f t="shared" si="1"/>
        <v>![[R.SIGE]](graph/ArcGISPro_Layer_EDIFICACION_RURAL.png)</v>
      </c>
      <c r="E25" s="12" t="s">
        <v>125</v>
      </c>
      <c r="F25" s="16" t="s">
        <v>92</v>
      </c>
      <c r="G25" s="16" t="s">
        <v>92</v>
      </c>
      <c r="H25" s="16" t="s">
        <v>112</v>
      </c>
      <c r="I25" s="12" t="s">
        <v>16</v>
      </c>
      <c r="J25" s="16">
        <v>1828</v>
      </c>
      <c r="K25" s="12" t="s">
        <v>124</v>
      </c>
      <c r="L25" s="12" t="s">
        <v>37</v>
      </c>
      <c r="M25" s="12">
        <v>3116</v>
      </c>
      <c r="N25" s="30">
        <v>1062051.1369</v>
      </c>
      <c r="O25" s="30">
        <v>1041056.6217</v>
      </c>
      <c r="P25" s="30">
        <v>998300.30689999997</v>
      </c>
      <c r="Q25" s="30">
        <v>1017124.8397</v>
      </c>
      <c r="R25" s="28">
        <f t="shared" si="2"/>
        <v>39521.199999999997</v>
      </c>
      <c r="S25" s="10" t="s">
        <v>109</v>
      </c>
      <c r="T25" s="31" t="str">
        <f t="shared" si="0"/>
        <v xml:space="preserve">| ![[R.SIGE]](graph/ArcGISPro_Layer_EDIFICACION_RURAL.png) | EDIFICACION_RURAL | Nodos de localización de edificaciones en la zona rural | Punto 2D | 1828 | </v>
      </c>
      <c r="U25" s="1" t="str">
        <f>_xlfn.CONCAT("| ",F25," | ",ROUND(N25,1)," | ",ROUND(O25,1)," | ",ROUND(P25,1)," | ",ROUND(Q25,1)," | ",R25," | ",S25," |")</f>
        <v>| EDIFICACION_RURAL | 1062051.1 | 1041056.6 | 998300.3 | 1017124.8 | 39521.2 | Múltiples anotaciones sin nombre geográfico. Sin atributo de agrupamiento. |</v>
      </c>
      <c r="V25" s="1" t="str">
        <f>IF(F25="N/A",_xlfn.CONCAT("**",H25,"**: ",G25,"&lt;br&gt;","&lt;img src='graph/ArcGISPro_Layer_",LEFT(H25,LEN(H25)-4),"_shp.png' alt='R.SIGE' width='100%' border='0' /&gt;&lt;br&gt;&lt;br&gt;"),_xlfn.CONCAT("**",H25,"**: ",G25,"&lt;br&gt;","&lt;img src='graph/ArcGISPro_Layer_",H25,".png' alt='R.SIGE' width='100%' border='0' /&gt;&lt;br&gt;&lt;br&gt;"))</f>
        <v>**Nodos de localización de edificaciones en la zona rural**: EDIFICACION_RURAL&lt;br&gt;&lt;img src='graph/ArcGISPro_Layer_Nodos de localización de edificaciones en la zona rural.png' alt='R.SIGE' width='100%' border='0' /&gt;&lt;br&gt;&lt;br&gt;</v>
      </c>
    </row>
    <row r="26" spans="2:23" x14ac:dyDescent="0.4">
      <c r="B26" s="5" t="s">
        <v>77</v>
      </c>
      <c r="C26" s="16" t="s">
        <v>14</v>
      </c>
      <c r="D26" s="12" t="str">
        <f t="shared" si="1"/>
        <v>![[R.SIGE]](graph/ArcGISPro_Layer_EDUCATIVO.png)</v>
      </c>
      <c r="E26" s="12" t="s">
        <v>125</v>
      </c>
      <c r="F26" s="16" t="s">
        <v>93</v>
      </c>
      <c r="G26" s="16" t="s">
        <v>93</v>
      </c>
      <c r="H26" s="16" t="s">
        <v>113</v>
      </c>
      <c r="I26" s="12" t="s">
        <v>16</v>
      </c>
      <c r="J26" s="16">
        <v>74</v>
      </c>
      <c r="K26" s="12" t="s">
        <v>124</v>
      </c>
      <c r="L26" s="12" t="s">
        <v>37</v>
      </c>
      <c r="M26" s="12">
        <v>3116</v>
      </c>
      <c r="N26" s="30">
        <v>1054521.0743</v>
      </c>
      <c r="O26" s="30">
        <v>1042239.6693</v>
      </c>
      <c r="P26" s="30">
        <v>1001487.8765</v>
      </c>
      <c r="Q26" s="30">
        <v>1015047.9737</v>
      </c>
      <c r="R26" s="28">
        <f t="shared" si="2"/>
        <v>16653.7</v>
      </c>
      <c r="S26" s="10" t="s">
        <v>204</v>
      </c>
      <c r="T26" s="31" t="str">
        <f t="shared" si="0"/>
        <v xml:space="preserve">| ![[R.SIGE]](graph/ArcGISPro_Layer_EDUCATIVO.png) | EDUCATIVO | Nodos de localización de centros educativos | Punto 2D | 74 | </v>
      </c>
      <c r="U26" s="1" t="str">
        <f>_xlfn.CONCAT("| ",F26," | ",ROUND(N26,1)," | ",ROUND(O26,1)," | ",ROUND(P26,1)," | ",ROUND(Q26,1)," | ",R26," | ",S26," |")</f>
        <v>| EDUCATIVO | 1054521.1 | 1042239.7 | 1001487.9 | 1015048 | 16653.7 | Nombres geográficos completos. Carácter y nivel incompletos. |</v>
      </c>
      <c r="V26" s="1" t="str">
        <f>IF(F26="N/A",_xlfn.CONCAT("**",H26,"**: ",G26,"&lt;br&gt;","&lt;img src='graph/ArcGISPro_Layer_",LEFT(H26,LEN(H26)-4),"_shp.png' alt='R.SIGE' width='100%' border='0' /&gt;&lt;br&gt;&lt;br&gt;"),_xlfn.CONCAT("**",H26,"**: ",G26,"&lt;br&gt;","&lt;img src='graph/ArcGISPro_Layer_",H26,".png' alt='R.SIGE' width='100%' border='0' /&gt;&lt;br&gt;&lt;br&gt;"))</f>
        <v>**Nodos de localización de centros educativos**: EDUCATIVO&lt;br&gt;&lt;img src='graph/ArcGISPro_Layer_Nodos de localización de centros educativos.png' alt='R.SIGE' width='100%' border='0' /&gt;&lt;br&gt;&lt;br&gt;</v>
      </c>
    </row>
    <row r="27" spans="2:23" ht="34.299999999999997" x14ac:dyDescent="0.4">
      <c r="B27" s="5" t="s">
        <v>77</v>
      </c>
      <c r="C27" s="16" t="s">
        <v>14</v>
      </c>
      <c r="D27" s="12" t="str">
        <f t="shared" si="1"/>
        <v>![[R.SIGE]](graph/ArcGISPro_Layer_HIDROGRAFIA.png)</v>
      </c>
      <c r="E27" s="12" t="s">
        <v>125</v>
      </c>
      <c r="F27" s="16" t="s">
        <v>47</v>
      </c>
      <c r="G27" s="16" t="s">
        <v>47</v>
      </c>
      <c r="H27" s="12" t="s">
        <v>48</v>
      </c>
      <c r="I27" s="12" t="s">
        <v>18</v>
      </c>
      <c r="J27" s="16">
        <v>305</v>
      </c>
      <c r="K27" s="12" t="s">
        <v>124</v>
      </c>
      <c r="L27" s="12" t="s">
        <v>37</v>
      </c>
      <c r="M27" s="12">
        <v>3116</v>
      </c>
      <c r="N27" s="30">
        <v>1063045.1200999999</v>
      </c>
      <c r="O27" s="30">
        <v>1040394.3101</v>
      </c>
      <c r="P27" s="30">
        <v>997235.5601</v>
      </c>
      <c r="Q27" s="30">
        <v>1018799.3621</v>
      </c>
      <c r="R27" s="28">
        <f t="shared" si="2"/>
        <v>48843.8</v>
      </c>
      <c r="S27" s="6" t="s">
        <v>202</v>
      </c>
      <c r="T27" s="31" t="str">
        <f t="shared" si="0"/>
        <v xml:space="preserve">| ![[R.SIGE]](graph/ArcGISPro_Layer_HIDROGRAFIA.png) | HIDROGRAFIA | Red hidrográfica | Línea 2D | 305 | </v>
      </c>
      <c r="U27" s="1" t="str">
        <f>_xlfn.CONCAT("| ",F27," | ",ROUND(N27,1)," | ",ROUND(O27,1)," | ",ROUND(P27,1)," | ",ROUND(Q27,1)," | ",R27," | ",S27," |")</f>
        <v>| HIDROGRAFIA | 1063045.1 | 1040394.3 | 997235.6 | 1018799.4 | 48843.8 | Red discontinua en varias zonas. Incluye nombres de algunos cauces principales. Sin pendiente media, ancho promedio del cauce. |</v>
      </c>
      <c r="V27" s="1" t="str">
        <f>IF(F27="N/A",_xlfn.CONCAT("**",H27,"**: ",G27,"&lt;br&gt;","&lt;img src='graph/ArcGISPro_Layer_",LEFT(H27,LEN(H27)-4),"_shp.png' alt='R.SIGE' width='100%' border='0' /&gt;&lt;br&gt;&lt;br&gt;"),_xlfn.CONCAT("**",H27,"**: ",G27,"&lt;br&gt;","&lt;img src='graph/ArcGISPro_Layer_",H27,".png' alt='R.SIGE' width='100%' border='0' /&gt;&lt;br&gt;&lt;br&gt;"))</f>
        <v>**Red hidrográfica**: HIDROGRAFIA&lt;br&gt;&lt;img src='graph/ArcGISPro_Layer_Red hidrográfica.png' alt='R.SIGE' width='100%' border='0' /&gt;&lt;br&gt;&lt;br&gt;</v>
      </c>
    </row>
    <row r="28" spans="2:23" ht="34.299999999999997" x14ac:dyDescent="0.4">
      <c r="B28" s="5" t="s">
        <v>77</v>
      </c>
      <c r="C28" s="16" t="s">
        <v>14</v>
      </c>
      <c r="D28" s="12" t="str">
        <f t="shared" si="1"/>
        <v>![[R.SIGE]](graph/ArcGISPro_Layer_HIDROGRAFIA_Buffer.png)</v>
      </c>
      <c r="E28" s="12" t="s">
        <v>125</v>
      </c>
      <c r="F28" s="16" t="s">
        <v>94</v>
      </c>
      <c r="G28" s="16" t="s">
        <v>94</v>
      </c>
      <c r="H28" s="16" t="s">
        <v>118</v>
      </c>
      <c r="I28" s="12" t="s">
        <v>20</v>
      </c>
      <c r="J28" s="16">
        <v>305</v>
      </c>
      <c r="K28" s="12" t="s">
        <v>124</v>
      </c>
      <c r="L28" s="12" t="s">
        <v>37</v>
      </c>
      <c r="M28" s="12">
        <v>3116</v>
      </c>
      <c r="N28" s="30">
        <v>1063075.1200999999</v>
      </c>
      <c r="O28" s="30">
        <v>1040364.3101</v>
      </c>
      <c r="P28" s="30">
        <v>997205.5601</v>
      </c>
      <c r="Q28" s="30">
        <v>1018829.3621</v>
      </c>
      <c r="R28" s="28">
        <f t="shared" si="2"/>
        <v>49109.4</v>
      </c>
      <c r="S28" s="6" t="s">
        <v>205</v>
      </c>
      <c r="T28" s="31" t="str">
        <f t="shared" si="0"/>
        <v xml:space="preserve">| ![[R.SIGE]](graph/ArcGISPro_Layer_HIDROGRAFIA_Buffer.png) | HIDROGRAFIA_Buffer | Rondas hídricas con aferencia de 30 metros a cada lado de las líneas de la red hidrográfica | Polígono 2D | 305 | </v>
      </c>
      <c r="U28" s="1" t="str">
        <f>_xlfn.CONCAT("| ",F28," | ",ROUND(N28,1)," | ",ROUND(O28,1)," | ",ROUND(P28,1)," | ",ROUND(Q28,1)," | ",R28," | ",S28," |")</f>
        <v>| HIDROGRAFIA_Buffer | 1063075.1 | 1040364.3 | 997205.6 | 1018829.4 | 49109.4 | Red discontinua en varias zonas. Incluye nombres de algunos cauces principales. |</v>
      </c>
      <c r="V28" s="1" t="str">
        <f>IF(F28="N/A",_xlfn.CONCAT("**",H28,"**: ",G28,"&lt;br&gt;","&lt;img src='graph/ArcGISPro_Layer_",LEFT(H28,LEN(H28)-4),"_shp.png' alt='R.SIGE' width='100%' border='0' /&gt;&lt;br&gt;&lt;br&gt;"),_xlfn.CONCAT("**",H28,"**: ",G28,"&lt;br&gt;","&lt;img src='graph/ArcGISPro_Layer_",H28,".png' alt='R.SIGE' width='100%' border='0' /&gt;&lt;br&gt;&lt;br&gt;"))</f>
        <v>**Rondas hídricas con aferencia de 30 metros a cada lado de las líneas de la red hidrográfica**: HIDROGRAFIA_Buffer&lt;br&gt;&lt;img src='graph/ArcGISPro_Layer_Rondas hídricas con aferencia de 30 metros a cada lado de las líneas de la red hidrográfica.png' alt='R.SIGE' width='100%' border='0' /&gt;&lt;br&gt;&lt;br&gt;</v>
      </c>
    </row>
    <row r="29" spans="2:23" ht="68.599999999999994" x14ac:dyDescent="0.4">
      <c r="B29" s="5" t="s">
        <v>77</v>
      </c>
      <c r="C29" s="16" t="s">
        <v>14</v>
      </c>
      <c r="D29" s="12" t="str">
        <f t="shared" si="1"/>
        <v>![[R.SIGE]](graph/ArcGISPro_Layer_HIDROGRAFIA_Buffer1.png)</v>
      </c>
      <c r="E29" s="12" t="s">
        <v>125</v>
      </c>
      <c r="F29" s="16" t="s">
        <v>95</v>
      </c>
      <c r="G29" s="16" t="s">
        <v>95</v>
      </c>
      <c r="H29" s="16" t="s">
        <v>119</v>
      </c>
      <c r="I29" s="12" t="s">
        <v>20</v>
      </c>
      <c r="J29" s="16">
        <v>264</v>
      </c>
      <c r="K29" s="12" t="s">
        <v>124</v>
      </c>
      <c r="L29" s="12" t="s">
        <v>37</v>
      </c>
      <c r="M29" s="12">
        <v>3116</v>
      </c>
      <c r="N29" s="30">
        <v>1063075.1200999999</v>
      </c>
      <c r="O29" s="30">
        <v>1040653.1203</v>
      </c>
      <c r="P29" s="30">
        <v>997838.44010000001</v>
      </c>
      <c r="Q29" s="30">
        <v>1018829.3621</v>
      </c>
      <c r="R29" s="28">
        <f t="shared" si="2"/>
        <v>47065.8</v>
      </c>
      <c r="S29" s="6" t="s">
        <v>205</v>
      </c>
      <c r="T29" s="31" t="str">
        <f t="shared" si="0"/>
        <v xml:space="preserve">| ![[R.SIGE]](graph/ArcGISPro_Layer_HIDROGRAFIA_Buffer1.png) | HIDROGRAFIA_Buffer1 | Rondas hídricas con aferencia de 30 metros a cada lado de las líneas de la red hidrográfica y para tramo de drenaje mayoritariamente dentro del límite del municipio | Polígono 2D | 264 | </v>
      </c>
      <c r="U29" s="1" t="str">
        <f>_xlfn.CONCAT("| ",F29," | ",ROUND(N29,1)," | ",ROUND(O29,1)," | ",ROUND(P29,1)," | ",ROUND(Q29,1)," | ",R29," | ",S29," |")</f>
        <v>| HIDROGRAFIA_Buffer1 | 1063075.1 | 1040653.1 | 997838.4 | 1018829.4 | 47065.8 | Red discontinua en varias zonas. Incluye nombres de algunos cauces principales. |</v>
      </c>
      <c r="V29" s="1" t="str">
        <f>IF(F29="N/A",_xlfn.CONCAT("**",H29,"**: ",G29,"&lt;br&gt;","&lt;img src='graph/ArcGISPro_Layer_",LEFT(H29,LEN(H29)-4),"_shp.png' alt='R.SIGE' width='100%' border='0' /&gt;&lt;br&gt;&lt;br&gt;"),_xlfn.CONCAT("**",H29,"**: ",G29,"&lt;br&gt;","&lt;img src='graph/ArcGISPro_Layer_",H29,".png' alt='R.SIGE' width='100%' border='0' /&gt;&lt;br&gt;&lt;br&gt;"))</f>
        <v>**Rondas hídricas con aferencia de 30 metros a cada lado de las líneas de la red hidrográfica y para tramo de drenaje mayoritariamente dentro del límite del municipio**: HIDROGRAFIA_Buffer1&lt;br&gt;&lt;img src='graph/ArcGISPro_Layer_Rondas hídricas con aferencia de 30 metros a cada lado de las líneas de la red hidrográfica y para tramo de drenaje mayoritariamente dentro del límite del municipio.png' alt='R.SIGE' width='100%' border='0' /&gt;&lt;br&gt;&lt;br&gt;</v>
      </c>
    </row>
    <row r="30" spans="2:23" x14ac:dyDescent="0.4">
      <c r="B30" s="5" t="s">
        <v>77</v>
      </c>
      <c r="C30" s="16" t="s">
        <v>14</v>
      </c>
      <c r="D30" s="12" t="str">
        <f t="shared" si="1"/>
        <v>![[R.SIGE]](graph/ArcGISPro_Layer_LIM_NBR.png)</v>
      </c>
      <c r="E30" s="12" t="s">
        <v>125</v>
      </c>
      <c r="F30" s="16" t="s">
        <v>96</v>
      </c>
      <c r="G30" s="16" t="s">
        <v>96</v>
      </c>
      <c r="H30" s="16" t="s">
        <v>132</v>
      </c>
      <c r="I30" s="12" t="s">
        <v>20</v>
      </c>
      <c r="J30" s="16">
        <v>146</v>
      </c>
      <c r="K30" s="12" t="s">
        <v>124</v>
      </c>
      <c r="L30" s="16" t="s">
        <v>37</v>
      </c>
      <c r="M30" s="12">
        <v>3116</v>
      </c>
      <c r="N30" s="30">
        <v>1055414.5573</v>
      </c>
      <c r="O30" s="30">
        <v>1042782.5241</v>
      </c>
      <c r="P30" s="30">
        <v>999980.87569999998</v>
      </c>
      <c r="Q30" s="30">
        <v>1005864.0709</v>
      </c>
      <c r="R30" s="28">
        <f t="shared" si="2"/>
        <v>7431.7</v>
      </c>
      <c r="S30" s="10"/>
      <c r="T30" s="31" t="str">
        <f t="shared" si="0"/>
        <v xml:space="preserve">| ![[R.SIGE]](graph/ArcGISPro_Layer_LIM_NBR.png) | LIM_NBR | Núcleo básico rural - Límites de vías y predios | Polígono 2D | 146 | </v>
      </c>
      <c r="U30" s="1" t="str">
        <f>_xlfn.CONCAT("| ",F30," | ",ROUND(N30,1)," | ",ROUND(O30,1)," | ",ROUND(P30,1)," | ",ROUND(Q30,1)," | ",R30," | ",S30," |")</f>
        <v>| LIM_NBR | 1055414.6 | 1042782.5 | 999980.9 | 1005864.1 | 7431.7 |  |</v>
      </c>
      <c r="V30" s="1" t="str">
        <f>IF(F30="N/A",_xlfn.CONCAT("**",H30,"**: ",G30,"&lt;br&gt;","&lt;img src='graph/ArcGISPro_Layer_",LEFT(H30,LEN(H30)-4),"_shp.png' alt='R.SIGE' width='100%' border='0' /&gt;&lt;br&gt;&lt;br&gt;"),_xlfn.CONCAT("**",H30,"**: ",G30,"&lt;br&gt;","&lt;img src='graph/ArcGISPro_Layer_",H30,".png' alt='R.SIGE' width='100%' border='0' /&gt;&lt;br&gt;&lt;br&gt;"))</f>
        <v>**Núcleo básico rural - Límites de vías y predios**: LIM_NBR&lt;br&gt;&lt;img src='graph/ArcGISPro_Layer_Núcleo básico rural - Límites de vías y predios.png' alt='R.SIGE' width='100%' border='0' /&gt;&lt;br&gt;&lt;br&gt;</v>
      </c>
    </row>
    <row r="31" spans="2:23" x14ac:dyDescent="0.4">
      <c r="B31" s="5" t="s">
        <v>77</v>
      </c>
      <c r="C31" s="16" t="s">
        <v>14</v>
      </c>
      <c r="D31" s="12" t="str">
        <f t="shared" si="1"/>
        <v>![[R.SIGE]](graph/ArcGISPro_Layer_RONDAS.png)</v>
      </c>
      <c r="E31" s="12" t="s">
        <v>125</v>
      </c>
      <c r="F31" s="16" t="s">
        <v>97</v>
      </c>
      <c r="G31" s="16" t="s">
        <v>97</v>
      </c>
      <c r="H31" s="16" t="s">
        <v>120</v>
      </c>
      <c r="I31" s="12" t="s">
        <v>20</v>
      </c>
      <c r="J31" s="16">
        <v>5</v>
      </c>
      <c r="K31" s="12" t="s">
        <v>124</v>
      </c>
      <c r="L31" s="16" t="s">
        <v>37</v>
      </c>
      <c r="M31" s="12">
        <v>3116</v>
      </c>
      <c r="N31" s="30">
        <v>1063075.1200999999</v>
      </c>
      <c r="O31" s="30">
        <v>1040364.3101</v>
      </c>
      <c r="P31" s="30">
        <v>997205.5601</v>
      </c>
      <c r="Q31" s="30">
        <v>1018829.3621</v>
      </c>
      <c r="R31" s="28">
        <f t="shared" si="2"/>
        <v>49109.4</v>
      </c>
      <c r="S31" s="6" t="s">
        <v>206</v>
      </c>
      <c r="T31" s="31" t="str">
        <f t="shared" si="0"/>
        <v xml:space="preserve">| ![[R.SIGE]](graph/ArcGISPro_Layer_RONDAS.png) | RONDAS | Rondas hídricas | Polígono 2D | 5 | </v>
      </c>
      <c r="U31" s="1" t="str">
        <f>_xlfn.CONCAT("| ",F31," | ",ROUND(N31,1)," | ",ROUND(O31,1)," | ",ROUND(P31,1)," | ",ROUND(Q31,1)," | ",R31," | ",S31," |")</f>
        <v>| RONDAS | 1063075.1 | 1040364.3 | 997205.6 | 1018829.4 | 49109.4 | Red discontinua en varias zonas. Entidades multiparte. |</v>
      </c>
      <c r="V31" s="1" t="str">
        <f>IF(F31="N/A",_xlfn.CONCAT("**",H31,"**: ",G31,"&lt;br&gt;","&lt;img src='graph/ArcGISPro_Layer_",LEFT(H31,LEN(H31)-4),"_shp.png' alt='R.SIGE' width='100%' border='0' /&gt;&lt;br&gt;&lt;br&gt;"),_xlfn.CONCAT("**",H31,"**: ",G31,"&lt;br&gt;","&lt;img src='graph/ArcGISPro_Layer_",H31,".png' alt='R.SIGE' width='100%' border='0' /&gt;&lt;br&gt;&lt;br&gt;"))</f>
        <v>**Rondas hídricas**: RONDAS&lt;br&gt;&lt;img src='graph/ArcGISPro_Layer_Rondas hídricas.png' alt='R.SIGE' width='100%' border='0' /&gt;&lt;br&gt;&lt;br&gt;</v>
      </c>
    </row>
    <row r="32" spans="2:23" ht="34.299999999999997" x14ac:dyDescent="0.4">
      <c r="B32" s="5" t="s">
        <v>77</v>
      </c>
      <c r="C32" s="16" t="s">
        <v>14</v>
      </c>
      <c r="D32" s="12" t="str">
        <f t="shared" si="1"/>
        <v>![[R.SIGE]](graph/ArcGISPro_Layer_VIAS_CPR.png)</v>
      </c>
      <c r="E32" s="12" t="s">
        <v>125</v>
      </c>
      <c r="F32" s="16" t="s">
        <v>98</v>
      </c>
      <c r="G32" s="16" t="s">
        <v>98</v>
      </c>
      <c r="H32" s="16" t="s">
        <v>207</v>
      </c>
      <c r="I32" s="12" t="s">
        <v>18</v>
      </c>
      <c r="J32" s="16">
        <v>200</v>
      </c>
      <c r="K32" s="12" t="s">
        <v>124</v>
      </c>
      <c r="L32" s="16" t="s">
        <v>37</v>
      </c>
      <c r="M32" s="12">
        <v>3116</v>
      </c>
      <c r="N32" s="30">
        <v>1050000.4509000001</v>
      </c>
      <c r="O32" s="30">
        <v>1043599.9515</v>
      </c>
      <c r="P32" s="30">
        <v>1006307.3399</v>
      </c>
      <c r="Q32" s="30">
        <v>1013626.4107</v>
      </c>
      <c r="R32" s="28">
        <f t="shared" si="2"/>
        <v>4684.6000000000004</v>
      </c>
      <c r="S32" s="6" t="s">
        <v>103</v>
      </c>
      <c r="T32" s="31" t="str">
        <f t="shared" si="0"/>
        <v xml:space="preserve">| ![[R.SIGE]](graph/ArcGISPro_Layer_VIAS_CPR.png) | VIAS_CPR | Vías interconectoras desde el centro urbano y hacia centros poblados rurales - CPR | Línea 2D | 200 | </v>
      </c>
      <c r="U32" s="1" t="str">
        <f>_xlfn.CONCAT("| ",F32," | ",ROUND(N32,1)," | ",ROUND(O32,1)," | ",ROUND(P32,1)," | ",ROUND(Q32,1)," | ",R32," | ",S32," |")</f>
        <v>| VIAS_CPR | 1050000.5 | 1043600 | 1006307.3 | 1013626.4 | 4684.6 | Contiene nombre de vía, tipo, estado y  clasificación. Sin indicación de sentido vial, restricción vehicular, velocidad permitida.  |</v>
      </c>
      <c r="V32" s="1" t="str">
        <f>IF(F32="N/A",_xlfn.CONCAT("**",H32,"**: ",G32,"&lt;br&gt;","&lt;img src='graph/ArcGISPro_Layer_",LEFT(H32,LEN(H32)-4),"_shp.png' alt='R.SIGE' width='100%' border='0' /&gt;&lt;br&gt;&lt;br&gt;"),_xlfn.CONCAT("**",H32,"**: ",G32,"&lt;br&gt;","&lt;img src='graph/ArcGISPro_Layer_",H32,".png' alt='R.SIGE' width='100%' border='0' /&gt;&lt;br&gt;&lt;br&gt;"))</f>
        <v>**Vías interconectoras desde el centro urbano y hacia centros poblados rurales - CPR**: VIAS_CPR&lt;br&gt;&lt;img src='graph/ArcGISPro_Layer_Vías interconectoras desde el centro urbano y hacia centros poblados rurales - CPR.png' alt='R.SIGE' width='100%' border='0' /&gt;&lt;br&gt;&lt;br&gt;</v>
      </c>
    </row>
    <row r="33" spans="2:22" x14ac:dyDescent="0.4">
      <c r="B33" s="5" t="s">
        <v>77</v>
      </c>
      <c r="C33" s="16" t="s">
        <v>14</v>
      </c>
      <c r="D33" s="12" t="str">
        <f t="shared" si="1"/>
        <v>![[R.SIGE]](graph/ArcGISPro_Layer_VIAS_PERIMETRO.png)</v>
      </c>
      <c r="E33" s="12" t="s">
        <v>125</v>
      </c>
      <c r="F33" s="16" t="s">
        <v>63</v>
      </c>
      <c r="G33" s="16" t="s">
        <v>63</v>
      </c>
      <c r="H33" s="12" t="s">
        <v>81</v>
      </c>
      <c r="I33" s="12" t="s">
        <v>18</v>
      </c>
      <c r="J33" s="16">
        <v>604</v>
      </c>
      <c r="K33" s="12" t="s">
        <v>124</v>
      </c>
      <c r="L33" s="16" t="s">
        <v>37</v>
      </c>
      <c r="M33" s="12">
        <v>3116</v>
      </c>
      <c r="N33" s="30">
        <v>1050000.4509000001</v>
      </c>
      <c r="O33" s="30">
        <v>1043599.9515</v>
      </c>
      <c r="P33" s="30">
        <v>1007307.8821</v>
      </c>
      <c r="Q33" s="30">
        <v>1012355.7713</v>
      </c>
      <c r="R33" s="28">
        <f t="shared" si="2"/>
        <v>3230.9</v>
      </c>
      <c r="S33" s="6" t="s">
        <v>100</v>
      </c>
      <c r="T33" s="31" t="str">
        <f t="shared" si="0"/>
        <v xml:space="preserve">| ![[R.SIGE]](graph/ArcGISPro_Layer_VIAS_PERIMETRO.png) | VIAS_PERIMETRO | Vías perímetro urbano principal | Línea 2D | 604 | </v>
      </c>
      <c r="U33" s="1" t="str">
        <f>_xlfn.CONCAT("| ",F33," | ",ROUND(N33,1)," | ",ROUND(O33,1)," | ",ROUND(P33,1)," | ",ROUND(Q33,1)," | ",R33," | ",S33," |")</f>
        <v>| VIAS_PERIMETRO | 1050000.5 | 1043600 | 1007307.9 | 1012355.8 | 3230.9 | Contiene nombre de vía, tipo, estado y clasificación. |</v>
      </c>
      <c r="V33" s="1" t="str">
        <f>IF(F33="N/A",_xlfn.CONCAT("**",H33,"**: ",G33,"&lt;br&gt;","&lt;img src='graph/ArcGISPro_Layer_",LEFT(H33,LEN(H33)-4),"_shp.png' alt='R.SIGE' width='100%' border='0' /&gt;&lt;br&gt;&lt;br&gt;"),_xlfn.CONCAT("**",H33,"**: ",G33,"&lt;br&gt;","&lt;img src='graph/ArcGISPro_Layer_",H33,".png' alt='R.SIGE' width='100%' border='0' /&gt;&lt;br&gt;&lt;br&gt;"))</f>
        <v>**Vías perímetro urbano principal**: VIAS_PERIMETRO&lt;br&gt;&lt;img src='graph/ArcGISPro_Layer_Vías perímetro urbano principal.png' alt='R.SIGE' width='100%' border='0' /&gt;&lt;br&gt;&lt;br&gt;</v>
      </c>
    </row>
    <row r="34" spans="2:22" ht="34.299999999999997" x14ac:dyDescent="0.4">
      <c r="B34" s="5" t="s">
        <v>77</v>
      </c>
      <c r="C34" s="16" t="s">
        <v>14</v>
      </c>
      <c r="D34" s="12" t="str">
        <f t="shared" si="1"/>
        <v>![[R.SIGE]](graph/ArcGISPro_Layer_VIAS_RURALES.png)</v>
      </c>
      <c r="E34" s="12" t="s">
        <v>125</v>
      </c>
      <c r="F34" s="16" t="s">
        <v>67</v>
      </c>
      <c r="G34" s="16" t="s">
        <v>67</v>
      </c>
      <c r="H34" s="12" t="s">
        <v>83</v>
      </c>
      <c r="I34" s="12" t="s">
        <v>18</v>
      </c>
      <c r="J34" s="16">
        <v>774</v>
      </c>
      <c r="K34" s="12" t="s">
        <v>124</v>
      </c>
      <c r="L34" s="16" t="s">
        <v>37</v>
      </c>
      <c r="M34" s="12">
        <v>3116</v>
      </c>
      <c r="N34" s="30">
        <v>1062778.0001000001</v>
      </c>
      <c r="O34" s="30">
        <v>1040490.3801</v>
      </c>
      <c r="P34" s="30">
        <v>998888.00349999999</v>
      </c>
      <c r="Q34" s="30">
        <v>1019492.1901</v>
      </c>
      <c r="R34" s="28">
        <f t="shared" si="2"/>
        <v>45921.8</v>
      </c>
      <c r="S34" s="6" t="s">
        <v>115</v>
      </c>
      <c r="T34" s="31" t="str">
        <f t="shared" si="0"/>
        <v xml:space="preserve">| ![[R.SIGE]](graph/ArcGISPro_Layer_VIAS_RURALES.png) | VIAS_RURALES | Vías rurales | Línea 2D | 774 | </v>
      </c>
      <c r="U34" s="1" t="str">
        <f>_xlfn.CONCAT("| ",F34," | ",ROUND(N34,1)," | ",ROUND(O34,1)," | ",ROUND(P34,1)," | ",ROUND(Q34,1)," | ",R34," | ",S34," |")</f>
        <v>| VIAS_RURALES | 1062778 | 1040490.4 | 998888 | 1019492.2 | 45921.8 | Con atributos provenientes de CAD. Nombre solo en 3 entidades. Sin indicación de sentido vial, restricción vehicular, velocidad permitida. |</v>
      </c>
      <c r="V34" s="1" t="str">
        <f>IF(F34="N/A",_xlfn.CONCAT("**",H34,"**: ",G34,"&lt;br&gt;","&lt;img src='graph/ArcGISPro_Layer_",LEFT(H34,LEN(H34)-4),"_shp.png' alt='R.SIGE' width='100%' border='0' /&gt;&lt;br&gt;&lt;br&gt;"),_xlfn.CONCAT("**",H34,"**: ",G34,"&lt;br&gt;","&lt;img src='graph/ArcGISPro_Layer_",H34,".png' alt='R.SIGE' width='100%' border='0' /&gt;&lt;br&gt;&lt;br&gt;"))</f>
        <v>**Vías rurales**: VIAS_RURALES&lt;br&gt;&lt;img src='graph/ArcGISPro_Layer_Vías rurales.png' alt='R.SIGE' width='100%' border='0' /&gt;&lt;br&gt;&lt;br&gt;</v>
      </c>
    </row>
    <row r="35" spans="2:22" ht="34.299999999999997" x14ac:dyDescent="0.4">
      <c r="B35" s="5" t="s">
        <v>77</v>
      </c>
      <c r="C35" s="16" t="s">
        <v>14</v>
      </c>
      <c r="D35" s="12" t="str">
        <f t="shared" si="1"/>
        <v>![[R.SIGE]](graph/ArcGISPro_Layer_VIAS_URBANAS.png)</v>
      </c>
      <c r="E35" s="12" t="s">
        <v>125</v>
      </c>
      <c r="F35" s="16" t="s">
        <v>69</v>
      </c>
      <c r="G35" s="16" t="s">
        <v>69</v>
      </c>
      <c r="H35" s="12" t="s">
        <v>84</v>
      </c>
      <c r="I35" s="12" t="s">
        <v>18</v>
      </c>
      <c r="J35" s="16">
        <v>784</v>
      </c>
      <c r="K35" s="12" t="s">
        <v>124</v>
      </c>
      <c r="L35" s="16" t="s">
        <v>37</v>
      </c>
      <c r="M35" s="12">
        <v>3116</v>
      </c>
      <c r="N35" s="30">
        <v>1050000.4509000001</v>
      </c>
      <c r="O35" s="30">
        <v>1043599.9515</v>
      </c>
      <c r="P35" s="30">
        <v>1006307.3399</v>
      </c>
      <c r="Q35" s="30">
        <v>1013626.4107</v>
      </c>
      <c r="R35" s="28">
        <f t="shared" si="2"/>
        <v>4684.6000000000004</v>
      </c>
      <c r="S35" s="6" t="s">
        <v>103</v>
      </c>
      <c r="T35" s="31" t="str">
        <f t="shared" si="0"/>
        <v xml:space="preserve">| ![[R.SIGE]](graph/ArcGISPro_Layer_VIAS_URBANAS.png) | VIAS_URBANAS | Vías urbanas | Línea 2D | 784 | </v>
      </c>
      <c r="U35" s="1" t="str">
        <f>_xlfn.CONCAT("| ",F35," | ",ROUND(N35,1)," | ",ROUND(O35,1)," | ",ROUND(P35,1)," | ",ROUND(Q35,1)," | ",R35," | ",S35," |")</f>
        <v>| VIAS_URBANAS | 1050000.5 | 1043600 | 1006307.3 | 1013626.4 | 4684.6 | Contiene nombre de vía, tipo, estado y  clasificación. Sin indicación de sentido vial, restricción vehicular, velocidad permitida.  |</v>
      </c>
      <c r="V35" s="1" t="str">
        <f>IF(F35="N/A",_xlfn.CONCAT("**",H35,"**: ",G35,"&lt;br&gt;","&lt;img src='graph/ArcGISPro_Layer_",LEFT(H35,LEN(H35)-4),"_shp.png' alt='R.SIGE' width='100%' border='0' /&gt;&lt;br&gt;&lt;br&gt;"),_xlfn.CONCAT("**",H35,"**: ",G35,"&lt;br&gt;","&lt;img src='graph/ArcGISPro_Layer_",H35,".png' alt='R.SIGE' width='100%' border='0' /&gt;&lt;br&gt;&lt;br&gt;"))</f>
        <v>**Vías urbanas**: VIAS_URBANAS&lt;br&gt;&lt;img src='graph/ArcGISPro_Layer_Vías urbanas.png' alt='R.SIGE' width='100%' border='0' /&gt;&lt;br&gt;&lt;br&gt;</v>
      </c>
    </row>
    <row r="36" spans="2:22" ht="34.299999999999997" x14ac:dyDescent="0.4">
      <c r="B36" s="5" t="s">
        <v>77</v>
      </c>
      <c r="C36" s="16" t="s">
        <v>14</v>
      </c>
      <c r="D36" s="12" t="str">
        <f t="shared" si="1"/>
        <v>![[R.SIGE]](graph/ArcGISPro_Layer_VIAS_URBANAS_Buffer.png)</v>
      </c>
      <c r="E36" s="12" t="s">
        <v>125</v>
      </c>
      <c r="F36" s="16" t="s">
        <v>99</v>
      </c>
      <c r="G36" s="16" t="s">
        <v>99</v>
      </c>
      <c r="H36" s="16" t="s">
        <v>121</v>
      </c>
      <c r="I36" s="12" t="s">
        <v>20</v>
      </c>
      <c r="J36" s="16">
        <v>784</v>
      </c>
      <c r="K36" s="12" t="s">
        <v>124</v>
      </c>
      <c r="L36" s="16" t="s">
        <v>37</v>
      </c>
      <c r="M36" s="12">
        <v>3116</v>
      </c>
      <c r="N36" s="30">
        <v>1050014.0175000001</v>
      </c>
      <c r="O36" s="30">
        <v>1043579.9567</v>
      </c>
      <c r="P36" s="30">
        <v>1006292.3221</v>
      </c>
      <c r="Q36" s="30">
        <v>1013646.4107</v>
      </c>
      <c r="R36" s="28">
        <f t="shared" si="2"/>
        <v>4731.7</v>
      </c>
      <c r="S36" s="6" t="s">
        <v>122</v>
      </c>
      <c r="T36" s="31" t="str">
        <f t="shared" si="0"/>
        <v xml:space="preserve">| ![[R.SIGE]](graph/ArcGISPro_Layer_VIAS_URBANAS_Buffer.png) | VIAS_URBANAS_Buffer | Aferencia en vías urbanas a 20 metros y solo en 1 costado | Polígono 2D | 784 | </v>
      </c>
      <c r="U36" s="1" t="str">
        <f>_xlfn.CONCAT("| ",F36," | ",ROUND(N36,1)," | ",ROUND(O36,1)," | ",ROUND(P36,1)," | ",ROUND(Q36,1)," | ",R36," | ",S36," |")</f>
        <v>| VIAS_URBANAS_Buffer | 1050014 | 1043580 | 1006292.3 | 1013646.4 | 4731.7 | Contiene nombre de vía, tipo, estado y  clasificación. |</v>
      </c>
      <c r="V36" s="1" t="str">
        <f>IF(F36="N/A",_xlfn.CONCAT("**",H36,"**: ",G36,"&lt;br&gt;","&lt;img src='graph/ArcGISPro_Layer_",LEFT(H36,LEN(H36)-4),"_shp.png' alt='R.SIGE' width='100%' border='0' /&gt;&lt;br&gt;&lt;br&gt;"),_xlfn.CONCAT("**",H36,"**: ",G36,"&lt;br&gt;","&lt;img src='graph/ArcGISPro_Layer_",H36,".png' alt='R.SIGE' width='100%' border='0' /&gt;&lt;br&gt;&lt;br&gt;"))</f>
        <v>**Aferencia en vías urbanas a 20 metros y solo en 1 costado**: VIAS_URBANAS_Buffer&lt;br&gt;&lt;img src='graph/ArcGISPro_Layer_Aferencia en vías urbanas a 20 metros y solo en 1 costado.png' alt='R.SIGE' width='100%' border='0' /&gt;&lt;br&gt;&lt;br&gt;</v>
      </c>
    </row>
    <row r="37" spans="2:22" x14ac:dyDescent="0.4">
      <c r="B37" s="5" t="s">
        <v>77</v>
      </c>
      <c r="C37" s="16" t="s">
        <v>14</v>
      </c>
      <c r="D37" s="12" t="str">
        <f t="shared" si="1"/>
        <v>![[R.SIGE]](graph/ArcGISPro_Layer_BARRIOS.png)</v>
      </c>
      <c r="E37" s="16" t="s">
        <v>123</v>
      </c>
      <c r="F37" s="16" t="s">
        <v>34</v>
      </c>
      <c r="G37" s="16" t="s">
        <v>34</v>
      </c>
      <c r="H37" s="12" t="s">
        <v>36</v>
      </c>
      <c r="I37" s="12" t="s">
        <v>20</v>
      </c>
      <c r="J37" s="12">
        <v>49</v>
      </c>
      <c r="K37" s="12" t="s">
        <v>124</v>
      </c>
      <c r="L37" s="12" t="s">
        <v>37</v>
      </c>
      <c r="M37" s="12">
        <v>3116</v>
      </c>
      <c r="N37" s="30">
        <v>1049014.279907</v>
      </c>
      <c r="O37" s="30">
        <v>1045711.493713</v>
      </c>
      <c r="P37" s="30">
        <v>1007244.523926</v>
      </c>
      <c r="Q37" s="30">
        <v>1010930.528931</v>
      </c>
      <c r="R37" s="28">
        <f t="shared" si="2"/>
        <v>1217.4000000000001</v>
      </c>
      <c r="S37" s="10"/>
      <c r="T37" s="31" t="str">
        <f t="shared" si="0"/>
        <v xml:space="preserve">| ![[R.SIGE]](graph/ArcGISPro_Layer_BARRIOS.png) | BARRIOS | Barrios zona urbana | Polígono 2D | 49 | </v>
      </c>
      <c r="U37" s="1" t="str">
        <f>_xlfn.CONCAT("| ",F37," | ",ROUND(N37,1)," | ",ROUND(O37,1)," | ",ROUND(P37,1)," | ",ROUND(Q37,1)," | ",R37," | ",S37," |")</f>
        <v>| BARRIOS | 1049014.3 | 1045711.5 | 1007244.5 | 1010930.5 | 1217.4 |  |</v>
      </c>
      <c r="V37" s="1" t="str">
        <f>IF(F37="N/A",_xlfn.CONCAT("**",H37,"**: ",G37,"&lt;br&gt;","&lt;img src='graph/ArcGISPro_Layer_",LEFT(H37,LEN(H37)-4),"_shp.png' alt='R.SIGE' width='100%' border='0' /&gt;&lt;br&gt;&lt;br&gt;"),_xlfn.CONCAT("**",H37,"**: ",G37,"&lt;br&gt;","&lt;img src='graph/ArcGISPro_Layer_",H37,".png' alt='R.SIGE' width='100%' border='0' /&gt;&lt;br&gt;&lt;br&gt;"))</f>
        <v>**Barrios zona urbana**: BARRIOS&lt;br&gt;&lt;img src='graph/ArcGISPro_Layer_Barrios zona urbana.png' alt='R.SIGE' width='100%' border='0' /&gt;&lt;br&gt;&lt;br&gt;</v>
      </c>
    </row>
    <row r="38" spans="2:22" x14ac:dyDescent="0.4">
      <c r="B38" s="5" t="s">
        <v>77</v>
      </c>
      <c r="C38" s="16" t="s">
        <v>14</v>
      </c>
      <c r="D38" s="12" t="str">
        <f t="shared" si="1"/>
        <v>![[R.SIGE]](graph/ArcGISPro_Layer_Centrospobladosrurales.png)</v>
      </c>
      <c r="E38" s="16" t="s">
        <v>123</v>
      </c>
      <c r="F38" s="16" t="s">
        <v>126</v>
      </c>
      <c r="G38" s="16" t="s">
        <v>126</v>
      </c>
      <c r="H38" s="16" t="s">
        <v>127</v>
      </c>
      <c r="I38" s="12" t="s">
        <v>20</v>
      </c>
      <c r="J38" s="16">
        <v>3615</v>
      </c>
      <c r="K38" s="12" t="s">
        <v>124</v>
      </c>
      <c r="L38" s="12" t="s">
        <v>37</v>
      </c>
      <c r="M38" s="12">
        <v>3116</v>
      </c>
      <c r="N38" s="30">
        <v>1049510.2924800001</v>
      </c>
      <c r="O38" s="30">
        <v>1044899</v>
      </c>
      <c r="P38" s="30">
        <v>1006360.474121</v>
      </c>
      <c r="Q38" s="30">
        <v>1013665.4099119999</v>
      </c>
      <c r="R38" s="28">
        <f t="shared" si="2"/>
        <v>3368.5</v>
      </c>
      <c r="S38" s="10" t="s">
        <v>128</v>
      </c>
      <c r="T38" s="31" t="str">
        <f t="shared" si="0"/>
        <v xml:space="preserve">| ![[R.SIGE]](graph/ArcGISPro_Layer_Centrospobladosrurales.png) | Centrospobladosrurales | Predios en centros poblados rurales | Polígono 2D | 3615 | </v>
      </c>
      <c r="U38" s="1" t="str">
        <f>_xlfn.CONCAT("| ",F38," | ",ROUND(N38,1)," | ",ROUND(O38,1)," | ",ROUND(P38,1)," | ",ROUND(Q38,1)," | ",R38," | ",S38," |")</f>
        <v>| Centrospobladosrurales | 1049510.3 | 1044899 | 1006360.5 | 1013665.4 | 3368.5 | Clasificación de predios por centro poblado incompleta. |</v>
      </c>
      <c r="V38" s="1" t="str">
        <f>IF(F38="N/A",_xlfn.CONCAT("**",H38,"**: ",G38,"&lt;br&gt;","&lt;img src='graph/ArcGISPro_Layer_",LEFT(H38,LEN(H38)-4),"_shp.png' alt='R.SIGE' width='100%' border='0' /&gt;&lt;br&gt;&lt;br&gt;"),_xlfn.CONCAT("**",H38,"**: ",G38,"&lt;br&gt;","&lt;img src='graph/ArcGISPro_Layer_",H38,".png' alt='R.SIGE' width='100%' border='0' /&gt;&lt;br&gt;&lt;br&gt;"))</f>
        <v>**Predios en centros poblados rurales**: Centrospobladosrurales&lt;br&gt;&lt;img src='graph/ArcGISPro_Layer_Predios en centros poblados rurales.png' alt='R.SIGE' width='100%' border='0' /&gt;&lt;br&gt;&lt;br&gt;</v>
      </c>
    </row>
    <row r="39" spans="2:22" x14ac:dyDescent="0.4">
      <c r="B39" s="5" t="s">
        <v>77</v>
      </c>
      <c r="C39" s="16" t="s">
        <v>14</v>
      </c>
      <c r="D39" s="12" t="str">
        <f t="shared" si="1"/>
        <v>![[R.SIGE]](graph/ArcGISPro_Layer_COMUNAS.png)</v>
      </c>
      <c r="E39" s="16" t="s">
        <v>123</v>
      </c>
      <c r="F39" s="16" t="s">
        <v>40</v>
      </c>
      <c r="G39" s="12" t="s">
        <v>40</v>
      </c>
      <c r="H39" s="12" t="s">
        <v>41</v>
      </c>
      <c r="I39" s="12" t="s">
        <v>20</v>
      </c>
      <c r="J39" s="16">
        <v>4</v>
      </c>
      <c r="K39" s="12" t="s">
        <v>124</v>
      </c>
      <c r="L39" s="12" t="s">
        <v>37</v>
      </c>
      <c r="M39" s="12">
        <v>3116</v>
      </c>
      <c r="N39" s="30">
        <v>1049154.8698730001</v>
      </c>
      <c r="O39" s="30">
        <v>1044686.484924</v>
      </c>
      <c r="P39" s="30">
        <v>1007244.523926</v>
      </c>
      <c r="Q39" s="30">
        <v>1010935.286499</v>
      </c>
      <c r="R39" s="28">
        <f t="shared" si="2"/>
        <v>1649.2</v>
      </c>
      <c r="S39" s="6" t="s">
        <v>117</v>
      </c>
      <c r="T39" s="31" t="str">
        <f t="shared" si="0"/>
        <v xml:space="preserve">| ![[R.SIGE]](graph/ArcGISPro_Layer_COMUNAS.png) | COMUNAS | Comunas urbanas | Polígono 2D | 4 | </v>
      </c>
      <c r="U39" s="1" t="str">
        <f>_xlfn.CONCAT("| ",F39," | ",ROUND(N39,1)," | ",ROUND(O39,1)," | ",ROUND(P39,1)," | ",ROUND(Q39,1)," | ",R39," | ",S39," |")</f>
        <v>| COMUNAS | 1049154.9 | 1044686.5 | 1007244.5 | 1010935.3 | 1649.2 | Sin código DANE, sin barrios asociados en todas las comunas. |</v>
      </c>
      <c r="V39" s="1" t="str">
        <f>IF(F39="N/A",_xlfn.CONCAT("**",H39,"**: ",G39,"&lt;br&gt;","&lt;img src='graph/ArcGISPro_Layer_",LEFT(H39,LEN(H39)-4),"_shp.png' alt='R.SIGE' width='100%' border='0' /&gt;&lt;br&gt;&lt;br&gt;"),_xlfn.CONCAT("**",H39,"**: ",G39,"&lt;br&gt;","&lt;img src='graph/ArcGISPro_Layer_",H39,".png' alt='R.SIGE' width='100%' border='0' /&gt;&lt;br&gt;&lt;br&gt;"))</f>
        <v>**Comunas urbanas**: COMUNAS&lt;br&gt;&lt;img src='graph/ArcGISPro_Layer_Comunas urbanas.png' alt='R.SIGE' width='100%' border='0' /&gt;&lt;br&gt;&lt;br&gt;</v>
      </c>
    </row>
    <row r="40" spans="2:22" x14ac:dyDescent="0.4">
      <c r="B40" s="5" t="s">
        <v>77</v>
      </c>
      <c r="C40" s="16" t="s">
        <v>14</v>
      </c>
      <c r="D40" s="12" t="str">
        <f t="shared" si="1"/>
        <v>![[R.SIGE]](graph/ArcGISPro_Layer_NBR.png)</v>
      </c>
      <c r="E40" s="16" t="s">
        <v>123</v>
      </c>
      <c r="F40" s="16" t="s">
        <v>129</v>
      </c>
      <c r="G40" s="16" t="s">
        <v>129</v>
      </c>
      <c r="H40" s="16" t="s">
        <v>131</v>
      </c>
      <c r="I40" s="12" t="s">
        <v>20</v>
      </c>
      <c r="J40" s="16">
        <v>282</v>
      </c>
      <c r="K40" s="12" t="s">
        <v>124</v>
      </c>
      <c r="L40" s="16" t="s">
        <v>37</v>
      </c>
      <c r="M40" s="12">
        <v>3116</v>
      </c>
      <c r="N40" s="30">
        <v>1055150.2230839999</v>
      </c>
      <c r="O40" s="30">
        <v>1042963.4254759999</v>
      </c>
      <c r="P40" s="30">
        <v>1000074.7694700001</v>
      </c>
      <c r="Q40" s="30">
        <v>1005674.203918</v>
      </c>
      <c r="R40" s="28">
        <f t="shared" si="2"/>
        <v>6823.9</v>
      </c>
      <c r="S40" s="10"/>
      <c r="T40" s="31" t="str">
        <f t="shared" si="0"/>
        <v xml:space="preserve">| ![[R.SIGE]](graph/ArcGISPro_Layer_NBR.png) | NBR | Núcleo básico rural - Predios | Polígono 2D | 282 | </v>
      </c>
      <c r="U40" s="1" t="str">
        <f>_xlfn.CONCAT("| ",F40," | ",ROUND(N40,1)," | ",ROUND(O40,1)," | ",ROUND(P40,1)," | ",ROUND(Q40,1)," | ",R40," | ",S40," |")</f>
        <v>| NBR | 1055150.2 | 1042963.4 | 1000074.8 | 1005674.2 | 6823.9 |  |</v>
      </c>
      <c r="V40" s="1" t="str">
        <f>IF(F40="N/A",_xlfn.CONCAT("**",H40,"**: ",G40,"&lt;br&gt;","&lt;img src='graph/ArcGISPro_Layer_",LEFT(H40,LEN(H40)-4),"_shp.png' alt='R.SIGE' width='100%' border='0' /&gt;&lt;br&gt;&lt;br&gt;"),_xlfn.CONCAT("**",H40,"**: ",G40,"&lt;br&gt;","&lt;img src='graph/ArcGISPro_Layer_",H40,".png' alt='R.SIGE' width='100%' border='0' /&gt;&lt;br&gt;&lt;br&gt;"))</f>
        <v>**Núcleo básico rural - Predios**: NBR&lt;br&gt;&lt;img src='graph/ArcGISPro_Layer_Núcleo básico rural - Predios.png' alt='R.SIGE' width='100%' border='0' /&gt;&lt;br&gt;&lt;br&gt;</v>
      </c>
    </row>
    <row r="41" spans="2:22" x14ac:dyDescent="0.4">
      <c r="B41" s="5" t="s">
        <v>77</v>
      </c>
      <c r="C41" s="16" t="s">
        <v>14</v>
      </c>
      <c r="D41" s="12" t="str">
        <f t="shared" si="1"/>
        <v>![[R.SIGE]](graph/ArcGISPro_Layer_NucleosBasicosRurales.png)</v>
      </c>
      <c r="E41" s="16" t="s">
        <v>123</v>
      </c>
      <c r="F41" s="16" t="s">
        <v>133</v>
      </c>
      <c r="G41" s="16" t="s">
        <v>133</v>
      </c>
      <c r="H41" s="16" t="s">
        <v>132</v>
      </c>
      <c r="I41" s="12" t="s">
        <v>20</v>
      </c>
      <c r="J41" s="16">
        <v>146</v>
      </c>
      <c r="K41" s="12" t="s">
        <v>124</v>
      </c>
      <c r="L41" s="16" t="s">
        <v>37</v>
      </c>
      <c r="M41" s="12">
        <v>3116</v>
      </c>
      <c r="N41" s="30">
        <v>1055414.5573120001</v>
      </c>
      <c r="O41" s="30">
        <v>1042782.524109</v>
      </c>
      <c r="P41" s="30">
        <v>999980.87567099999</v>
      </c>
      <c r="Q41" s="30">
        <v>1005864.070923</v>
      </c>
      <c r="R41" s="28">
        <f t="shared" si="2"/>
        <v>7431.7</v>
      </c>
      <c r="S41" s="10"/>
      <c r="T41" s="31" t="str">
        <f t="shared" si="0"/>
        <v xml:space="preserve">| ![[R.SIGE]](graph/ArcGISPro_Layer_NucleosBasicosRurales.png) | NucleosBasicosRurales | Núcleo básico rural - Límites de vías y predios | Polígono 2D | 146 | </v>
      </c>
      <c r="U41" s="1" t="str">
        <f>_xlfn.CONCAT("| ",F41," | ",ROUND(N41,1)," | ",ROUND(O41,1)," | ",ROUND(P41,1)," | ",ROUND(Q41,1)," | ",R41," | ",S41," |")</f>
        <v>| NucleosBasicosRurales | 1055414.6 | 1042782.5 | 999980.9 | 1005864.1 | 7431.7 |  |</v>
      </c>
      <c r="V41" s="1" t="str">
        <f>IF(F41="N/A",_xlfn.CONCAT("**",H41,"**: ",G41,"&lt;br&gt;","&lt;img src='graph/ArcGISPro_Layer_",LEFT(H41,LEN(H41)-4),"_shp.png' alt='R.SIGE' width='100%' border='0' /&gt;&lt;br&gt;&lt;br&gt;"),_xlfn.CONCAT("**",H41,"**: ",G41,"&lt;br&gt;","&lt;img src='graph/ArcGISPro_Layer_",H41,".png' alt='R.SIGE' width='100%' border='0' /&gt;&lt;br&gt;&lt;br&gt;"))</f>
        <v>**Núcleo básico rural - Límites de vías y predios**: NucleosBasicosRurales&lt;br&gt;&lt;img src='graph/ArcGISPro_Layer_Núcleo básico rural - Límites de vías y predios.png' alt='R.SIGE' width='100%' border='0' /&gt;&lt;br&gt;&lt;br&gt;</v>
      </c>
    </row>
    <row r="42" spans="2:22" x14ac:dyDescent="0.4">
      <c r="B42" s="5" t="s">
        <v>77</v>
      </c>
      <c r="C42" s="16" t="s">
        <v>14</v>
      </c>
      <c r="D42" s="12" t="str">
        <f t="shared" si="1"/>
        <v>![[R.SIGE]](graph/ArcGISPro_Layer_PERIMETRO.png)</v>
      </c>
      <c r="E42" s="16" t="s">
        <v>123</v>
      </c>
      <c r="F42" s="16" t="s">
        <v>134</v>
      </c>
      <c r="G42" s="16" t="s">
        <v>134</v>
      </c>
      <c r="H42" s="16" t="s">
        <v>135</v>
      </c>
      <c r="I42" s="12" t="s">
        <v>20</v>
      </c>
      <c r="J42" s="16">
        <v>1</v>
      </c>
      <c r="K42" s="12" t="s">
        <v>124</v>
      </c>
      <c r="L42" s="16" t="s">
        <v>37</v>
      </c>
      <c r="M42" s="12">
        <v>3116</v>
      </c>
      <c r="N42" s="30">
        <v>1049186.0112910001</v>
      </c>
      <c r="O42" s="30">
        <v>1045526.33728</v>
      </c>
      <c r="P42" s="30">
        <v>1007255.696289</v>
      </c>
      <c r="Q42" s="30">
        <v>1010911.887695</v>
      </c>
      <c r="R42" s="28">
        <f t="shared" si="2"/>
        <v>1338</v>
      </c>
      <c r="S42" s="10"/>
      <c r="T42" s="31" t="str">
        <f t="shared" si="0"/>
        <v xml:space="preserve">| ![[R.SIGE]](graph/ArcGISPro_Layer_PERIMETRO.png) | PERIMETRO | Perímetro urbano | Polígono 2D | 1 | </v>
      </c>
      <c r="U42" s="1" t="str">
        <f>_xlfn.CONCAT("| ",F42," | ",ROUND(N42,1)," | ",ROUND(O42,1)," | ",ROUND(P42,1)," | ",ROUND(Q42,1)," | ",R42," | ",S42," |")</f>
        <v>| PERIMETRO | 1049186 | 1045526.3 | 1007255.7 | 1010911.9 | 1338 |  |</v>
      </c>
      <c r="V42" s="1" t="str">
        <f>IF(F42="N/A",_xlfn.CONCAT("**",H42,"**: ",G42,"&lt;br&gt;","&lt;img src='graph/ArcGISPro_Layer_",LEFT(H42,LEN(H42)-4),"_shp.png' alt='R.SIGE' width='100%' border='0' /&gt;&lt;br&gt;&lt;br&gt;"),_xlfn.CONCAT("**",H42,"**: ",G42,"&lt;br&gt;","&lt;img src='graph/ArcGISPro_Layer_",H42,".png' alt='R.SIGE' width='100%' border='0' /&gt;&lt;br&gt;&lt;br&gt;"))</f>
        <v>**Perímetro urbano**: PERIMETRO&lt;br&gt;&lt;img src='graph/ArcGISPro_Layer_Perímetro urbano.png' alt='R.SIGE' width='100%' border='0' /&gt;&lt;br&gt;&lt;br&gt;</v>
      </c>
    </row>
    <row r="43" spans="2:22" ht="34.299999999999997" x14ac:dyDescent="0.4">
      <c r="B43" s="5" t="s">
        <v>77</v>
      </c>
      <c r="C43" s="16" t="s">
        <v>14</v>
      </c>
      <c r="D43" s="12" t="str">
        <f t="shared" si="1"/>
        <v>![[R.SIGE]](graph/ArcGISPro_Layer_PERIMETRO_CPR.png)</v>
      </c>
      <c r="E43" s="16" t="s">
        <v>123</v>
      </c>
      <c r="F43" s="16" t="s">
        <v>136</v>
      </c>
      <c r="G43" s="16" t="s">
        <v>136</v>
      </c>
      <c r="H43" s="16" t="s">
        <v>137</v>
      </c>
      <c r="I43" s="12" t="s">
        <v>20</v>
      </c>
      <c r="J43" s="16">
        <v>26</v>
      </c>
      <c r="K43" s="12" t="s">
        <v>124</v>
      </c>
      <c r="L43" s="16" t="s">
        <v>37</v>
      </c>
      <c r="M43" s="12">
        <v>3116</v>
      </c>
      <c r="N43" s="30">
        <v>1049509.1132809999</v>
      </c>
      <c r="O43" s="30">
        <v>1044898.787903</v>
      </c>
      <c r="P43" s="30">
        <v>1006394.133301</v>
      </c>
      <c r="Q43" s="30">
        <v>1013668.833679</v>
      </c>
      <c r="R43" s="28">
        <f t="shared" si="2"/>
        <v>3353.9</v>
      </c>
      <c r="S43" s="10"/>
      <c r="T43" s="31" t="str">
        <f t="shared" si="0"/>
        <v xml:space="preserve">| ![[R.SIGE]](graph/ArcGISPro_Layer_PERIMETRO_CPR.png) | PERIMETRO_CPR | Perímetro de centros poblados rurales y asentamientos humanos cercanos | Polígono 2D | 26 | </v>
      </c>
      <c r="U43" s="1" t="str">
        <f>_xlfn.CONCAT("| ",F43," | ",ROUND(N43,1)," | ",ROUND(O43,1)," | ",ROUND(P43,1)," | ",ROUND(Q43,1)," | ",R43," | ",S43," |")</f>
        <v>| PERIMETRO_CPR | 1049509.1 | 1044898.8 | 1006394.1 | 1013668.8 | 3353.9 |  |</v>
      </c>
      <c r="V43" s="1" t="str">
        <f>IF(F43="N/A",_xlfn.CONCAT("**",H43,"**: ",G43,"&lt;br&gt;","&lt;img src='graph/ArcGISPro_Layer_",LEFT(H43,LEN(H43)-4),"_shp.png' alt='R.SIGE' width='100%' border='0' /&gt;&lt;br&gt;&lt;br&gt;"),_xlfn.CONCAT("**",H43,"**: ",G43,"&lt;br&gt;","&lt;img src='graph/ArcGISPro_Layer_",H43,".png' alt='R.SIGE' width='100%' border='0' /&gt;&lt;br&gt;&lt;br&gt;"))</f>
        <v>**Perímetro de centros poblados rurales y asentamientos humanos cercanos**: PERIMETRO_CPR&lt;br&gt;&lt;img src='graph/ArcGISPro_Layer_Perímetro de centros poblados rurales y asentamientos humanos cercanos.png' alt='R.SIGE' width='100%' border='0' /&gt;&lt;br&gt;&lt;br&gt;</v>
      </c>
    </row>
    <row r="44" spans="2:22" ht="34.299999999999997" x14ac:dyDescent="0.4">
      <c r="B44" s="5" t="s">
        <v>77</v>
      </c>
      <c r="C44" s="16" t="s">
        <v>14</v>
      </c>
      <c r="D44" s="12" t="str">
        <f t="shared" si="1"/>
        <v>![[R.SIGE]](graph/ArcGISPro_Layer_PERIMETRO_SymDiff.png)</v>
      </c>
      <c r="E44" s="16" t="s">
        <v>123</v>
      </c>
      <c r="F44" s="16" t="s">
        <v>138</v>
      </c>
      <c r="G44" s="16" t="s">
        <v>138</v>
      </c>
      <c r="H44" s="16" t="s">
        <v>139</v>
      </c>
      <c r="I44" s="12" t="s">
        <v>20</v>
      </c>
      <c r="J44" s="16">
        <v>14</v>
      </c>
      <c r="K44" s="12" t="s">
        <v>124</v>
      </c>
      <c r="L44" s="16" t="s">
        <v>37</v>
      </c>
      <c r="M44" s="12">
        <v>3116</v>
      </c>
      <c r="N44" s="30">
        <v>1048343.895325</v>
      </c>
      <c r="O44" s="30">
        <v>1045689.239685</v>
      </c>
      <c r="P44" s="30">
        <v>1007944.131287</v>
      </c>
      <c r="Q44" s="30">
        <v>1010802.130493</v>
      </c>
      <c r="R44" s="28">
        <f t="shared" si="2"/>
        <v>758.7</v>
      </c>
      <c r="S44" s="10"/>
      <c r="T44" s="31" t="str">
        <f t="shared" si="0"/>
        <v xml:space="preserve">| ![[R.SIGE]](graph/ArcGISPro_Layer_PERIMETRO_SymDiff.png) | PERIMETRO_SymDiff | Diferencias entre límite de perímetro urbano y predios | Polígono 2D | 14 | </v>
      </c>
      <c r="U44" s="1" t="str">
        <f>_xlfn.CONCAT("| ",F44," | ",ROUND(N44,1)," | ",ROUND(O44,1)," | ",ROUND(P44,1)," | ",ROUND(Q44,1)," | ",R44," | ",S44," |")</f>
        <v>| PERIMETRO_SymDiff | 1048343.9 | 1045689.2 | 1007944.1 | 1010802.1 | 758.7 |  |</v>
      </c>
      <c r="V44" s="1" t="str">
        <f>IF(F44="N/A",_xlfn.CONCAT("**",H44,"**: ",G44,"&lt;br&gt;","&lt;img src='graph/ArcGISPro_Layer_",LEFT(H44,LEN(H44)-4),"_shp.png' alt='R.SIGE' width='100%' border='0' /&gt;&lt;br&gt;&lt;br&gt;"),_xlfn.CONCAT("**",H44,"**: ",G44,"&lt;br&gt;","&lt;img src='graph/ArcGISPro_Layer_",H44,".png' alt='R.SIGE' width='100%' border='0' /&gt;&lt;br&gt;&lt;br&gt;"))</f>
        <v>**Diferencias entre límite de perímetro urbano y predios**: PERIMETRO_SymDiff&lt;br&gt;&lt;img src='graph/ArcGISPro_Layer_Diferencias entre límite de perímetro urbano y predios.png' alt='R.SIGE' width='100%' border='0' /&gt;&lt;br&gt;&lt;br&gt;</v>
      </c>
    </row>
    <row r="45" spans="2:22" ht="34.299999999999997" x14ac:dyDescent="0.4">
      <c r="B45" s="5" t="s">
        <v>77</v>
      </c>
      <c r="C45" s="16" t="s">
        <v>14</v>
      </c>
      <c r="D45" s="12" t="str">
        <f t="shared" si="1"/>
        <v>![[R.SIGE]](graph/ArcGISPro_Layer_UNIDAD_MORFOLOGICA.png)</v>
      </c>
      <c r="E45" s="16" t="s">
        <v>123</v>
      </c>
      <c r="F45" s="16" t="s">
        <v>140</v>
      </c>
      <c r="G45" s="16" t="s">
        <v>140</v>
      </c>
      <c r="H45" s="16" t="s">
        <v>141</v>
      </c>
      <c r="I45" s="12" t="s">
        <v>20</v>
      </c>
      <c r="J45" s="16">
        <v>37</v>
      </c>
      <c r="K45" s="12" t="s">
        <v>124</v>
      </c>
      <c r="L45" s="16" t="s">
        <v>37</v>
      </c>
      <c r="M45" s="12">
        <v>3116</v>
      </c>
      <c r="N45" s="30">
        <v>1049105.500488</v>
      </c>
      <c r="O45" s="30">
        <v>1045545.625305</v>
      </c>
      <c r="P45" s="30">
        <v>1007244.523926</v>
      </c>
      <c r="Q45" s="30">
        <v>1010935.286499</v>
      </c>
      <c r="R45" s="28">
        <f t="shared" si="2"/>
        <v>1313.9</v>
      </c>
      <c r="S45" s="10" t="s">
        <v>142</v>
      </c>
      <c r="T45" s="31" t="str">
        <f t="shared" si="0"/>
        <v xml:space="preserve">| ![[R.SIGE]](graph/ArcGISPro_Layer_UNIDAD_MORFOLOGICA.png) | UNIDAD_MORFOLOGICA | Unidades morfológicas urbanas | Polígono 2D | 37 | </v>
      </c>
      <c r="U45" s="1" t="str">
        <f>_xlfn.CONCAT("| ",F45," | ",ROUND(N45,1)," | ",ROUND(O45,1)," | ",ROUND(P45,1)," | ",ROUND(Q45,1)," | ",R45," | ",S45," |")</f>
        <v>| UNIDAD_MORFOLOGICA | 1049105.5 | 1045545.6 | 1007244.5 | 1010935.3 | 1313.9 | Sin descripción de características arquitectónicas o morfológicas, solo se numeran. |</v>
      </c>
      <c r="V45" s="1" t="str">
        <f>IF(F45="N/A",_xlfn.CONCAT("**",H45,"**: ",G45,"&lt;br&gt;","&lt;img src='graph/ArcGISPro_Layer_",LEFT(H45,LEN(H45)-4),"_shp.png' alt='R.SIGE' width='100%' border='0' /&gt;&lt;br&gt;&lt;br&gt;"),_xlfn.CONCAT("**",H45,"**: ",G45,"&lt;br&gt;","&lt;img src='graph/ArcGISPro_Layer_",H45,".png' alt='R.SIGE' width='100%' border='0' /&gt;&lt;br&gt;&lt;br&gt;"))</f>
        <v>**Unidades morfológicas urbanas**: UNIDAD_MORFOLOGICA&lt;br&gt;&lt;img src='graph/ArcGISPro_Layer_Unidades morfológicas urbanas.png' alt='R.SIGE' width='100%' border='0' /&gt;&lt;br&gt;&lt;br&gt;</v>
      </c>
    </row>
    <row r="46" spans="2:22" x14ac:dyDescent="0.4">
      <c r="B46" s="5" t="s">
        <v>77</v>
      </c>
      <c r="C46" s="16" t="s">
        <v>14</v>
      </c>
      <c r="D46" s="12" t="str">
        <f t="shared" si="1"/>
        <v>![[R.SIGE]](graph/ArcGISPro_Layer_ZONA_URBANA.png)</v>
      </c>
      <c r="E46" s="16" t="s">
        <v>123</v>
      </c>
      <c r="F46" s="16" t="s">
        <v>143</v>
      </c>
      <c r="G46" s="16" t="s">
        <v>143</v>
      </c>
      <c r="H46" s="16" t="s">
        <v>144</v>
      </c>
      <c r="I46" s="12" t="s">
        <v>20</v>
      </c>
      <c r="J46" s="16">
        <v>5</v>
      </c>
      <c r="K46" s="12" t="s">
        <v>124</v>
      </c>
      <c r="L46" s="16" t="s">
        <v>37</v>
      </c>
      <c r="M46" s="12">
        <v>3116</v>
      </c>
      <c r="N46" s="30">
        <v>1049105.500488</v>
      </c>
      <c r="O46" s="30">
        <v>1045545.625305</v>
      </c>
      <c r="P46" s="30">
        <v>1007244.523926</v>
      </c>
      <c r="Q46" s="30">
        <v>1010935.286499</v>
      </c>
      <c r="R46" s="28">
        <f t="shared" si="2"/>
        <v>1313.9</v>
      </c>
      <c r="S46" s="10" t="s">
        <v>145</v>
      </c>
      <c r="T46" s="31" t="str">
        <f t="shared" si="0"/>
        <v xml:space="preserve">| ![[R.SIGE]](graph/ArcGISPro_Layer_ZONA_URBANA.png) | ZONA_URBANA | Límite de zona urbana | Polígono 2D | 5 | </v>
      </c>
      <c r="U46" s="1" t="str">
        <f>_xlfn.CONCAT("| ",F46," | ",ROUND(N46,1)," | ",ROUND(O46,1)," | ",ROUND(P46,1)," | ",ROUND(Q46,1)," | ",R46," | ",S46," |")</f>
        <v>| ZONA_URBANA | 1049105.5 | 1045545.6 | 1007244.5 | 1010935.3 | 1313.9 | Sin nombres. |</v>
      </c>
      <c r="V46" s="1" t="str">
        <f>IF(F46="N/A",_xlfn.CONCAT("**",H46,"**: ",G46,"&lt;br&gt;","&lt;img src='graph/ArcGISPro_Layer_",LEFT(H46,LEN(H46)-4),"_shp.png' alt='R.SIGE' width='100%' border='0' /&gt;&lt;br&gt;&lt;br&gt;"),_xlfn.CONCAT("**",H46,"**: ",G46,"&lt;br&gt;","&lt;img src='graph/ArcGISPro_Layer_",H46,".png' alt='R.SIGE' width='100%' border='0' /&gt;&lt;br&gt;&lt;br&gt;"))</f>
        <v>**Límite de zona urbana**: ZONA_URBANA&lt;br&gt;&lt;img src='graph/ArcGISPro_Layer_Límite de zona urbana.png' alt='R.SIGE' width='100%' border='0' /&gt;&lt;br&gt;&lt;br&gt;</v>
      </c>
    </row>
    <row r="47" spans="2:22" x14ac:dyDescent="0.4">
      <c r="B47" s="5" t="s">
        <v>77</v>
      </c>
      <c r="C47" s="16" t="s">
        <v>14</v>
      </c>
      <c r="D47" s="12" t="str">
        <f t="shared" si="1"/>
        <v>![[R.SIGE]](graph/ArcGISPro_Layer_ZONA_URBANA_EXPANSION.png)</v>
      </c>
      <c r="E47" s="16" t="s">
        <v>123</v>
      </c>
      <c r="F47" s="16" t="s">
        <v>130</v>
      </c>
      <c r="G47" s="16" t="s">
        <v>130</v>
      </c>
      <c r="H47" s="12" t="s">
        <v>85</v>
      </c>
      <c r="I47" s="12" t="s">
        <v>20</v>
      </c>
      <c r="J47" s="16">
        <v>2</v>
      </c>
      <c r="K47" s="12" t="s">
        <v>124</v>
      </c>
      <c r="L47" s="12" t="s">
        <v>37</v>
      </c>
      <c r="M47" s="12">
        <v>3116</v>
      </c>
      <c r="N47" s="30">
        <v>1049154.8698730001</v>
      </c>
      <c r="O47" s="30">
        <v>1044686.484924</v>
      </c>
      <c r="P47" s="30">
        <v>1008032.91272</v>
      </c>
      <c r="Q47" s="30">
        <v>1010748.114929</v>
      </c>
      <c r="R47" s="28">
        <f t="shared" si="2"/>
        <v>1213.3</v>
      </c>
      <c r="S47" s="10" t="s">
        <v>145</v>
      </c>
      <c r="T47" s="31" t="str">
        <f t="shared" si="0"/>
        <v xml:space="preserve">| ![[R.SIGE]](graph/ArcGISPro_Layer_ZONA_URBANA_EXPANSION.png) | ZONA_URBANA_EXPANSION | Límite zona urbana ajustada a partir de predios | Polígono 2D | 2 | </v>
      </c>
      <c r="U47" s="1" t="str">
        <f>_xlfn.CONCAT("| ",F47," | ",ROUND(N47,1)," | ",ROUND(O47,1)," | ",ROUND(P47,1)," | ",ROUND(Q47,1)," | ",R47," | ",S47," |")</f>
        <v>| ZONA_URBANA_EXPANSION | 1049154.9 | 1044686.5 | 1008032.9 | 1010748.1 | 1213.3 | Sin nombres. |</v>
      </c>
      <c r="V47" s="1" t="str">
        <f>IF(F47="N/A",_xlfn.CONCAT("**",H47,"**: ",G47,"&lt;br&gt;","&lt;img src='graph/ArcGISPro_Layer_",LEFT(H47,LEN(H47)-4),"_shp.png' alt='R.SIGE' width='100%' border='0' /&gt;&lt;br&gt;&lt;br&gt;"),_xlfn.CONCAT("**",H47,"**: ",G47,"&lt;br&gt;","&lt;img src='graph/ArcGISPro_Layer_",H47,".png' alt='R.SIGE' width='100%' border='0' /&gt;&lt;br&gt;&lt;br&gt;"))</f>
        <v>**Límite zona urbana ajustada a partir de predios**: ZONA_URBANA_EXPANSION&lt;br&gt;&lt;img src='graph/ArcGISPro_Layer_Límite zona urbana ajustada a partir de predios.png' alt='R.SIGE' width='100%' border='0' /&gt;&lt;br&gt;&lt;br&gt;</v>
      </c>
    </row>
    <row r="48" spans="2:22" x14ac:dyDescent="0.4">
      <c r="B48" s="5" t="s">
        <v>77</v>
      </c>
      <c r="C48" s="16" t="s">
        <v>14</v>
      </c>
      <c r="D48" s="12" t="str">
        <f t="shared" si="1"/>
        <v>![[R.SIGE]](graph/ArcGISPro_Layer_SECTOR_RURAL.png)</v>
      </c>
      <c r="E48" s="16" t="s">
        <v>146</v>
      </c>
      <c r="F48" s="16" t="s">
        <v>147</v>
      </c>
      <c r="G48" s="16" t="s">
        <v>147</v>
      </c>
      <c r="H48" s="16" t="s">
        <v>177</v>
      </c>
      <c r="I48" s="16" t="s">
        <v>20</v>
      </c>
      <c r="J48" s="16">
        <v>1</v>
      </c>
      <c r="K48" s="12" t="s">
        <v>124</v>
      </c>
      <c r="L48" s="12" t="s">
        <v>37</v>
      </c>
      <c r="M48" s="16">
        <v>3116</v>
      </c>
      <c r="N48" s="30">
        <v>1062201.8706</v>
      </c>
      <c r="O48" s="30">
        <v>1040543.8239</v>
      </c>
      <c r="P48" s="30">
        <v>1040543.8239</v>
      </c>
      <c r="Q48" s="30">
        <v>1040543.8239</v>
      </c>
      <c r="R48" s="28">
        <f t="shared" si="2"/>
        <v>0</v>
      </c>
      <c r="S48" s="10"/>
      <c r="T48" s="31" t="str">
        <f t="shared" si="0"/>
        <v xml:space="preserve">| ![[R.SIGE]](graph/ArcGISPro_Layer_SECTOR_RURAL.png) | SECTOR_RURAL | Límite catastral zona rural | Polígono 2D | 1 | </v>
      </c>
      <c r="U48" s="1" t="str">
        <f>_xlfn.CONCAT("| ",F48," | ",ROUND(N48,1)," | ",ROUND(O48,1)," | ",ROUND(P48,1)," | ",ROUND(Q48,1)," | ",R48," | ",S48," |")</f>
        <v>| SECTOR_RURAL | 1062201.9 | 1040543.8 | 1040543.8 | 1040543.8 | 0 |  |</v>
      </c>
      <c r="V48" s="1" t="str">
        <f>IF(F48="N/A",_xlfn.CONCAT("**",H48,"**: ",G48,"&lt;br&gt;","&lt;img src='graph/ArcGISPro_Layer_",LEFT(H48,LEN(H48)-4),"_shp.png' alt='R.SIGE' width='100%' border='0' /&gt;&lt;br&gt;&lt;br&gt;"),_xlfn.CONCAT("**",H48,"**: ",G48,"&lt;br&gt;","&lt;img src='graph/ArcGISPro_Layer_",H48,".png' alt='R.SIGE' width='100%' border='0' /&gt;&lt;br&gt;&lt;br&gt;"))</f>
        <v>**Límite catastral zona rural**: SECTOR_RURAL&lt;br&gt;&lt;img src='graph/ArcGISPro_Layer_Límite catastral zona rural.png' alt='R.SIGE' width='100%' border='0' /&gt;&lt;br&gt;&lt;br&gt;</v>
      </c>
    </row>
    <row r="49" spans="2:22" x14ac:dyDescent="0.4">
      <c r="B49" s="5" t="s">
        <v>77</v>
      </c>
      <c r="C49" s="16" t="s">
        <v>14</v>
      </c>
      <c r="D49" s="12" t="str">
        <f t="shared" si="1"/>
        <v>![[R.SIGE]](graph/ArcGISPro_Layer_TERRENO_PREDIO_RURAL.png)</v>
      </c>
      <c r="E49" s="16" t="s">
        <v>146</v>
      </c>
      <c r="F49" s="16" t="s">
        <v>148</v>
      </c>
      <c r="G49" s="16" t="s">
        <v>148</v>
      </c>
      <c r="H49" s="16" t="s">
        <v>149</v>
      </c>
      <c r="I49" s="16" t="s">
        <v>20</v>
      </c>
      <c r="J49" s="16">
        <v>9554</v>
      </c>
      <c r="K49" s="12" t="s">
        <v>124</v>
      </c>
      <c r="L49" s="12" t="s">
        <v>37</v>
      </c>
      <c r="M49" s="16">
        <v>3116</v>
      </c>
      <c r="N49" s="30">
        <v>1062201.8706</v>
      </c>
      <c r="O49" s="30">
        <v>1040543.8239</v>
      </c>
      <c r="P49" s="30">
        <v>998131.31579999998</v>
      </c>
      <c r="Q49" s="30">
        <v>1018799.3621</v>
      </c>
      <c r="R49" s="28">
        <f t="shared" si="2"/>
        <v>44763</v>
      </c>
      <c r="S49" s="10"/>
      <c r="T49" s="31" t="str">
        <f t="shared" si="0"/>
        <v xml:space="preserve">| ![[R.SIGE]](graph/ArcGISPro_Layer_TERRENO_PREDIO_RURAL.png) | TERRENO_PREDIO_RURAL | Predios rurales | Polígono 2D | 9554 | </v>
      </c>
      <c r="U49" s="1" t="str">
        <f>_xlfn.CONCAT("| ",F49," | ",ROUND(N49,1)," | ",ROUND(O49,1)," | ",ROUND(P49,1)," | ",ROUND(Q49,1)," | ",R49," | ",S49," |")</f>
        <v>| TERRENO_PREDIO_RURAL | 1062201.9 | 1040543.8 | 998131.3 | 1018799.4 | 44763 |  |</v>
      </c>
      <c r="V49" s="1" t="str">
        <f>IF(F49="N/A",_xlfn.CONCAT("**",H49,"**: ",G49,"&lt;br&gt;","&lt;img src='graph/ArcGISPro_Layer_",LEFT(H49,LEN(H49)-4),"_shp.png' alt='R.SIGE' width='100%' border='0' /&gt;&lt;br&gt;&lt;br&gt;"),_xlfn.CONCAT("**",H49,"**: ",G49,"&lt;br&gt;","&lt;img src='graph/ArcGISPro_Layer_",H49,".png' alt='R.SIGE' width='100%' border='0' /&gt;&lt;br&gt;&lt;br&gt;"))</f>
        <v>**Predios rurales**: TERRENO_PREDIO_RURAL&lt;br&gt;&lt;img src='graph/ArcGISPro_Layer_Predios rurales.png' alt='R.SIGE' width='100%' border='0' /&gt;&lt;br&gt;&lt;br&gt;</v>
      </c>
    </row>
    <row r="50" spans="2:22" x14ac:dyDescent="0.4">
      <c r="B50" s="5" t="s">
        <v>77</v>
      </c>
      <c r="C50" s="16" t="s">
        <v>14</v>
      </c>
      <c r="D50" s="12" t="str">
        <f t="shared" si="1"/>
        <v>![[R.SIGE]](graph/ArcGISPro_Layer_VEREDA.png)</v>
      </c>
      <c r="E50" s="16" t="s">
        <v>146</v>
      </c>
      <c r="F50" s="16" t="s">
        <v>59</v>
      </c>
      <c r="G50" s="16" t="s">
        <v>59</v>
      </c>
      <c r="H50" s="16" t="s">
        <v>150</v>
      </c>
      <c r="I50" s="16" t="s">
        <v>20</v>
      </c>
      <c r="J50" s="16">
        <v>14</v>
      </c>
      <c r="K50" s="12" t="s">
        <v>124</v>
      </c>
      <c r="L50" s="12" t="s">
        <v>37</v>
      </c>
      <c r="M50" s="16">
        <v>3116</v>
      </c>
      <c r="N50" s="30">
        <v>1062201.8706</v>
      </c>
      <c r="O50" s="30">
        <v>1040543.8239</v>
      </c>
      <c r="P50" s="30">
        <v>998131.31579999998</v>
      </c>
      <c r="Q50" s="30">
        <v>1018799.3621</v>
      </c>
      <c r="R50" s="28">
        <f t="shared" si="2"/>
        <v>44763</v>
      </c>
      <c r="S50" s="10"/>
      <c r="T50" s="31" t="str">
        <f t="shared" si="0"/>
        <v xml:space="preserve">| ![[R.SIGE]](graph/ArcGISPro_Layer_VEREDA.png) | VEREDA | Límites veredales | Polígono 2D | 14 | </v>
      </c>
      <c r="U50" s="1" t="str">
        <f>_xlfn.CONCAT("| ",F50," | ",ROUND(N50,1)," | ",ROUND(O50,1)," | ",ROUND(P50,1)," | ",ROUND(Q50,1)," | ",R50," | ",S50," |")</f>
        <v>| VEREDA | 1062201.9 | 1040543.8 | 998131.3 | 1018799.4 | 44763 |  |</v>
      </c>
      <c r="V50" s="1" t="str">
        <f>IF(F50="N/A",_xlfn.CONCAT("**",H50,"**: ",G50,"&lt;br&gt;","&lt;img src='graph/ArcGISPro_Layer_",LEFT(H50,LEN(H50)-4),"_shp.png' alt='R.SIGE' width='100%' border='0' /&gt;&lt;br&gt;&lt;br&gt;"),_xlfn.CONCAT("**",H50,"**: ",G50,"&lt;br&gt;","&lt;img src='graph/ArcGISPro_Layer_",H50,".png' alt='R.SIGE' width='100%' border='0' /&gt;&lt;br&gt;&lt;br&gt;"))</f>
        <v>**Límites veredales**: VEREDA&lt;br&gt;&lt;img src='graph/ArcGISPro_Layer_Límites veredales.png' alt='R.SIGE' width='100%' border='0' /&gt;&lt;br&gt;&lt;br&gt;</v>
      </c>
    </row>
    <row r="51" spans="2:22" x14ac:dyDescent="0.4">
      <c r="B51" s="5" t="s">
        <v>77</v>
      </c>
      <c r="C51" s="16" t="s">
        <v>14</v>
      </c>
      <c r="D51" s="12" t="str">
        <f t="shared" si="1"/>
        <v>![[R.SIGE]](graph/ArcGISPro_Layer_ZONA_HOMOGENEA_FISICA_RURAL.png)</v>
      </c>
      <c r="E51" s="16" t="s">
        <v>146</v>
      </c>
      <c r="F51" s="16" t="s">
        <v>151</v>
      </c>
      <c r="G51" s="16" t="s">
        <v>151</v>
      </c>
      <c r="H51" s="16" t="s">
        <v>152</v>
      </c>
      <c r="I51" s="16" t="s">
        <v>20</v>
      </c>
      <c r="J51" s="16">
        <v>58</v>
      </c>
      <c r="K51" s="12" t="s">
        <v>124</v>
      </c>
      <c r="L51" s="12" t="s">
        <v>37</v>
      </c>
      <c r="M51" s="16">
        <v>3116</v>
      </c>
      <c r="N51" s="30">
        <v>1062201.8706</v>
      </c>
      <c r="O51" s="30">
        <v>1040543.8239</v>
      </c>
      <c r="P51" s="30">
        <v>998131.31579999998</v>
      </c>
      <c r="Q51" s="30">
        <v>1018799.3621</v>
      </c>
      <c r="R51" s="28">
        <f t="shared" si="2"/>
        <v>44763</v>
      </c>
      <c r="S51" s="10"/>
      <c r="T51" s="31" t="str">
        <f t="shared" si="0"/>
        <v xml:space="preserve">| ![[R.SIGE]](graph/ArcGISPro_Layer_ZONA_HOMOGENEA_FISICA_RURAL.png) | ZONA_HOMOGENEA_FISICA_RURAL | Zonas homogéneas físicas rurales | Polígono 2D | 58 | </v>
      </c>
      <c r="U51" s="1" t="str">
        <f>_xlfn.CONCAT("| ",F51," | ",ROUND(N51,1)," | ",ROUND(O51,1)," | ",ROUND(P51,1)," | ",ROUND(Q51,1)," | ",R51," | ",S51," |")</f>
        <v>| ZONA_HOMOGENEA_FISICA_RURAL | 1062201.9 | 1040543.8 | 998131.3 | 1018799.4 | 44763 |  |</v>
      </c>
      <c r="V51" s="1" t="str">
        <f>IF(F51="N/A",_xlfn.CONCAT("**",H51,"**: ",G51,"&lt;br&gt;","&lt;img src='graph/ArcGISPro_Layer_",LEFT(H51,LEN(H51)-4),"_shp.png' alt='R.SIGE' width='100%' border='0' /&gt;&lt;br&gt;&lt;br&gt;"),_xlfn.CONCAT("**",H51,"**: ",G51,"&lt;br&gt;","&lt;img src='graph/ArcGISPro_Layer_",H51,".png' alt='R.SIGE' width='100%' border='0' /&gt;&lt;br&gt;&lt;br&gt;"))</f>
        <v>**Zonas homogéneas físicas rurales**: ZONA_HOMOGENEA_FISICA_RURAL&lt;br&gt;&lt;img src='graph/ArcGISPro_Layer_Zonas homogéneas físicas rurales.png' alt='R.SIGE' width='100%' border='0' /&gt;&lt;br&gt;&lt;br&gt;</v>
      </c>
    </row>
    <row r="52" spans="2:22" ht="34.299999999999997" x14ac:dyDescent="0.4">
      <c r="B52" s="5" t="s">
        <v>77</v>
      </c>
      <c r="C52" s="16" t="s">
        <v>14</v>
      </c>
      <c r="D52" s="12" t="str">
        <f t="shared" si="1"/>
        <v>![[R.SIGE]](graph/ArcGISPro_Layer_ZONA_HOMOGENEA_GEOECONOMICA_RURAL.png)</v>
      </c>
      <c r="E52" s="16" t="s">
        <v>146</v>
      </c>
      <c r="F52" s="16" t="s">
        <v>153</v>
      </c>
      <c r="G52" s="16" t="s">
        <v>153</v>
      </c>
      <c r="H52" s="16" t="s">
        <v>154</v>
      </c>
      <c r="I52" s="16" t="s">
        <v>20</v>
      </c>
      <c r="J52" s="16">
        <v>80</v>
      </c>
      <c r="K52" s="12" t="s">
        <v>124</v>
      </c>
      <c r="L52" s="12" t="s">
        <v>37</v>
      </c>
      <c r="M52" s="16">
        <v>3116</v>
      </c>
      <c r="N52" s="30">
        <v>1062201.8706</v>
      </c>
      <c r="O52" s="30">
        <v>1040543.8239</v>
      </c>
      <c r="P52" s="30">
        <v>998131.31579999998</v>
      </c>
      <c r="Q52" s="30">
        <v>1018799.3621</v>
      </c>
      <c r="R52" s="28">
        <f t="shared" si="2"/>
        <v>44763</v>
      </c>
      <c r="S52" s="10" t="s">
        <v>159</v>
      </c>
      <c r="T52" s="31" t="str">
        <f t="shared" si="0"/>
        <v xml:space="preserve">| ![[R.SIGE]](graph/ArcGISPro_Layer_ZONA_HOMOGENEA_GEOECONOMICA_RURAL.png) | ZONA_HOMOGENEA_GEOECONOMICA_RURAL | Zonas homogéneas geoeconómicas rurales | Polígono 2D | 80 | </v>
      </c>
      <c r="U52" s="1" t="str">
        <f>_xlfn.CONCAT("| ",F52," | ",ROUND(N52,1)," | ",ROUND(O52,1)," | ",ROUND(P52,1)," | ",ROUND(Q52,1)," | ",R52," | ",S52," |")</f>
        <v>| ZONA_HOMOGENEA_GEOECONOMICA_RURAL | 1062201.9 | 1040543.8 | 998131.3 | 1018799.4 | 44763 | Sin campo descriptivo con criterio de homogenización. |</v>
      </c>
      <c r="V52" s="1" t="str">
        <f>IF(F52="N/A",_xlfn.CONCAT("**",H52,"**: ",G52,"&lt;br&gt;","&lt;img src='graph/ArcGISPro_Layer_",LEFT(H52,LEN(H52)-4),"_shp.png' alt='R.SIGE' width='100%' border='0' /&gt;&lt;br&gt;&lt;br&gt;"),_xlfn.CONCAT("**",H52,"**: ",G52,"&lt;br&gt;","&lt;img src='graph/ArcGISPro_Layer_",H52,".png' alt='R.SIGE' width='100%' border='0' /&gt;&lt;br&gt;&lt;br&gt;"))</f>
        <v>**Zonas homogéneas geoeconómicas rurales**: ZONA_HOMOGENEA_GEOECONOMICA_RURAL&lt;br&gt;&lt;img src='graph/ArcGISPro_Layer_Zonas homogéneas geoeconómicas rurales.png' alt='R.SIGE' width='100%' border='0' /&gt;&lt;br&gt;&lt;br&gt;</v>
      </c>
    </row>
    <row r="53" spans="2:22" x14ac:dyDescent="0.4">
      <c r="B53" s="5" t="s">
        <v>77</v>
      </c>
      <c r="C53" s="16" t="s">
        <v>14</v>
      </c>
      <c r="D53" s="12" t="str">
        <f t="shared" si="1"/>
        <v>![[R.SIGE]](graph/ArcGISPro_Layer_CONSTRUCCION_ANEXA.png)</v>
      </c>
      <c r="E53" s="16" t="s">
        <v>155</v>
      </c>
      <c r="F53" s="16" t="s">
        <v>156</v>
      </c>
      <c r="G53" s="16" t="s">
        <v>156</v>
      </c>
      <c r="H53" s="16" t="s">
        <v>157</v>
      </c>
      <c r="I53" s="16" t="s">
        <v>20</v>
      </c>
      <c r="J53" s="16">
        <v>7893</v>
      </c>
      <c r="K53" s="12" t="s">
        <v>124</v>
      </c>
      <c r="L53" s="12" t="s">
        <v>37</v>
      </c>
      <c r="M53" s="16">
        <v>3116</v>
      </c>
      <c r="N53" s="30">
        <v>1049085.8671260001</v>
      </c>
      <c r="O53" s="30">
        <v>1045726.317871</v>
      </c>
      <c r="P53" s="30">
        <v>1007262.8247070001</v>
      </c>
      <c r="Q53" s="30">
        <v>1010866.6364749999</v>
      </c>
      <c r="R53" s="28">
        <f t="shared" si="2"/>
        <v>1210.7</v>
      </c>
      <c r="S53" s="10" t="s">
        <v>158</v>
      </c>
      <c r="T53" s="31" t="str">
        <f t="shared" si="0"/>
        <v xml:space="preserve">| ![[R.SIGE]](graph/ArcGISPro_Layer_CONSTRUCCION_ANEXA.png) | CONSTRUCCION_ANEXA | Construcciones anexas urbanas | Polígono 2D | 7893 | </v>
      </c>
      <c r="U53" s="1" t="str">
        <f>_xlfn.CONCAT("| ",F53," | ",ROUND(N53,1)," | ",ROUND(O53,1)," | ",ROUND(P53,1)," | ",ROUND(Q53,1)," | ",R53," | ",S53," |")</f>
        <v>| CONSTRUCCION_ANEXA | 1049085.9 | 1045726.3 | 1007262.8 | 1010866.6 | 1210.7 | Incluye descripción de usos. |</v>
      </c>
      <c r="V53" s="1" t="str">
        <f>IF(F53="N/A",_xlfn.CONCAT("**",H53,"**: ",G53,"&lt;br&gt;","&lt;img src='graph/ArcGISPro_Layer_",LEFT(H53,LEN(H53)-4),"_shp.png' alt='R.SIGE' width='100%' border='0' /&gt;&lt;br&gt;&lt;br&gt;"),_xlfn.CONCAT("**",H53,"**: ",G53,"&lt;br&gt;","&lt;img src='graph/ArcGISPro_Layer_",H53,".png' alt='R.SIGE' width='100%' border='0' /&gt;&lt;br&gt;&lt;br&gt;"))</f>
        <v>**Construcciones anexas urbanas**: CONSTRUCCION_ANEXA&lt;br&gt;&lt;img src='graph/ArcGISPro_Layer_Construcciones anexas urbanas.png' alt='R.SIGE' width='100%' border='0' /&gt;&lt;br&gt;&lt;br&gt;</v>
      </c>
    </row>
    <row r="54" spans="2:22" x14ac:dyDescent="0.4">
      <c r="B54" s="5" t="s">
        <v>77</v>
      </c>
      <c r="C54" s="16" t="s">
        <v>14</v>
      </c>
      <c r="D54" s="12" t="str">
        <f t="shared" si="1"/>
        <v>![[R.SIGE]](graph/ArcGISPro_Layer_EDIFICACION.png)</v>
      </c>
      <c r="E54" s="16" t="s">
        <v>155</v>
      </c>
      <c r="F54" s="16" t="s">
        <v>160</v>
      </c>
      <c r="G54" s="16" t="s">
        <v>160</v>
      </c>
      <c r="H54" s="16" t="s">
        <v>161</v>
      </c>
      <c r="I54" s="16" t="s">
        <v>20</v>
      </c>
      <c r="J54" s="16">
        <v>33984</v>
      </c>
      <c r="K54" s="12" t="s">
        <v>124</v>
      </c>
      <c r="L54" s="12" t="s">
        <v>37</v>
      </c>
      <c r="M54" s="16">
        <v>3116</v>
      </c>
      <c r="N54" s="30">
        <v>1049137.3510739999</v>
      </c>
      <c r="O54" s="30">
        <v>1045726.693726</v>
      </c>
      <c r="P54" s="30">
        <v>1007255.751282</v>
      </c>
      <c r="Q54" s="30">
        <v>1010868.599304</v>
      </c>
      <c r="R54" s="28">
        <f t="shared" si="2"/>
        <v>1232.2</v>
      </c>
      <c r="S54" s="10" t="s">
        <v>162</v>
      </c>
      <c r="T54" s="31" t="str">
        <f t="shared" si="0"/>
        <v xml:space="preserve">| ![[R.SIGE]](graph/ArcGISPro_Layer_EDIFICACION.png) | EDIFICACION | Edificaciones urbanas | Polígono 2D | 33984 | </v>
      </c>
      <c r="U54" s="1" t="str">
        <f>_xlfn.CONCAT("| ",F54," | ",ROUND(N54,1)," | ",ROUND(O54,1)," | ",ROUND(P54,1)," | ",ROUND(Q54,1)," | ",R54," | ",S54," |")</f>
        <v>| EDIFICACION | 1049137.4 | 1045726.7 | 1007255.8 | 1010868.6 | 1232.2 | Incluye número de pisos |</v>
      </c>
      <c r="V54" s="1" t="str">
        <f>IF(F54="N/A",_xlfn.CONCAT("**",H54,"**: ",G54,"&lt;br&gt;","&lt;img src='graph/ArcGISPro_Layer_",LEFT(H54,LEN(H54)-4),"_shp.png' alt='R.SIGE' width='100%' border='0' /&gt;&lt;br&gt;&lt;br&gt;"),_xlfn.CONCAT("**",H54,"**: ",G54,"&lt;br&gt;","&lt;img src='graph/ArcGISPro_Layer_",H54,".png' alt='R.SIGE' width='100%' border='0' /&gt;&lt;br&gt;&lt;br&gt;"))</f>
        <v>**Edificaciones urbanas**: EDIFICACION&lt;br&gt;&lt;img src='graph/ArcGISPro_Layer_Edificaciones urbanas.png' alt='R.SIGE' width='100%' border='0' /&gt;&lt;br&gt;&lt;br&gt;</v>
      </c>
    </row>
    <row r="55" spans="2:22" ht="34.299999999999997" x14ac:dyDescent="0.4">
      <c r="B55" s="5" t="s">
        <v>77</v>
      </c>
      <c r="C55" s="16" t="s">
        <v>14</v>
      </c>
      <c r="D55" s="12" t="str">
        <f t="shared" si="1"/>
        <v>![[R.SIGE]](graph/ArcGISPro_Layer_Edificacion_Altura.png)</v>
      </c>
      <c r="E55" s="16" t="s">
        <v>155</v>
      </c>
      <c r="F55" s="16" t="s">
        <v>163</v>
      </c>
      <c r="G55" s="16" t="s">
        <v>163</v>
      </c>
      <c r="H55" s="16" t="s">
        <v>164</v>
      </c>
      <c r="I55" s="16" t="s">
        <v>20</v>
      </c>
      <c r="J55" s="16">
        <v>3165</v>
      </c>
      <c r="K55" s="12" t="s">
        <v>124</v>
      </c>
      <c r="L55" s="12" t="s">
        <v>37</v>
      </c>
      <c r="M55" s="16">
        <v>3116</v>
      </c>
      <c r="N55" s="30">
        <v>1049043.169495</v>
      </c>
      <c r="O55" s="30">
        <v>1045681.8322750001</v>
      </c>
      <c r="P55" s="30">
        <v>1007359.179871</v>
      </c>
      <c r="Q55" s="30">
        <v>1010912.083679</v>
      </c>
      <c r="R55" s="28">
        <f t="shared" si="2"/>
        <v>1194.3</v>
      </c>
      <c r="S55" s="10" t="s">
        <v>165</v>
      </c>
      <c r="T55" s="31" t="str">
        <f t="shared" si="0"/>
        <v xml:space="preserve">| ![[R.SIGE]](graph/ArcGISPro_Layer_Edificacion_Altura.png) | Edificacion_Altura | Predios con asociación de altura en edificación por número de pisos | Polígono 2D | 3165 | </v>
      </c>
      <c r="U55" s="1" t="str">
        <f>_xlfn.CONCAT("| ",F55," | ",ROUND(N55,1)," | ",ROUND(O55,1)," | ",ROUND(P55,1)," | ",ROUND(Q55,1)," | ",R55," | ",S55," |")</f>
        <v>| Edificacion_Altura | 1049043.2 | 1045681.8 | 1007359.2 | 1010912.1 | 1194.3 | No incluye todos los predios urbanos con edificaciones. |</v>
      </c>
      <c r="V55" s="1" t="str">
        <f>IF(F55="N/A",_xlfn.CONCAT("**",H55,"**: ",G55,"&lt;br&gt;","&lt;img src='graph/ArcGISPro_Layer_",LEFT(H55,LEN(H55)-4),"_shp.png' alt='R.SIGE' width='100%' border='0' /&gt;&lt;br&gt;&lt;br&gt;"),_xlfn.CONCAT("**",H55,"**: ",G55,"&lt;br&gt;","&lt;img src='graph/ArcGISPro_Layer_",H55,".png' alt='R.SIGE' width='100%' border='0' /&gt;&lt;br&gt;&lt;br&gt;"))</f>
        <v>**Predios con asociación de altura en edificación por número de pisos**: Edificacion_Altura&lt;br&gt;&lt;img src='graph/ArcGISPro_Layer_Predios con asociación de altura en edificación por número de pisos.png' alt='R.SIGE' width='100%' border='0' /&gt;&lt;br&gt;&lt;br&gt;</v>
      </c>
    </row>
    <row r="56" spans="2:22" x14ac:dyDescent="0.4">
      <c r="B56" s="5" t="s">
        <v>77</v>
      </c>
      <c r="C56" s="16" t="s">
        <v>14</v>
      </c>
      <c r="D56" s="12" t="str">
        <f t="shared" si="1"/>
        <v>![[R.SIGE]](graph/ArcGISPro_Layer_MANZANA.png)</v>
      </c>
      <c r="E56" s="16" t="s">
        <v>155</v>
      </c>
      <c r="F56" s="16" t="s">
        <v>166</v>
      </c>
      <c r="G56" s="16" t="s">
        <v>166</v>
      </c>
      <c r="H56" s="16" t="s">
        <v>167</v>
      </c>
      <c r="I56" s="16" t="s">
        <v>20</v>
      </c>
      <c r="J56" s="16">
        <v>711</v>
      </c>
      <c r="K56" s="12" t="s">
        <v>124</v>
      </c>
      <c r="L56" s="12" t="s">
        <v>37</v>
      </c>
      <c r="M56" s="16">
        <v>3116</v>
      </c>
      <c r="N56" s="30">
        <v>1049185.877075</v>
      </c>
      <c r="O56" s="30">
        <v>1045526.349487</v>
      </c>
      <c r="P56" s="30">
        <v>1007255.751282</v>
      </c>
      <c r="Q56" s="30">
        <v>1010912.083679</v>
      </c>
      <c r="R56" s="28">
        <f t="shared" si="2"/>
        <v>1338</v>
      </c>
      <c r="S56" s="10"/>
      <c r="T56" s="31" t="str">
        <f t="shared" si="0"/>
        <v xml:space="preserve">| ![[R.SIGE]](graph/ArcGISPro_Layer_MANZANA.png) | MANZANA | Manzanas catastrales | Polígono 2D | 711 | </v>
      </c>
      <c r="U56" s="1" t="str">
        <f>_xlfn.CONCAT("| ",F56," | ",ROUND(N56,1)," | ",ROUND(O56,1)," | ",ROUND(P56,1)," | ",ROUND(Q56,1)," | ",R56," | ",S56," |")</f>
        <v>| MANZANA | 1049185.9 | 1045526.3 | 1007255.8 | 1010912.1 | 1338 |  |</v>
      </c>
      <c r="V56" s="1" t="str">
        <f>IF(F56="N/A",_xlfn.CONCAT("**",H56,"**: ",G56,"&lt;br&gt;","&lt;img src='graph/ArcGISPro_Layer_",LEFT(H56,LEN(H56)-4),"_shp.png' alt='R.SIGE' width='100%' border='0' /&gt;&lt;br&gt;&lt;br&gt;"),_xlfn.CONCAT("**",H56,"**: ",G56,"&lt;br&gt;","&lt;img src='graph/ArcGISPro_Layer_",H56,".png' alt='R.SIGE' width='100%' border='0' /&gt;&lt;br&gt;&lt;br&gt;"))</f>
        <v>**Manzanas catastrales**: MANZANA&lt;br&gt;&lt;img src='graph/ArcGISPro_Layer_Manzanas catastrales.png' alt='R.SIGE' width='100%' border='0' /&gt;&lt;br&gt;&lt;br&gt;</v>
      </c>
    </row>
    <row r="57" spans="2:22" ht="34.299999999999997" x14ac:dyDescent="0.4">
      <c r="B57" s="5" t="s">
        <v>77</v>
      </c>
      <c r="C57" s="16" t="s">
        <v>14</v>
      </c>
      <c r="D57" s="12" t="str">
        <f t="shared" si="1"/>
        <v>![[R.SIGE]](graph/ArcGISPro_Layer_NOMENCLATURA_DOMICILIARIA.png)</v>
      </c>
      <c r="E57" s="16" t="s">
        <v>155</v>
      </c>
      <c r="F57" s="16" t="s">
        <v>168</v>
      </c>
      <c r="G57" s="16" t="s">
        <v>168</v>
      </c>
      <c r="H57" s="16" t="s">
        <v>169</v>
      </c>
      <c r="I57" s="16" t="s">
        <v>18</v>
      </c>
      <c r="J57" s="16">
        <v>15144</v>
      </c>
      <c r="K57" s="12" t="s">
        <v>124</v>
      </c>
      <c r="L57" s="12" t="s">
        <v>37</v>
      </c>
      <c r="M57" s="16">
        <v>3116</v>
      </c>
      <c r="N57" s="30">
        <v>1049061.903076</v>
      </c>
      <c r="O57" s="30">
        <v>1045709.535522</v>
      </c>
      <c r="P57" s="30">
        <v>1007261.154297</v>
      </c>
      <c r="Q57" s="30">
        <v>1010870.147278</v>
      </c>
      <c r="R57" s="28">
        <f t="shared" si="2"/>
        <v>1209.9000000000001</v>
      </c>
      <c r="S57" s="10" t="s">
        <v>170</v>
      </c>
      <c r="T57" s="31" t="str">
        <f t="shared" si="0"/>
        <v xml:space="preserve">| ![[R.SIGE]](graph/ArcGISPro_Layer_NOMENCLATURA_DOMICILIARIA.png) | NOMENCLATURA_DOMICILIARIA | Líneas con identificación de nomenclatura de direcciones urbanas | Línea 2D | 15144 | </v>
      </c>
      <c r="U57" s="1" t="str">
        <f>_xlfn.CONCAT("| ",F57," | ",ROUND(N57,1)," | ",ROUND(O57,1)," | ",ROUND(P57,1)," | ",ROUND(Q57,1)," | ",R57," | ",S57," |")</f>
        <v>| NOMENCLATURA_DOMICILIARIA | 1049061.9 | 1045709.5 | 1007261.2 | 1010870.1 | 1209.9 | Incluye texto descriptor. |</v>
      </c>
      <c r="V57" s="1" t="str">
        <f>IF(F57="N/A",_xlfn.CONCAT("**",H57,"**: ",G57,"&lt;br&gt;","&lt;img src='graph/ArcGISPro_Layer_",LEFT(H57,LEN(H57)-4),"_shp.png' alt='R.SIGE' width='100%' border='0' /&gt;&lt;br&gt;&lt;br&gt;"),_xlfn.CONCAT("**",H57,"**: ",G57,"&lt;br&gt;","&lt;img src='graph/ArcGISPro_Layer_",H57,".png' alt='R.SIGE' width='100%' border='0' /&gt;&lt;br&gt;&lt;br&gt;"))</f>
        <v>**Líneas con identificación de nomenclatura de direcciones urbanas**: NOMENCLATURA_DOMICILIARIA&lt;br&gt;&lt;img src='graph/ArcGISPro_Layer_Líneas con identificación de nomenclatura de direcciones urbanas.png' alt='R.SIGE' width='100%' border='0' /&gt;&lt;br&gt;&lt;br&gt;</v>
      </c>
    </row>
    <row r="58" spans="2:22" x14ac:dyDescent="0.4">
      <c r="B58" s="5" t="s">
        <v>77</v>
      </c>
      <c r="C58" s="16" t="s">
        <v>14</v>
      </c>
      <c r="D58" s="12" t="str">
        <f t="shared" si="1"/>
        <v>![[R.SIGE]](graph/ArcGISPro_Layer_NOMENCLATURA_VIAL.png)</v>
      </c>
      <c r="E58" s="16" t="s">
        <v>155</v>
      </c>
      <c r="F58" s="16" t="s">
        <v>171</v>
      </c>
      <c r="G58" s="16" t="s">
        <v>171</v>
      </c>
      <c r="H58" s="16" t="s">
        <v>172</v>
      </c>
      <c r="I58" s="16" t="s">
        <v>18</v>
      </c>
      <c r="J58" s="16">
        <v>593</v>
      </c>
      <c r="K58" s="12" t="s">
        <v>124</v>
      </c>
      <c r="L58" s="12" t="s">
        <v>37</v>
      </c>
      <c r="M58" s="16">
        <v>3116</v>
      </c>
      <c r="N58" s="30">
        <v>1049280.1159059999</v>
      </c>
      <c r="O58" s="30">
        <v>1045489.797913</v>
      </c>
      <c r="P58" s="30">
        <v>1007307.936279</v>
      </c>
      <c r="Q58" s="30">
        <v>1010919.914673</v>
      </c>
      <c r="R58" s="28">
        <f t="shared" si="2"/>
        <v>1369.1</v>
      </c>
      <c r="S58" s="10"/>
      <c r="T58" s="31" t="str">
        <f t="shared" si="0"/>
        <v xml:space="preserve">| ![[R.SIGE]](graph/ArcGISPro_Layer_NOMENCLATURA_VIAL.png) | NOMENCLATURA_VIAL | Nomenclatura de vías urbanas | Línea 2D | 593 | </v>
      </c>
      <c r="U58" s="1" t="str">
        <f>_xlfn.CONCAT("| ",F58," | ",ROUND(N58,1)," | ",ROUND(O58,1)," | ",ROUND(P58,1)," | ",ROUND(Q58,1)," | ",R58," | ",S58," |")</f>
        <v>| NOMENCLATURA_VIAL | 1049280.1 | 1045489.8 | 1007307.9 | 1010919.9 | 1369.1 |  |</v>
      </c>
      <c r="V58" s="1" t="str">
        <f>IF(F58="N/A",_xlfn.CONCAT("**",H58,"**: ",G58,"&lt;br&gt;","&lt;img src='graph/ArcGISPro_Layer_",LEFT(H58,LEN(H58)-4),"_shp.png' alt='R.SIGE' width='100%' border='0' /&gt;&lt;br&gt;&lt;br&gt;"),_xlfn.CONCAT("**",H58,"**: ",G58,"&lt;br&gt;","&lt;img src='graph/ArcGISPro_Layer_",H58,".png' alt='R.SIGE' width='100%' border='0' /&gt;&lt;br&gt;&lt;br&gt;"))</f>
        <v>**Nomenclatura de vías urbanas**: NOMENCLATURA_VIAL&lt;br&gt;&lt;img src='graph/ArcGISPro_Layer_Nomenclatura de vías urbanas.png' alt='R.SIGE' width='100%' border='0' /&gt;&lt;br&gt;&lt;br&gt;</v>
      </c>
    </row>
    <row r="59" spans="2:22" x14ac:dyDescent="0.4">
      <c r="B59" s="5" t="s">
        <v>77</v>
      </c>
      <c r="C59" s="16" t="s">
        <v>14</v>
      </c>
      <c r="D59" s="12" t="str">
        <f t="shared" si="1"/>
        <v>![[R.SIGE]](graph/ArcGISPro_Layer_SECTOR_URBANO.png)</v>
      </c>
      <c r="E59" s="16" t="s">
        <v>155</v>
      </c>
      <c r="F59" s="16" t="s">
        <v>173</v>
      </c>
      <c r="G59" s="16" t="s">
        <v>173</v>
      </c>
      <c r="H59" s="16" t="s">
        <v>174</v>
      </c>
      <c r="I59" s="16" t="s">
        <v>20</v>
      </c>
      <c r="J59" s="16">
        <v>1</v>
      </c>
      <c r="K59" s="12" t="s">
        <v>124</v>
      </c>
      <c r="L59" s="12" t="s">
        <v>37</v>
      </c>
      <c r="M59" s="16">
        <v>3116</v>
      </c>
      <c r="N59" s="30">
        <v>1049185.877319</v>
      </c>
      <c r="O59" s="30">
        <v>1045526.349487</v>
      </c>
      <c r="P59" s="30">
        <v>1007255.751282</v>
      </c>
      <c r="Q59" s="30">
        <v>1010912.083923</v>
      </c>
      <c r="R59" s="28">
        <f t="shared" si="2"/>
        <v>1338</v>
      </c>
      <c r="S59" s="10"/>
      <c r="T59" s="31" t="str">
        <f t="shared" si="0"/>
        <v xml:space="preserve">| ![[R.SIGE]](graph/ArcGISPro_Layer_SECTOR_URBANO.png) | SECTOR_URBANO | Límite catastral zona urbana | Polígono 2D | 1 | </v>
      </c>
      <c r="U59" s="1" t="str">
        <f>_xlfn.CONCAT("| ",F59," | ",ROUND(N59,1)," | ",ROUND(O59,1)," | ",ROUND(P59,1)," | ",ROUND(Q59,1)," | ",R59," | ",S59," |")</f>
        <v>| SECTOR_URBANO | 1049185.9 | 1045526.3 | 1007255.8 | 1010912.1 | 1338 |  |</v>
      </c>
      <c r="V59" s="1" t="str">
        <f>IF(F59="N/A",_xlfn.CONCAT("**",H59,"**: ",G59,"&lt;br&gt;","&lt;img src='graph/ArcGISPro_Layer_",LEFT(H59,LEN(H59)-4),"_shp.png' alt='R.SIGE' width='100%' border='0' /&gt;&lt;br&gt;&lt;br&gt;"),_xlfn.CONCAT("**",H59,"**: ",G59,"&lt;br&gt;","&lt;img src='graph/ArcGISPro_Layer_",H59,".png' alt='R.SIGE' width='100%' border='0' /&gt;&lt;br&gt;&lt;br&gt;"))</f>
        <v>**Límite catastral zona urbana**: SECTOR_URBANO&lt;br&gt;&lt;img src='graph/ArcGISPro_Layer_Límite catastral zona urbana.png' alt='R.SIGE' width='100%' border='0' /&gt;&lt;br&gt;&lt;br&gt;</v>
      </c>
    </row>
    <row r="60" spans="2:22" x14ac:dyDescent="0.4">
      <c r="B60" s="5" t="s">
        <v>77</v>
      </c>
      <c r="C60" s="16" t="s">
        <v>14</v>
      </c>
      <c r="D60" s="12" t="str">
        <f t="shared" si="1"/>
        <v>![[R.SIGE]](graph/ArcGISPro_Layer_TERRENO_PREDIO_URBANO.png)</v>
      </c>
      <c r="E60" s="16" t="s">
        <v>155</v>
      </c>
      <c r="F60" s="16" t="s">
        <v>175</v>
      </c>
      <c r="G60" s="16" t="s">
        <v>175</v>
      </c>
      <c r="H60" s="16" t="s">
        <v>176</v>
      </c>
      <c r="I60" s="16" t="s">
        <v>20</v>
      </c>
      <c r="J60" s="16">
        <v>16750</v>
      </c>
      <c r="K60" s="12" t="s">
        <v>124</v>
      </c>
      <c r="L60" s="12" t="s">
        <v>37</v>
      </c>
      <c r="M60" s="16">
        <v>3116</v>
      </c>
      <c r="N60" s="30">
        <v>1049185.877075</v>
      </c>
      <c r="O60" s="30">
        <v>1045526.349487</v>
      </c>
      <c r="P60" s="30">
        <v>1007255.751282</v>
      </c>
      <c r="Q60" s="30">
        <v>1010912.083679</v>
      </c>
      <c r="R60" s="28">
        <f t="shared" si="2"/>
        <v>1338</v>
      </c>
      <c r="S60" s="10"/>
      <c r="T60" s="31" t="str">
        <f t="shared" si="0"/>
        <v xml:space="preserve">| ![[R.SIGE]](graph/ArcGISPro_Layer_TERRENO_PREDIO_URBANO.png) | TERRENO_PREDIO_URBANO | Predios urbanos | Polígono 2D | 16750 | </v>
      </c>
      <c r="U60" s="1" t="str">
        <f>_xlfn.CONCAT("| ",F60," | ",ROUND(N60,1)," | ",ROUND(O60,1)," | ",ROUND(P60,1)," | ",ROUND(Q60,1)," | ",R60," | ",S60," |")</f>
        <v>| TERRENO_PREDIO_URBANO | 1049185.9 | 1045526.3 | 1007255.8 | 1010912.1 | 1338 |  |</v>
      </c>
      <c r="V60" s="1" t="str">
        <f>IF(F60="N/A",_xlfn.CONCAT("**",H60,"**: ",G60,"&lt;br&gt;","&lt;img src='graph/ArcGISPro_Layer_",LEFT(H60,LEN(H60)-4),"_shp.png' alt='R.SIGE' width='100%' border='0' /&gt;&lt;br&gt;&lt;br&gt;"),_xlfn.CONCAT("**",H60,"**: ",G60,"&lt;br&gt;","&lt;img src='graph/ArcGISPro_Layer_",H60,".png' alt='R.SIGE' width='100%' border='0' /&gt;&lt;br&gt;&lt;br&gt;"))</f>
        <v>**Predios urbanos**: TERRENO_PREDIO_URBANO&lt;br&gt;&lt;img src='graph/ArcGISPro_Layer_Predios urbanos.png' alt='R.SIGE' width='100%' border='0' /&gt;&lt;br&gt;&lt;br&gt;</v>
      </c>
    </row>
    <row r="61" spans="2:22" x14ac:dyDescent="0.4">
      <c r="B61" s="5" t="s">
        <v>77</v>
      </c>
      <c r="C61" s="16" t="s">
        <v>14</v>
      </c>
      <c r="D61" s="12" t="str">
        <f t="shared" si="1"/>
        <v>![[R.SIGE]](graph/ArcGISPro_Layer_ZONA_GEOECONOMICA_URBANA.png)</v>
      </c>
      <c r="E61" s="16" t="s">
        <v>155</v>
      </c>
      <c r="F61" s="16" t="s">
        <v>178</v>
      </c>
      <c r="G61" s="16" t="s">
        <v>178</v>
      </c>
      <c r="H61" s="16" t="s">
        <v>179</v>
      </c>
      <c r="I61" s="16" t="s">
        <v>20</v>
      </c>
      <c r="J61" s="16">
        <v>107</v>
      </c>
      <c r="K61" s="12" t="s">
        <v>124</v>
      </c>
      <c r="L61" s="12" t="s">
        <v>37</v>
      </c>
      <c r="M61" s="16">
        <v>3116</v>
      </c>
      <c r="N61" s="30">
        <v>1049185.877075</v>
      </c>
      <c r="O61" s="30">
        <v>1045526.349487</v>
      </c>
      <c r="P61" s="30">
        <v>1007255.751282</v>
      </c>
      <c r="Q61" s="30">
        <v>1010912.083679</v>
      </c>
      <c r="R61" s="28">
        <f t="shared" si="2"/>
        <v>1338</v>
      </c>
      <c r="S61" s="10" t="s">
        <v>159</v>
      </c>
      <c r="T61" s="31" t="str">
        <f t="shared" si="0"/>
        <v xml:space="preserve">| ![[R.SIGE]](graph/ArcGISPro_Layer_ZONA_GEOECONOMICA_URBANA.png) | ZONA_GEOECONOMICA_URBANA | Zonas homogéneas geoeconómicas urbanas | Polígono 2D | 107 | </v>
      </c>
      <c r="U61" s="1" t="str">
        <f>_xlfn.CONCAT("| ",F61," | ",ROUND(N61,1)," | ",ROUND(O61,1)," | ",ROUND(P61,1)," | ",ROUND(Q61,1)," | ",R61," | ",S61," |")</f>
        <v>| ZONA_GEOECONOMICA_URBANA | 1049185.9 | 1045526.3 | 1007255.8 | 1010912.1 | 1338 | Sin campo descriptivo con criterio de homogenización. |</v>
      </c>
      <c r="V61" s="1" t="str">
        <f>IF(F61="N/A",_xlfn.CONCAT("**",H61,"**: ",G61,"&lt;br&gt;","&lt;img src='graph/ArcGISPro_Layer_",LEFT(H61,LEN(H61)-4),"_shp.png' alt='R.SIGE' width='100%' border='0' /&gt;&lt;br&gt;&lt;br&gt;"),_xlfn.CONCAT("**",H61,"**: ",G61,"&lt;br&gt;","&lt;img src='graph/ArcGISPro_Layer_",H61,".png' alt='R.SIGE' width='100%' border='0' /&gt;&lt;br&gt;&lt;br&gt;"))</f>
        <v>**Zonas homogéneas geoeconómicas urbanas**: ZONA_GEOECONOMICA_URBANA&lt;br&gt;&lt;img src='graph/ArcGISPro_Layer_Zonas homogéneas geoeconómicas urbanas.png' alt='R.SIGE' width='100%' border='0' /&gt;&lt;br&gt;&lt;br&gt;</v>
      </c>
    </row>
    <row r="62" spans="2:22" x14ac:dyDescent="0.4">
      <c r="B62" s="5" t="s">
        <v>77</v>
      </c>
      <c r="C62" s="16" t="s">
        <v>14</v>
      </c>
      <c r="D62" s="12" t="str">
        <f t="shared" si="1"/>
        <v>![[R.SIGE]](graph/ArcGISPro_Layer_ZONA_HOMOGENEA_FISICA_URBANA.png)</v>
      </c>
      <c r="E62" s="16" t="s">
        <v>155</v>
      </c>
      <c r="F62" s="16" t="s">
        <v>180</v>
      </c>
      <c r="G62" s="16" t="s">
        <v>180</v>
      </c>
      <c r="H62" s="16" t="s">
        <v>181</v>
      </c>
      <c r="I62" s="16" t="s">
        <v>20</v>
      </c>
      <c r="J62" s="16">
        <v>107</v>
      </c>
      <c r="K62" s="12" t="s">
        <v>124</v>
      </c>
      <c r="L62" s="12" t="s">
        <v>37</v>
      </c>
      <c r="M62" s="16">
        <v>3116</v>
      </c>
      <c r="N62" s="30">
        <v>1049185.877075</v>
      </c>
      <c r="O62" s="30">
        <v>1045526.349487</v>
      </c>
      <c r="P62" s="30">
        <v>1007255.751282</v>
      </c>
      <c r="Q62" s="30">
        <v>1010912.083679</v>
      </c>
      <c r="R62" s="28">
        <f t="shared" si="2"/>
        <v>1338</v>
      </c>
      <c r="S62" s="10"/>
      <c r="T62" s="31" t="str">
        <f t="shared" si="0"/>
        <v xml:space="preserve">| ![[R.SIGE]](graph/ArcGISPro_Layer_ZONA_HOMOGENEA_FISICA_URBANA.png) | ZONA_HOMOGENEA_FISICA_URBANA | Zonas homogéneas físicas urbanas | Polígono 2D | 107 | </v>
      </c>
      <c r="U62" s="1" t="str">
        <f>_xlfn.CONCAT("| ",F62," | ",ROUND(N62,1)," | ",ROUND(O62,1)," | ",ROUND(P62,1)," | ",ROUND(Q62,1)," | ",R62," | ",S62," |")</f>
        <v>| ZONA_HOMOGENEA_FISICA_URBANA | 1049185.9 | 1045526.3 | 1007255.8 | 1010912.1 | 1338 |  |</v>
      </c>
      <c r="V62" s="1" t="str">
        <f>IF(F62="N/A",_xlfn.CONCAT("**",H62,"**: ",G62,"&lt;br&gt;","&lt;img src='graph/ArcGISPro_Layer_",LEFT(H62,LEN(H62)-4),"_shp.png' alt='R.SIGE' width='100%' border='0' /&gt;&lt;br&gt;&lt;br&gt;"),_xlfn.CONCAT("**",H62,"**: ",G62,"&lt;br&gt;","&lt;img src='graph/ArcGISPro_Layer_",H62,".png' alt='R.SIGE' width='100%' border='0' /&gt;&lt;br&gt;&lt;br&gt;"))</f>
        <v>**Zonas homogéneas físicas urbanas**: ZONA_HOMOGENEA_FISICA_URBANA&lt;br&gt;&lt;img src='graph/ArcGISPro_Layer_Zonas homogéneas físicas urbanas.png' alt='R.SIGE' width='100%' border='0' /&gt;&lt;br&gt;&lt;br&gt;</v>
      </c>
    </row>
    <row r="63" spans="2:22" ht="34.299999999999997" x14ac:dyDescent="0.4">
      <c r="B63" s="5" t="s">
        <v>77</v>
      </c>
      <c r="C63" s="16" t="s">
        <v>15</v>
      </c>
      <c r="D63" s="12" t="str">
        <f t="shared" si="1"/>
        <v>![R.SIGE](graph/ArcGISPro_Layer_Regis_shp.png)</v>
      </c>
      <c r="E63" s="16" t="s">
        <v>21</v>
      </c>
      <c r="F63" s="16" t="s">
        <v>182</v>
      </c>
      <c r="G63" s="16" t="s">
        <v>182</v>
      </c>
      <c r="H63" s="16" t="s">
        <v>198</v>
      </c>
      <c r="I63" s="16" t="s">
        <v>21</v>
      </c>
      <c r="J63" s="16">
        <v>46305</v>
      </c>
      <c r="K63" s="12" t="s">
        <v>124</v>
      </c>
      <c r="L63" s="12" t="s">
        <v>37</v>
      </c>
      <c r="M63" s="16" t="s">
        <v>21</v>
      </c>
      <c r="N63" s="22" t="s">
        <v>21</v>
      </c>
      <c r="O63" s="22" t="s">
        <v>21</v>
      </c>
      <c r="P63" s="22" t="s">
        <v>21</v>
      </c>
      <c r="Q63" s="22" t="s">
        <v>21</v>
      </c>
      <c r="R63" s="28" t="str">
        <f t="shared" si="2"/>
        <v>N/A</v>
      </c>
      <c r="S63" s="10"/>
      <c r="T63" s="31" t="str">
        <f t="shared" si="0"/>
        <v xml:space="preserve">| ![R.SIGE](graph/ArcGISPro_Layer_Regis_shp.png) | Registro1 | Tabla registro catastral 1 con descriptores de predio | N/A | 46305 | </v>
      </c>
      <c r="U63" s="1" t="e">
        <f>_xlfn.CONCAT("| ",F63," | ",ROUND(N63,1)," | ",ROUND(O63,1)," | ",ROUND(P63,1)," | ",ROUND(Q63,1)," | ",R63," | ",S63," |")</f>
        <v>#VALUE!</v>
      </c>
      <c r="V63" s="1" t="str">
        <f>IF(F63="N/A",_xlfn.CONCAT("**",H63,"**: ",G63,"&lt;br&gt;","&lt;img src='graph/ArcGISPro_Layer_",LEFT(H63,LEN(H63)-4),"_shp.png' alt='R.SIGE' width='100%' border='0' /&gt;&lt;br&gt;&lt;br&gt;"),_xlfn.CONCAT("**",H63,"**: ",G63,"&lt;br&gt;","&lt;img src='graph/ArcGISPro_Layer_",H63,".png' alt='R.SIGE' width='100%' border='0' /&gt;&lt;br&gt;&lt;br&gt;"))</f>
        <v>**Tabla registro catastral 1 con descriptores de predio**: Registro1&lt;br&gt;&lt;img src='graph/ArcGISPro_Layer_Tabla registro catastral 1 con descriptores de predio.png' alt='R.SIGE' width='100%' border='0' /&gt;&lt;br&gt;&lt;br&gt;</v>
      </c>
    </row>
    <row r="64" spans="2:22" ht="34.299999999999997" x14ac:dyDescent="0.4">
      <c r="B64" s="5" t="s">
        <v>77</v>
      </c>
      <c r="C64" s="16" t="s">
        <v>15</v>
      </c>
      <c r="D64" s="12" t="str">
        <f t="shared" si="1"/>
        <v>![R.SIGE](graph/ArcGISPro_Layer_Regis_shp.png)</v>
      </c>
      <c r="E64" s="16" t="s">
        <v>21</v>
      </c>
      <c r="F64" s="16" t="s">
        <v>183</v>
      </c>
      <c r="G64" s="16" t="s">
        <v>183</v>
      </c>
      <c r="H64" s="16" t="s">
        <v>199</v>
      </c>
      <c r="I64" s="16" t="s">
        <v>21</v>
      </c>
      <c r="J64" s="16">
        <v>31599</v>
      </c>
      <c r="K64" s="12" t="s">
        <v>124</v>
      </c>
      <c r="L64" s="12" t="s">
        <v>37</v>
      </c>
      <c r="M64" s="16" t="s">
        <v>21</v>
      </c>
      <c r="N64" s="22" t="s">
        <v>21</v>
      </c>
      <c r="O64" s="22" t="s">
        <v>21</v>
      </c>
      <c r="P64" s="22" t="s">
        <v>21</v>
      </c>
      <c r="Q64" s="22" t="s">
        <v>21</v>
      </c>
      <c r="R64" s="28" t="str">
        <f t="shared" si="2"/>
        <v>N/A</v>
      </c>
      <c r="S64" s="10"/>
      <c r="T64" s="31" t="str">
        <f t="shared" si="0"/>
        <v xml:space="preserve">| ![R.SIGE](graph/ArcGISPro_Layer_Regis_shp.png) | Registro2 | Tabla registro catastral 2 con descriptores de construcciones | N/A | 31599 | </v>
      </c>
      <c r="U64" s="1" t="e">
        <f>_xlfn.CONCAT("| ",F64," | ",ROUND(N64,1)," | ",ROUND(O64,1)," | ",ROUND(P64,1)," | ",ROUND(Q64,1)," | ",R64," | ",S64," |")</f>
        <v>#VALUE!</v>
      </c>
      <c r="V64" s="1" t="str">
        <f>IF(F64="N/A",_xlfn.CONCAT("**",H64,"**: ",G64,"&lt;br&gt;","&lt;img src='graph/ArcGISPro_Layer_",LEFT(H64,LEN(H64)-4),"_shp.png' alt='R.SIGE' width='100%' border='0' /&gt;&lt;br&gt;&lt;br&gt;"),_xlfn.CONCAT("**",H64,"**: ",G64,"&lt;br&gt;","&lt;img src='graph/ArcGISPro_Layer_",H64,".png' alt='R.SIGE' width='100%' border='0' /&gt;&lt;br&gt;&lt;br&gt;"))</f>
        <v>**Tabla registro catastral 2 con descriptores de construcciones**: Registro2&lt;br&gt;&lt;img src='graph/ArcGISPro_Layer_Tabla registro catastral 2 con descriptores de construcciones.png' alt='R.SIGE' width='100%' border='0' /&gt;&lt;br&gt;&lt;br&gt;</v>
      </c>
    </row>
    <row r="65" spans="2:20" x14ac:dyDescent="0.4">
      <c r="B65" s="7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23"/>
      <c r="O65" s="23"/>
      <c r="P65" s="23"/>
      <c r="Q65" s="23"/>
      <c r="R65" s="15"/>
      <c r="S65" s="8"/>
      <c r="T65" s="31"/>
    </row>
  </sheetData>
  <autoFilter ref="B3:S64" xr:uid="{00000000-0001-0000-00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95AE6F3-0FB4-435A-B7C7-D090441D0EAB}">
          <x14:formula1>
            <xm:f>Setup!$B$4:$B$6</xm:f>
          </x14:formula1>
          <xm:sqref>C5:C65</xm:sqref>
        </x14:dataValidation>
        <x14:dataValidation type="list" allowBlank="1" showInputMessage="1" showErrorMessage="1" xr:uid="{D378A48D-B338-41CA-8F56-1EEC38584E22}">
          <x14:formula1>
            <xm:f>Setup!$I$4:$I$7</xm:f>
          </x14:formula1>
          <xm:sqref>B5:B65</xm:sqref>
        </x14:dataValidation>
        <x14:dataValidation type="list" allowBlank="1" showInputMessage="1" showErrorMessage="1" xr:uid="{E920B112-D9E1-410E-B5AE-2CB9F7A3B21F}">
          <x14:formula1>
            <xm:f>Setup!$D$4:$D$9</xm:f>
          </x14:formula1>
          <xm:sqref>I5:I65</xm:sqref>
        </x14:dataValidation>
        <x14:dataValidation type="list" allowBlank="1" showInputMessage="1" showErrorMessage="1" xr:uid="{00F7BB1B-4A50-4CCE-B039-C42BDB159C66}">
          <x14:formula1>
            <xm:f>Setup!$F$4:$F$11</xm:f>
          </x14:formula1>
          <xm:sqref>M5:M65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1564-2042-4B65-8ECB-AF36EBF185CF}">
  <dimension ref="B2:L14"/>
  <sheetViews>
    <sheetView showGridLines="0" tabSelected="1" topLeftCell="J1" zoomScale="130" zoomScaleNormal="130" workbookViewId="0">
      <pane ySplit="2" topLeftCell="A3" activePane="bottomLeft" state="frozen"/>
      <selection pane="bottomLeft" activeCell="L17" sqref="L17"/>
    </sheetView>
  </sheetViews>
  <sheetFormatPr defaultRowHeight="17.149999999999999" x14ac:dyDescent="0.4"/>
  <cols>
    <col min="1" max="1" width="2.69140625" style="1" customWidth="1"/>
    <col min="2" max="2" width="16.84375" style="1" customWidth="1"/>
    <col min="3" max="3" width="2.69140625" style="1" customWidth="1"/>
    <col min="4" max="4" width="20.921875" style="1" customWidth="1"/>
    <col min="5" max="5" width="2.69140625" style="1" customWidth="1"/>
    <col min="6" max="6" width="9.23046875" style="1"/>
    <col min="7" max="7" width="62.69140625" style="1" customWidth="1"/>
    <col min="8" max="8" width="2.69140625" style="1" customWidth="1"/>
    <col min="9" max="9" width="25.69140625" style="1" customWidth="1"/>
    <col min="10" max="10" width="2.69140625" style="1" customWidth="1"/>
    <col min="11" max="11" width="54.84375" style="1" customWidth="1"/>
    <col min="12" max="12" width="95.61328125" style="1" customWidth="1"/>
    <col min="13" max="16384" width="9.23046875" style="1"/>
  </cols>
  <sheetData>
    <row r="2" spans="2:12" x14ac:dyDescent="0.4">
      <c r="B2" s="1" t="s">
        <v>13</v>
      </c>
      <c r="D2" s="1" t="s">
        <v>22</v>
      </c>
      <c r="F2" s="1" t="s">
        <v>23</v>
      </c>
      <c r="I2" s="1" t="s">
        <v>76</v>
      </c>
      <c r="K2" s="1" t="s">
        <v>186</v>
      </c>
    </row>
    <row r="3" spans="2:12" x14ac:dyDescent="0.4">
      <c r="B3" s="17" t="s">
        <v>0</v>
      </c>
      <c r="D3" s="17" t="s">
        <v>5</v>
      </c>
      <c r="F3" s="2" t="s">
        <v>24</v>
      </c>
      <c r="G3" s="4" t="s">
        <v>1</v>
      </c>
      <c r="I3" s="17" t="s">
        <v>74</v>
      </c>
      <c r="K3" s="2" t="s">
        <v>187</v>
      </c>
      <c r="L3" s="4" t="s">
        <v>188</v>
      </c>
    </row>
    <row r="4" spans="2:12" x14ac:dyDescent="0.4">
      <c r="B4" s="18" t="s">
        <v>14</v>
      </c>
      <c r="D4" s="18" t="s">
        <v>16</v>
      </c>
      <c r="F4" s="5">
        <v>4326</v>
      </c>
      <c r="G4" s="6" t="s">
        <v>25</v>
      </c>
      <c r="I4" s="18" t="s">
        <v>77</v>
      </c>
      <c r="K4" s="5" t="s">
        <v>189</v>
      </c>
      <c r="L4" s="6" t="s">
        <v>190</v>
      </c>
    </row>
    <row r="5" spans="2:12" x14ac:dyDescent="0.4">
      <c r="B5" s="18" t="s">
        <v>15</v>
      </c>
      <c r="D5" s="18" t="s">
        <v>17</v>
      </c>
      <c r="F5" s="5">
        <v>4329</v>
      </c>
      <c r="G5" s="6" t="s">
        <v>26</v>
      </c>
      <c r="I5" s="18" t="s">
        <v>75</v>
      </c>
      <c r="K5" s="5" t="s">
        <v>191</v>
      </c>
      <c r="L5" s="6" t="s">
        <v>192</v>
      </c>
    </row>
    <row r="6" spans="2:12" x14ac:dyDescent="0.4">
      <c r="B6" s="19" t="s">
        <v>32</v>
      </c>
      <c r="D6" s="18" t="s">
        <v>18</v>
      </c>
      <c r="F6" s="5">
        <v>3114</v>
      </c>
      <c r="G6" s="6" t="s">
        <v>27</v>
      </c>
      <c r="I6" s="18" t="s">
        <v>78</v>
      </c>
      <c r="K6" s="5" t="s">
        <v>193</v>
      </c>
      <c r="L6" s="6" t="s">
        <v>194</v>
      </c>
    </row>
    <row r="7" spans="2:12" ht="51.45" x14ac:dyDescent="0.4">
      <c r="D7" s="18" t="s">
        <v>19</v>
      </c>
      <c r="F7" s="5">
        <v>3115</v>
      </c>
      <c r="G7" s="6" t="s">
        <v>28</v>
      </c>
      <c r="I7" s="19" t="s">
        <v>79</v>
      </c>
      <c r="K7" s="5" t="s">
        <v>211</v>
      </c>
      <c r="L7" s="6" t="s">
        <v>218</v>
      </c>
    </row>
    <row r="8" spans="2:12" ht="34.299999999999997" x14ac:dyDescent="0.4">
      <c r="D8" s="18" t="s">
        <v>20</v>
      </c>
      <c r="F8" s="5">
        <v>3116</v>
      </c>
      <c r="G8" s="6" t="s">
        <v>29</v>
      </c>
      <c r="K8" s="5" t="s">
        <v>216</v>
      </c>
      <c r="L8" s="6" t="s">
        <v>219</v>
      </c>
    </row>
    <row r="9" spans="2:12" x14ac:dyDescent="0.4">
      <c r="D9" s="19" t="s">
        <v>21</v>
      </c>
      <c r="F9" s="5">
        <v>3118</v>
      </c>
      <c r="G9" s="6" t="s">
        <v>30</v>
      </c>
      <c r="K9" s="5" t="s">
        <v>215</v>
      </c>
      <c r="L9" s="6" t="s">
        <v>212</v>
      </c>
    </row>
    <row r="10" spans="2:12" x14ac:dyDescent="0.4">
      <c r="F10" s="9">
        <v>9377</v>
      </c>
      <c r="G10" s="10" t="s">
        <v>31</v>
      </c>
      <c r="K10" s="5" t="s">
        <v>210</v>
      </c>
      <c r="L10" s="6" t="s">
        <v>214</v>
      </c>
    </row>
    <row r="11" spans="2:12" x14ac:dyDescent="0.4">
      <c r="F11" s="7" t="s">
        <v>21</v>
      </c>
      <c r="G11" s="8" t="s">
        <v>184</v>
      </c>
      <c r="K11" s="5" t="s">
        <v>200</v>
      </c>
      <c r="L11" s="6" t="s">
        <v>217</v>
      </c>
    </row>
    <row r="12" spans="2:12" x14ac:dyDescent="0.4">
      <c r="K12" s="7"/>
      <c r="L12" s="8"/>
    </row>
    <row r="14" spans="2:12" x14ac:dyDescent="0.4">
      <c r="L1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2024-07-05T18:50:11Z</dcterms:modified>
</cp:coreProperties>
</file>