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pruebacorreoescuelaingeduco-my.sharepoint.com/personal/william_aguilar_escuelaing_edu_co/Documents/ECIJG.Student/SIGE2024.1/"/>
    </mc:Choice>
  </mc:AlternateContent>
  <xr:revisionPtr revIDLastSave="1081" documentId="11_F25DC773A252ABDACC1048787119746E5BDE58E7" xr6:coauthVersionLast="47" xr6:coauthVersionMax="47" xr10:uidLastSave="{9495CAED-36C9-4D80-B4E6-DF0AA5C56295}"/>
  <bookViews>
    <workbookView xWindow="-108" yWindow="-108" windowWidth="23256" windowHeight="12456" activeTab="1" xr2:uid="{00000000-000D-0000-FFFF-FFFF00000000}"/>
  </bookViews>
  <sheets>
    <sheet name="P1" sheetId="1" r:id="rId1"/>
    <sheet name="Pobl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" l="1"/>
  <c r="D53" i="2"/>
  <c r="D52" i="2"/>
  <c r="D51" i="2"/>
  <c r="D50" i="2"/>
  <c r="D49" i="2"/>
  <c r="D48" i="2"/>
  <c r="D47" i="2"/>
  <c r="D46" i="2"/>
  <c r="D45" i="2"/>
  <c r="D44" i="2"/>
  <c r="C42" i="2"/>
  <c r="C41" i="2"/>
  <c r="C40" i="2"/>
  <c r="C39" i="2"/>
  <c r="C38" i="2"/>
  <c r="C37" i="2"/>
  <c r="C36" i="2"/>
  <c r="C35" i="2"/>
  <c r="C34" i="2"/>
  <c r="C33" i="2"/>
  <c r="C32" i="2"/>
  <c r="L3" i="1"/>
  <c r="C3" i="1"/>
  <c r="D6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5" i="1"/>
  <c r="D3" i="1" l="1"/>
  <c r="H3" i="1" l="1"/>
  <c r="J3" i="1"/>
  <c r="F3" i="1"/>
</calcChain>
</file>

<file path=xl/sharedStrings.xml><?xml version="1.0" encoding="utf-8"?>
<sst xmlns="http://schemas.openxmlformats.org/spreadsheetml/2006/main" count="290" uniqueCount="177">
  <si>
    <t>Componente / Actividad</t>
  </si>
  <si>
    <t>Generales: portada, tabla de contenido, listado de ilustraciones, listado de tablas</t>
  </si>
  <si>
    <t>Listado de anexos</t>
  </si>
  <si>
    <t>Referencias bibliográficas</t>
  </si>
  <si>
    <t>Observaciones</t>
  </si>
  <si>
    <t>A. Informe Técnico</t>
  </si>
  <si>
    <t>B. Diccionario de datos</t>
  </si>
  <si>
    <t>C. Mapas digitales</t>
  </si>
  <si>
    <t>D. Carpeta de datos</t>
  </si>
  <si>
    <t>1. Reseña municipal e histórica</t>
  </si>
  <si>
    <t>1.2. Localización geográfica</t>
  </si>
  <si>
    <t>1.3. Principales actividades económicas</t>
  </si>
  <si>
    <t>1.4. Topografía general de la zona</t>
  </si>
  <si>
    <t>1.5. Mapas de referencia</t>
  </si>
  <si>
    <t>2. Censos poblacionales</t>
  </si>
  <si>
    <t>2.1. Histórico de censos poblacionales DANE</t>
  </si>
  <si>
    <t>General</t>
  </si>
  <si>
    <t>Por vereda</t>
  </si>
  <si>
    <t>Por centro urbano principal</t>
  </si>
  <si>
    <t>Por centro poblado</t>
  </si>
  <si>
    <t>2.3. Histórico de potencial electoral</t>
  </si>
  <si>
    <t>3. Ordenamiento territorial - POT - Conceptos</t>
  </si>
  <si>
    <t>3.1. Marco general y normativa</t>
  </si>
  <si>
    <t>3.2. Etapas (Diagnóstico, Formulación, Implementación, Evaluación y Seguimiento)</t>
  </si>
  <si>
    <t>3.3. Gestión del riesgo</t>
  </si>
  <si>
    <t>3.4. Participación</t>
  </si>
  <si>
    <t>3.5. Fuentes de financiación</t>
  </si>
  <si>
    <t>3.6. Roles de la ingeniería civil y ambiental en la elaboración de los POT</t>
  </si>
  <si>
    <t>4. Ordenamiento territorial - POT - Zona de estudio</t>
  </si>
  <si>
    <t>4.1. Categorías del suelo: Suelo urbano, Suelo de expansión urbana, Suelo Rural (suburbano, protección, rural)</t>
  </si>
  <si>
    <t>4.2. Centros poblados rurales</t>
  </si>
  <si>
    <t>4.3. Categorías de protección en el suelo rural</t>
  </si>
  <si>
    <t>4.4. Estructura ecológica principal urbana y rural</t>
  </si>
  <si>
    <t>4.5. Principales cauces y cuerpos de agua</t>
  </si>
  <si>
    <t>4.6. Zonas de amenaza y riesgo</t>
  </si>
  <si>
    <t>4.7. Sistema vial primario y sistema de transporte urbano y rural: primero segundo y tercer orden, red ferroviaria, jerarquía vial.</t>
  </si>
  <si>
    <t>4.8. Sistema de servicios públicos domiciliarios: acueducto y alcantarillado</t>
  </si>
  <si>
    <t>5. Ordenamiento territorial - POT - Revisión cartográfica</t>
  </si>
  <si>
    <t>Capas geográficas</t>
  </si>
  <si>
    <t>Tablas</t>
  </si>
  <si>
    <t>Ráster</t>
  </si>
  <si>
    <t>Descarga de mapas faltantes</t>
  </si>
  <si>
    <t>Mapas almacenados en \report</t>
  </si>
  <si>
    <t>Referenciado en informe principal</t>
  </si>
  <si>
    <t>Legenda, escala en texto, escala en barra, CRS, grilla, norte, convenciones, descripción, número de grupo e integrantes.</t>
  </si>
  <si>
    <t>Control de versiones usando aaaammdd</t>
  </si>
  <si>
    <t>Estructura de directorios requerida</t>
  </si>
  <si>
    <t>Archivos almacenados en directorios correspondientes</t>
  </si>
  <si>
    <t>Sin rango de elevaciones o cotas</t>
  </si>
  <si>
    <t>https://www.google.com/maps</t>
  </si>
  <si>
    <t>https://www.bing.com/maps</t>
  </si>
  <si>
    <t>https://www.openstreetmap.org</t>
  </si>
  <si>
    <t>https://earth.google.com</t>
  </si>
  <si>
    <t>Mapas no cubren la totalidad del municipio, solo mostraron dos tipos de vista, mapa Tracetrack muestra Colombia y no el municipio.</t>
  </si>
  <si>
    <t>No presentado</t>
  </si>
  <si>
    <t>Solo mostraron dos tipos de vista</t>
  </si>
  <si>
    <t>8 censos encontrados</t>
  </si>
  <si>
    <t>Reseña sin datos censales</t>
  </si>
  <si>
    <t>Año</t>
  </si>
  <si>
    <t>Tendencia</t>
  </si>
  <si>
    <t>Logarítmica</t>
  </si>
  <si>
    <t>Proyecciones de población</t>
  </si>
  <si>
    <t>Ortografía: concejo se escribe con c. Sin mapa o ilustración.</t>
  </si>
  <si>
    <t>Sin mapa o ilustración.</t>
  </si>
  <si>
    <t>Ortografía: cauces se escribe con c. Sin mapa o ilustración. Faltaron las quebradas.</t>
  </si>
  <si>
    <t>Sin mapa o ilustración del sistema vial urbano.</t>
  </si>
  <si>
    <t>4.9. Sistema de espacio público urbano y rural</t>
  </si>
  <si>
    <t>4.10. Usos del suelo urbano y rural: residencial, comercial y de servicios, dotacional, recreacional, industrial, agropecuario, forestal protector productor, minero</t>
  </si>
  <si>
    <t>4.11. Planes parciales</t>
  </si>
  <si>
    <t>No requerido para esta entrega</t>
  </si>
  <si>
    <t>Los informes de esta entrega se almacenan en la raíz de la carpeta \report\P1 y no dentro del Anexo</t>
  </si>
  <si>
    <t>Falto incluir los Acuerdos municipales</t>
  </si>
  <si>
    <t>Falta el análisis de los mapas DR-11 a DR-19 Y DU-08 a DU-15. En informe no indicaron si realizaron la búsqueda y los enlaces consultados.</t>
  </si>
  <si>
    <t>Puntos obtenidos</t>
  </si>
  <si>
    <t>Puntos posibles</t>
  </si>
  <si>
    <t>Incompleto</t>
  </si>
  <si>
    <t>Puntos evaluados</t>
  </si>
  <si>
    <t>Grupo 1</t>
  </si>
  <si>
    <t>Grupo 2</t>
  </si>
  <si>
    <t>Falto la producción de sal.</t>
  </si>
  <si>
    <t>Sin rango de elevaciones o cotas solo para el municipio en análisis. Título de ilustración no corresponde a veredas.</t>
  </si>
  <si>
    <t>Solo realizaron una descripción general y no presentan  mapas de detalle con cubrimiento a la zona de estudio</t>
  </si>
  <si>
    <t>10 censos encontrados</t>
  </si>
  <si>
    <t>Agrupado como rural</t>
  </si>
  <si>
    <t>Agrupado como urbano</t>
  </si>
  <si>
    <t>1 censo encontrado</t>
  </si>
  <si>
    <t>3 censos encontrados</t>
  </si>
  <si>
    <t>4 censos encontrados</t>
  </si>
  <si>
    <t>Polinómica</t>
  </si>
  <si>
    <t>P Grupo 1</t>
  </si>
  <si>
    <t>P Grupo 2</t>
  </si>
  <si>
    <t>Faltaron los decretos y leyes complementarias de 2020 y 2021</t>
  </si>
  <si>
    <t>Ilustración de suelo rural corresponde a la del suelo urbano.</t>
  </si>
  <si>
    <t>Sin mapa o ilustración. Faltaron las quebradas.</t>
  </si>
  <si>
    <t>Falto incluir los Acuerdos municipales, sin referencias DANE</t>
  </si>
  <si>
    <t>Informe sin numeración de páginas</t>
  </si>
  <si>
    <t>En un informe técnico las tablas se deben presentar como tablas y no como una captura de pantalla o imagen. Revisar ortografía. Informe sin numeración de páginas</t>
  </si>
  <si>
    <t>Incompleto. Archivo no localizado en la carpeta \table</t>
  </si>
  <si>
    <t>Tabla resumen en Microsoft Excel con elementos solicitados en informe almacenada en \table</t>
  </si>
  <si>
    <t>La fecha se registra en formato aaaammdd. Tablas de censos y revisión cartográfica sin fecha para control de versión.</t>
  </si>
  <si>
    <t>Informe sin nombre técnico y control de versión, aparecen dos carpetas P1</t>
  </si>
  <si>
    <t>Informe sin fecha en nombres de archivos con formato aaaammdd para control documental. Tablas de censos y revisión cartográfica sin fecha para control de versión.</t>
  </si>
  <si>
    <t>Grupo 3</t>
  </si>
  <si>
    <t>Sin rango de elevaciones o cotas solo para el municipio en análisis cubriendo toda la extensión del municipio.</t>
  </si>
  <si>
    <t>Sin descripción de elementos que pueden ser consultados y tipos de mapas</t>
  </si>
  <si>
    <t>Solo un mapa</t>
  </si>
  <si>
    <t>6 censos encontrados</t>
  </si>
  <si>
    <t>2.4. Proyección de población 2024 a 2034 (exponencial, lineal, logarítmica, polinómica y potencial)</t>
  </si>
  <si>
    <t>147795 </t>
  </si>
  <si>
    <t>151189 </t>
  </si>
  <si>
    <t>154662 </t>
  </si>
  <si>
    <t>158215 </t>
  </si>
  <si>
    <t>161849 </t>
  </si>
  <si>
    <t>165566 </t>
  </si>
  <si>
    <t>169370 </t>
  </si>
  <si>
    <t>173260 </t>
  </si>
  <si>
    <t>177240 </t>
  </si>
  <si>
    <t>181311 </t>
  </si>
  <si>
    <t>185475 </t>
  </si>
  <si>
    <t>Geométrico</t>
  </si>
  <si>
    <t>P Grupo 3</t>
  </si>
  <si>
    <t>Censos poblacionales</t>
  </si>
  <si>
    <t>Falta</t>
  </si>
  <si>
    <t>Sin listados de normativa</t>
  </si>
  <si>
    <t>Sin detalle de las etapas</t>
  </si>
  <si>
    <t>Sin texto descriptivo</t>
  </si>
  <si>
    <t>Sin texto descriptivo detallado e incompleto</t>
  </si>
  <si>
    <t>Observaciones incompletas explicando si se representa correctamente la temática</t>
  </si>
  <si>
    <t>El nombre de la carpeta P1 no lleva el número del grupo</t>
  </si>
  <si>
    <t>Tablas de censos y revisión cartográfica sin fecha para control de versión.</t>
  </si>
  <si>
    <t>P Grupo 4</t>
  </si>
  <si>
    <t>Grupo 4</t>
  </si>
  <si>
    <t>La asignatura es "Sistemas de Información Geográfica - SIGE". Sin numeración de página</t>
  </si>
  <si>
    <t>Sin rango de elevaciones o cotas solo para el municipio en análisis cubriendo toda la extensión del municipio. Ilustración sin rango de elevaciones.</t>
  </si>
  <si>
    <t>Tipos de mapas visibles en panel derecho</t>
  </si>
  <si>
    <t>Tipos de mapas visibles en panel inferior</t>
  </si>
  <si>
    <t>Tipos de mapas visibles en panel superior</t>
  </si>
  <si>
    <t>Solo 2 censos encontrados. Censos insuficientes para proyección</t>
  </si>
  <si>
    <t>Agrupado como rural. Solo 2 censos encontrados. Censos insuficientes para proyección</t>
  </si>
  <si>
    <t>Agrupado como urbano. Solo 2 censos encontrados. Censos insuficientes para proyección</t>
  </si>
  <si>
    <t>Solo 1 dato censal sin indicación de año</t>
  </si>
  <si>
    <t>Solo presentaron dos método.</t>
  </si>
  <si>
    <t>Solo presentaron un método. En los datos censales de los numerales anteriores solo aparecían dos censos, de donde obtuvieron los datos de 1905. Sin proyecciones SISBEN y registro electoral.</t>
  </si>
  <si>
    <t>Potencial</t>
  </si>
  <si>
    <t>166863 </t>
  </si>
  <si>
    <t>171171 </t>
  </si>
  <si>
    <t>175588 </t>
  </si>
  <si>
    <t>180117 </t>
  </si>
  <si>
    <t>184760 </t>
  </si>
  <si>
    <t>189521 </t>
  </si>
  <si>
    <t>194402 </t>
  </si>
  <si>
    <t>199406 </t>
  </si>
  <si>
    <t>204536 </t>
  </si>
  <si>
    <t>209796 </t>
  </si>
  <si>
    <t>215188 </t>
  </si>
  <si>
    <t>Sin mapa o ilustración</t>
  </si>
  <si>
    <t>Se incluyó una subnumeración de nivel 3 y no contiene ningún texto descriptivo de cada centro poblado. Sin mapa o ilustración</t>
  </si>
  <si>
    <t>Sin texto descriptivo detallado. Sin mapa o ilustración</t>
  </si>
  <si>
    <t>Sin mapa o ilustración. Sin jerarquía vial urbana</t>
  </si>
  <si>
    <t>Sin referencias DANE, SISBEN</t>
  </si>
  <si>
    <t>Informe y tablas de censos y revisión cartográfica sin fecha para control de versión.</t>
  </si>
  <si>
    <t>Observaciones incompletas explicando si se representa correctamente la temática. Este archivo se almacena en la carpeta \table</t>
  </si>
  <si>
    <t xml:space="preserve">Tablas de inventario de mapas y proyección de </t>
  </si>
  <si>
    <t>Informe y avances no registrados en Microsoft Forms. Sin numeración de páginas. Listados de ilustraciones y tablas incompletos.</t>
  </si>
  <si>
    <t>1.1. Historia del municipio</t>
  </si>
  <si>
    <t>Ilustración de Zipaquirá en el País corresponde a mapa de departamentos y no se observa el municipio</t>
  </si>
  <si>
    <t>Incluido como rural</t>
  </si>
  <si>
    <t>2.2. Histórico de población beneficiaria SISBEN</t>
  </si>
  <si>
    <r>
      <rPr>
        <sz val="11"/>
        <color rgb="FFC00000"/>
        <rFont val="Segoe UI Light"/>
        <family val="2"/>
      </rPr>
      <t>Exponencial (revisar)</t>
    </r>
    <r>
      <rPr>
        <sz val="11"/>
        <color theme="1"/>
        <rFont val="Segoe UI Light"/>
        <family val="2"/>
      </rPr>
      <t xml:space="preserve">, lineal, logarítmica, </t>
    </r>
    <r>
      <rPr>
        <sz val="11"/>
        <color rgb="FFC00000"/>
        <rFont val="Segoe UI Light"/>
        <family val="2"/>
      </rPr>
      <t>polinómica (revisar, análisis incorrecto, para la ecuación se deben tomar al menos 6 decimales, ej, y = 15.677371x2 - 60,552.094167x + 58,481,184.996046), potencial. Revisar valores leídos de ecuaciones de tendencia y usar 6 decimales. Sin proyecciones SISBEN y registro electoral.</t>
    </r>
  </si>
  <si>
    <t>Solo realizaron un análisis de tendencia polinómico, se solicitaban 5 análisis diferentes. La proyección de población era año a año de 2024 a 2034. SISBEN sin proyección. Libro de Excel sin formulación en proyecciones</t>
  </si>
  <si>
    <t>Libro de Microsoft Excel en raíz de repositorio</t>
  </si>
  <si>
    <t>Calificación Avance P1 proyecto final</t>
  </si>
  <si>
    <t>Year</t>
  </si>
  <si>
    <t>Population</t>
  </si>
  <si>
    <t>Source</t>
  </si>
  <si>
    <t>Censal</t>
  </si>
  <si>
    <t>Projected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</si>
</sst>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1"/>
      <color rgb="FFC00000"/>
      <name val="Segoe UI Light"/>
      <family val="2"/>
    </font>
    <font>
      <sz val="11"/>
      <name val="Segoe UI Light"/>
      <family val="2"/>
    </font>
    <font>
      <b/>
      <sz val="1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 indent="1"/>
    </xf>
    <xf numFmtId="0" fontId="1" fillId="0" borderId="7" xfId="0" applyFont="1" applyBorder="1" applyAlignment="1">
      <alignment horizontal="left" vertical="top" wrapText="1" indent="2"/>
    </xf>
    <xf numFmtId="0" fontId="1" fillId="0" borderId="7" xfId="0" applyFont="1" applyBorder="1" applyAlignment="1">
      <alignment horizontal="left" vertical="top" wrapText="1" indent="3"/>
    </xf>
    <xf numFmtId="0" fontId="1" fillId="0" borderId="8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1" fontId="1" fillId="0" borderId="9" xfId="0" applyNumberFormat="1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1" fontId="1" fillId="0" borderId="7" xfId="0" applyNumberFormat="1" applyFont="1" applyBorder="1" applyAlignment="1">
      <alignment horizontal="left" vertical="top"/>
    </xf>
    <xf numFmtId="1" fontId="1" fillId="0" borderId="8" xfId="0" applyNumberFormat="1" applyFont="1" applyBorder="1" applyAlignment="1">
      <alignment horizontal="left" vertical="top"/>
    </xf>
    <xf numFmtId="1" fontId="1" fillId="0" borderId="15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textRotation="90" wrapText="1"/>
    </xf>
    <xf numFmtId="0" fontId="1" fillId="2" borderId="14" xfId="0" applyFont="1" applyFill="1" applyBorder="1" applyAlignment="1">
      <alignment horizontal="center" vertical="top" textRotation="90" wrapText="1"/>
    </xf>
    <xf numFmtId="0" fontId="1" fillId="2" borderId="11" xfId="0" applyFont="1" applyFill="1" applyBorder="1" applyAlignment="1">
      <alignment horizontal="center" vertical="top" textRotation="90"/>
    </xf>
    <xf numFmtId="0" fontId="1" fillId="2" borderId="7" xfId="0" applyFont="1" applyFill="1" applyBorder="1" applyAlignment="1">
      <alignment horizontal="center" vertical="top" textRotation="90"/>
    </xf>
    <xf numFmtId="0" fontId="1" fillId="2" borderId="8" xfId="0" applyFont="1" applyFill="1" applyBorder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2095297215379"/>
          <c:y val="0.10284554052558464"/>
          <c:w val="0.80079977963530546"/>
          <c:h val="0.81548562800441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Población!$D$31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431570434553693"/>
                  <c:y val="0.18626576455757646"/>
                </c:manualLayout>
              </c:layout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Población!$C$32:$C$42</c:f>
              <c:numCache>
                <c:formatCode>0</c:formatCode>
                <c:ptCount val="11"/>
                <c:pt idx="0">
                  <c:v>1905</c:v>
                </c:pt>
                <c:pt idx="1">
                  <c:v>1928</c:v>
                </c:pt>
                <c:pt idx="2">
                  <c:v>1938</c:v>
                </c:pt>
                <c:pt idx="3">
                  <c:v>1951</c:v>
                </c:pt>
                <c:pt idx="4">
                  <c:v>1964</c:v>
                </c:pt>
                <c:pt idx="5">
                  <c:v>1973</c:v>
                </c:pt>
                <c:pt idx="6">
                  <c:v>1985</c:v>
                </c:pt>
                <c:pt idx="7">
                  <c:v>1993</c:v>
                </c:pt>
                <c:pt idx="8">
                  <c:v>1995</c:v>
                </c:pt>
                <c:pt idx="9">
                  <c:v>2005</c:v>
                </c:pt>
                <c:pt idx="10">
                  <c:v>2018</c:v>
                </c:pt>
              </c:numCache>
            </c:numRef>
          </c:xVal>
          <c:yVal>
            <c:numRef>
              <c:f>Población!$D$32:$D$42</c:f>
              <c:numCache>
                <c:formatCode>General</c:formatCode>
                <c:ptCount val="11"/>
                <c:pt idx="0">
                  <c:v>7108</c:v>
                </c:pt>
                <c:pt idx="1">
                  <c:v>11480</c:v>
                </c:pt>
                <c:pt idx="2">
                  <c:v>12273</c:v>
                </c:pt>
                <c:pt idx="3">
                  <c:v>20628</c:v>
                </c:pt>
                <c:pt idx="4">
                  <c:v>27775</c:v>
                </c:pt>
                <c:pt idx="5">
                  <c:v>39836</c:v>
                </c:pt>
                <c:pt idx="6">
                  <c:v>60202</c:v>
                </c:pt>
                <c:pt idx="7">
                  <c:v>69695</c:v>
                </c:pt>
                <c:pt idx="8">
                  <c:v>78923</c:v>
                </c:pt>
                <c:pt idx="9">
                  <c:v>100038</c:v>
                </c:pt>
                <c:pt idx="10">
                  <c:v>128968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0-49B5-BA2E-AFC82543A0AD}"/>
            </c:ext>
          </c:extLst>
        </c:ser>
        <c:ser>
          <c:idx val="1"/>
          <c:order val="1"/>
          <c:tx>
            <c:v>Projected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Población!$C$43:$C$53</c:f>
              <c:numCache>
                <c:formatCode>General</c:formatCode>
                <c:ptCount val="11"/>
                <c:pt idx="0">
                  <c:v>2024</c:v>
                </c:pt>
                <c:pt idx="1">
                  <c:v>2034</c:v>
                </c:pt>
                <c:pt idx="2">
                  <c:v>2044</c:v>
                </c:pt>
                <c:pt idx="3">
                  <c:v>2054</c:v>
                </c:pt>
                <c:pt idx="4">
                  <c:v>2064</c:v>
                </c:pt>
                <c:pt idx="5">
                  <c:v>2074</c:v>
                </c:pt>
                <c:pt idx="6">
                  <c:v>2084</c:v>
                </c:pt>
                <c:pt idx="7">
                  <c:v>2094</c:v>
                </c:pt>
                <c:pt idx="8">
                  <c:v>2104</c:v>
                </c:pt>
                <c:pt idx="9">
                  <c:v>2114</c:v>
                </c:pt>
                <c:pt idx="10">
                  <c:v>2124</c:v>
                </c:pt>
              </c:numCache>
            </c:numRef>
          </c:xVal>
          <c:yVal>
            <c:numRef>
              <c:f>Población!$D$43:$D$53</c:f>
              <c:numCache>
                <c:formatCode>General</c:formatCode>
                <c:ptCount val="11"/>
                <c:pt idx="0">
                  <c:v>109807</c:v>
                </c:pt>
                <c:pt idx="1">
                  <c:v>120496</c:v>
                </c:pt>
                <c:pt idx="2">
                  <c:v>131185</c:v>
                </c:pt>
                <c:pt idx="3">
                  <c:v>141874</c:v>
                </c:pt>
                <c:pt idx="4">
                  <c:v>152563</c:v>
                </c:pt>
                <c:pt idx="5">
                  <c:v>163252</c:v>
                </c:pt>
                <c:pt idx="6">
                  <c:v>173941</c:v>
                </c:pt>
                <c:pt idx="7">
                  <c:v>184630</c:v>
                </c:pt>
                <c:pt idx="8">
                  <c:v>195318</c:v>
                </c:pt>
                <c:pt idx="9">
                  <c:v>206007</c:v>
                </c:pt>
                <c:pt idx="10">
                  <c:v>216696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0-49B5-BA2E-AFC82543A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5887"/>
        <c:axId val="113886287"/>
      </c:scatterChart>
      <c:valAx>
        <c:axId val="113895887"/>
        <c:scaling>
          <c:orientation val="minMax"/>
          <c:min val="190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3886287"/>
        <c:crosses val="autoZero"/>
        <c:crossBetween val="midCat"/>
      </c:valAx>
      <c:valAx>
        <c:axId val="11388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389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91105</xdr:colOff>
      <xdr:row>29</xdr:row>
      <xdr:rowOff>190502</xdr:rowOff>
    </xdr:from>
    <xdr:to>
      <xdr:col>10</xdr:col>
      <xdr:colOff>381000</xdr:colOff>
      <xdr:row>49</xdr:row>
      <xdr:rowOff>124240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47084-B71F-B0F8-5582-4D686EFDD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3"/>
  <sheetViews>
    <sheetView showGridLines="0" zoomScaleNormal="100" workbookViewId="0">
      <pane xSplit="4" ySplit="4" topLeftCell="E42" activePane="bottomRight" state="frozen"/>
      <selection pane="topRight" activeCell="E1" sqref="E1"/>
      <selection pane="bottomLeft" activeCell="A4" sqref="A4"/>
      <selection pane="bottomRight" activeCell="B47" sqref="B47"/>
    </sheetView>
  </sheetViews>
  <sheetFormatPr defaultColWidth="9.1328125" defaultRowHeight="16.5" x14ac:dyDescent="0.45"/>
  <cols>
    <col min="1" max="1" width="2.73046875" style="1" customWidth="1"/>
    <col min="2" max="2" width="69.59765625" style="1" customWidth="1"/>
    <col min="3" max="3" width="8.73046875" style="2" customWidth="1"/>
    <col min="4" max="4" width="10.86328125" style="2" customWidth="1"/>
    <col min="5" max="5" width="13" style="2" customWidth="1"/>
    <col min="6" max="6" width="55.265625" style="1" customWidth="1"/>
    <col min="7" max="7" width="13" style="2" customWidth="1"/>
    <col min="8" max="8" width="55.265625" style="1" customWidth="1"/>
    <col min="9" max="9" width="13" style="2" customWidth="1"/>
    <col min="10" max="10" width="55.265625" style="1" customWidth="1"/>
    <col min="11" max="11" width="13" style="2" customWidth="1"/>
    <col min="12" max="12" width="55.265625" style="1" customWidth="1"/>
    <col min="13" max="16384" width="9.1328125" style="1"/>
  </cols>
  <sheetData>
    <row r="2" spans="2:12" x14ac:dyDescent="0.45">
      <c r="B2" s="1" t="s">
        <v>171</v>
      </c>
    </row>
    <row r="3" spans="2:12" ht="16.5" customHeight="1" x14ac:dyDescent="0.45">
      <c r="B3" s="50" t="s">
        <v>0</v>
      </c>
      <c r="C3" s="8">
        <f>SUM(C5:C63)</f>
        <v>64</v>
      </c>
      <c r="D3" s="9">
        <f>SUM(D5:D63)</f>
        <v>47</v>
      </c>
      <c r="E3" s="19" t="s">
        <v>77</v>
      </c>
      <c r="F3" s="20" t="str">
        <f>_xlfn.CONCAT(SUM(E5:E63)," de ",$D$3, " puntos")</f>
        <v>36.73 de 47 puntos</v>
      </c>
      <c r="G3" s="19" t="s">
        <v>78</v>
      </c>
      <c r="H3" s="20" t="str">
        <f>_xlfn.CONCAT(SUM(G5:G63)," de ",$D$3, " puntos")</f>
        <v>37.875 de 47 puntos</v>
      </c>
      <c r="I3" s="19" t="s">
        <v>102</v>
      </c>
      <c r="J3" s="20" t="str">
        <f>_xlfn.CONCAT(SUM(I5:I63)," de ",$D$3, " puntos")</f>
        <v>31.13 de 47 puntos</v>
      </c>
      <c r="K3" s="19" t="s">
        <v>131</v>
      </c>
      <c r="L3" s="20" t="str">
        <f>_xlfn.CONCAT(SUM(K5:K63)," de ",$D$3, " puntos")</f>
        <v>35.3 de 47 puntos</v>
      </c>
    </row>
    <row r="4" spans="2:12" ht="33" x14ac:dyDescent="0.45">
      <c r="B4" s="51"/>
      <c r="C4" s="3" t="s">
        <v>74</v>
      </c>
      <c r="D4" s="10" t="s">
        <v>76</v>
      </c>
      <c r="E4" s="21" t="s">
        <v>73</v>
      </c>
      <c r="F4" s="22" t="s">
        <v>4</v>
      </c>
      <c r="G4" s="21" t="s">
        <v>73</v>
      </c>
      <c r="H4" s="22" t="s">
        <v>4</v>
      </c>
      <c r="I4" s="21" t="s">
        <v>73</v>
      </c>
      <c r="J4" s="22" t="s">
        <v>4</v>
      </c>
      <c r="K4" s="21" t="s">
        <v>73</v>
      </c>
      <c r="L4" s="22" t="s">
        <v>4</v>
      </c>
    </row>
    <row r="5" spans="2:12" x14ac:dyDescent="0.45">
      <c r="B5" s="11" t="s">
        <v>5</v>
      </c>
      <c r="C5" s="6"/>
      <c r="D5" s="12" t="str">
        <f>IF(ISBLANK(E5),"",C5)</f>
        <v/>
      </c>
      <c r="E5" s="23"/>
      <c r="F5" s="24"/>
      <c r="G5" s="23"/>
      <c r="H5" s="24"/>
      <c r="I5" s="23"/>
      <c r="J5" s="24"/>
      <c r="K5" s="23"/>
      <c r="L5" s="24"/>
    </row>
    <row r="6" spans="2:12" ht="49.5" x14ac:dyDescent="0.45">
      <c r="B6" s="13" t="s">
        <v>1</v>
      </c>
      <c r="C6" s="4">
        <v>3</v>
      </c>
      <c r="D6" s="12">
        <f t="shared" ref="D6:D61" si="0">IF(ISBLANK(E6),"",C6)</f>
        <v>3</v>
      </c>
      <c r="E6" s="26">
        <v>2.85</v>
      </c>
      <c r="F6" s="25" t="s">
        <v>96</v>
      </c>
      <c r="G6" s="26">
        <v>2.95</v>
      </c>
      <c r="H6" s="25" t="s">
        <v>95</v>
      </c>
      <c r="I6" s="26">
        <v>2.75</v>
      </c>
      <c r="J6" s="25" t="s">
        <v>163</v>
      </c>
      <c r="K6" s="26">
        <v>2.9</v>
      </c>
      <c r="L6" s="25" t="s">
        <v>132</v>
      </c>
    </row>
    <row r="7" spans="2:12" x14ac:dyDescent="0.45">
      <c r="B7" s="13" t="s">
        <v>9</v>
      </c>
      <c r="C7" s="4"/>
      <c r="D7" s="12" t="str">
        <f t="shared" si="0"/>
        <v/>
      </c>
      <c r="E7" s="23"/>
      <c r="F7" s="24"/>
      <c r="G7" s="23"/>
      <c r="H7" s="24"/>
      <c r="I7" s="23"/>
      <c r="J7" s="24"/>
      <c r="K7" s="23"/>
      <c r="L7" s="24"/>
    </row>
    <row r="8" spans="2:12" x14ac:dyDescent="0.45">
      <c r="B8" s="14" t="s">
        <v>164</v>
      </c>
      <c r="C8" s="4">
        <v>1</v>
      </c>
      <c r="D8" s="12">
        <f t="shared" si="0"/>
        <v>1</v>
      </c>
      <c r="E8" s="23">
        <v>1</v>
      </c>
      <c r="F8" s="24"/>
      <c r="G8" s="23">
        <v>1</v>
      </c>
      <c r="H8" s="24"/>
      <c r="I8" s="23">
        <v>1</v>
      </c>
      <c r="J8" s="24"/>
      <c r="K8" s="23">
        <v>1</v>
      </c>
      <c r="L8" s="24"/>
    </row>
    <row r="9" spans="2:12" ht="33" x14ac:dyDescent="0.45">
      <c r="B9" s="14" t="s">
        <v>10</v>
      </c>
      <c r="C9" s="4">
        <v>1</v>
      </c>
      <c r="D9" s="12">
        <f t="shared" si="0"/>
        <v>1</v>
      </c>
      <c r="E9" s="23">
        <v>1</v>
      </c>
      <c r="F9" s="24"/>
      <c r="G9" s="23">
        <v>1</v>
      </c>
      <c r="H9" s="24"/>
      <c r="I9" s="23">
        <v>1</v>
      </c>
      <c r="J9" s="24"/>
      <c r="K9" s="26">
        <v>0.95</v>
      </c>
      <c r="L9" s="25" t="s">
        <v>165</v>
      </c>
    </row>
    <row r="10" spans="2:12" x14ac:dyDescent="0.45">
      <c r="B10" s="14" t="s">
        <v>11</v>
      </c>
      <c r="C10" s="4">
        <v>1</v>
      </c>
      <c r="D10" s="12">
        <f t="shared" si="0"/>
        <v>1</v>
      </c>
      <c r="E10" s="23">
        <v>1</v>
      </c>
      <c r="F10" s="24"/>
      <c r="G10" s="26">
        <v>0.75</v>
      </c>
      <c r="H10" s="25" t="s">
        <v>79</v>
      </c>
      <c r="I10" s="23">
        <v>1</v>
      </c>
      <c r="J10" s="25"/>
      <c r="K10" s="23">
        <v>1</v>
      </c>
      <c r="L10" s="25"/>
    </row>
    <row r="11" spans="2:12" ht="49.5" x14ac:dyDescent="0.45">
      <c r="B11" s="14" t="s">
        <v>12</v>
      </c>
      <c r="C11" s="4">
        <v>1</v>
      </c>
      <c r="D11" s="12">
        <f t="shared" si="0"/>
        <v>1</v>
      </c>
      <c r="E11" s="26">
        <v>0.9</v>
      </c>
      <c r="F11" s="25" t="s">
        <v>48</v>
      </c>
      <c r="G11" s="26">
        <v>0.9</v>
      </c>
      <c r="H11" s="25" t="s">
        <v>80</v>
      </c>
      <c r="I11" s="26">
        <v>0.9</v>
      </c>
      <c r="J11" s="25" t="s">
        <v>103</v>
      </c>
      <c r="K11" s="26">
        <v>0.9</v>
      </c>
      <c r="L11" s="25" t="s">
        <v>133</v>
      </c>
    </row>
    <row r="12" spans="2:12" x14ac:dyDescent="0.45">
      <c r="B12" s="14" t="s">
        <v>13</v>
      </c>
      <c r="C12" s="4"/>
      <c r="D12" s="12" t="str">
        <f t="shared" si="0"/>
        <v/>
      </c>
      <c r="E12" s="23"/>
      <c r="F12" s="24"/>
      <c r="G12" s="23"/>
      <c r="H12" s="24"/>
      <c r="I12" s="23"/>
      <c r="J12" s="24"/>
      <c r="K12" s="23"/>
      <c r="L12" s="24"/>
    </row>
    <row r="13" spans="2:12" ht="49.5" x14ac:dyDescent="0.45">
      <c r="B13" s="15" t="s">
        <v>49</v>
      </c>
      <c r="C13" s="4">
        <v>0.25</v>
      </c>
      <c r="D13" s="12">
        <f t="shared" si="0"/>
        <v>0.25</v>
      </c>
      <c r="E13" s="26">
        <v>0.125</v>
      </c>
      <c r="F13" s="25" t="s">
        <v>53</v>
      </c>
      <c r="G13" s="26">
        <v>0.625</v>
      </c>
      <c r="H13" s="25" t="s">
        <v>81</v>
      </c>
      <c r="I13" s="26">
        <v>0</v>
      </c>
      <c r="J13" s="25" t="s">
        <v>104</v>
      </c>
      <c r="K13" s="27">
        <v>0.25</v>
      </c>
      <c r="L13" s="30" t="s">
        <v>135</v>
      </c>
    </row>
    <row r="14" spans="2:12" x14ac:dyDescent="0.45">
      <c r="B14" s="15" t="s">
        <v>50</v>
      </c>
      <c r="C14" s="4">
        <v>0.25</v>
      </c>
      <c r="D14" s="12">
        <f t="shared" si="0"/>
        <v>0.25</v>
      </c>
      <c r="E14" s="26">
        <v>0</v>
      </c>
      <c r="F14" s="25" t="s">
        <v>54</v>
      </c>
      <c r="G14" s="26">
        <v>0</v>
      </c>
      <c r="H14" s="25" t="s">
        <v>54</v>
      </c>
      <c r="I14" s="26">
        <v>7.4999999999999997E-2</v>
      </c>
      <c r="J14" s="25" t="s">
        <v>105</v>
      </c>
      <c r="K14" s="27">
        <v>0.25</v>
      </c>
      <c r="L14" s="30" t="s">
        <v>136</v>
      </c>
    </row>
    <row r="15" spans="2:12" x14ac:dyDescent="0.45">
      <c r="B15" s="15" t="s">
        <v>51</v>
      </c>
      <c r="C15" s="4">
        <v>0.25</v>
      </c>
      <c r="D15" s="12">
        <f t="shared" si="0"/>
        <v>0.25</v>
      </c>
      <c r="E15" s="26">
        <v>0.125</v>
      </c>
      <c r="F15" s="25" t="s">
        <v>55</v>
      </c>
      <c r="G15" s="26">
        <v>0</v>
      </c>
      <c r="H15" s="25" t="s">
        <v>54</v>
      </c>
      <c r="I15" s="26">
        <v>0</v>
      </c>
      <c r="J15" s="25" t="s">
        <v>54</v>
      </c>
      <c r="K15" s="27">
        <v>0.25</v>
      </c>
      <c r="L15" s="30" t="s">
        <v>134</v>
      </c>
    </row>
    <row r="16" spans="2:12" x14ac:dyDescent="0.45">
      <c r="B16" s="15" t="s">
        <v>52</v>
      </c>
      <c r="C16" s="4">
        <v>0.25</v>
      </c>
      <c r="D16" s="12">
        <f t="shared" si="0"/>
        <v>0.25</v>
      </c>
      <c r="E16" s="26">
        <v>0</v>
      </c>
      <c r="F16" s="25" t="s">
        <v>54</v>
      </c>
      <c r="G16" s="26">
        <v>0</v>
      </c>
      <c r="H16" s="25" t="s">
        <v>54</v>
      </c>
      <c r="I16" s="26">
        <v>7.4999999999999997E-2</v>
      </c>
      <c r="J16" s="25" t="s">
        <v>105</v>
      </c>
      <c r="K16" s="26">
        <v>0</v>
      </c>
      <c r="L16" s="25" t="s">
        <v>54</v>
      </c>
    </row>
    <row r="17" spans="2:12" x14ac:dyDescent="0.45">
      <c r="B17" s="13" t="s">
        <v>14</v>
      </c>
      <c r="C17" s="4"/>
      <c r="D17" s="12" t="str">
        <f t="shared" si="0"/>
        <v/>
      </c>
      <c r="E17" s="23"/>
      <c r="F17" s="24"/>
      <c r="G17" s="23"/>
      <c r="H17" s="24"/>
      <c r="I17" s="23"/>
      <c r="J17" s="24"/>
      <c r="K17" s="23"/>
      <c r="L17" s="24"/>
    </row>
    <row r="18" spans="2:12" x14ac:dyDescent="0.45">
      <c r="B18" s="14" t="s">
        <v>15</v>
      </c>
      <c r="C18" s="4"/>
      <c r="D18" s="12" t="str">
        <f t="shared" si="0"/>
        <v/>
      </c>
      <c r="E18" s="23"/>
      <c r="F18" s="24"/>
      <c r="G18" s="23"/>
      <c r="H18" s="24"/>
      <c r="I18" s="23"/>
      <c r="J18" s="24"/>
      <c r="K18" s="23"/>
      <c r="L18" s="24"/>
    </row>
    <row r="19" spans="2:12" x14ac:dyDescent="0.45">
      <c r="B19" s="15" t="s">
        <v>16</v>
      </c>
      <c r="C19" s="4">
        <v>0.25</v>
      </c>
      <c r="D19" s="12">
        <f t="shared" si="0"/>
        <v>0.25</v>
      </c>
      <c r="E19" s="23">
        <v>0.25</v>
      </c>
      <c r="F19" s="24" t="s">
        <v>56</v>
      </c>
      <c r="G19" s="23">
        <v>0.25</v>
      </c>
      <c r="H19" s="24" t="s">
        <v>82</v>
      </c>
      <c r="I19" s="23">
        <v>0.25</v>
      </c>
      <c r="J19" s="24" t="s">
        <v>106</v>
      </c>
      <c r="K19" s="26">
        <v>0.125</v>
      </c>
      <c r="L19" s="25" t="s">
        <v>137</v>
      </c>
    </row>
    <row r="20" spans="2:12" ht="33" x14ac:dyDescent="0.45">
      <c r="B20" s="15" t="s">
        <v>17</v>
      </c>
      <c r="C20" s="4">
        <v>0.25</v>
      </c>
      <c r="D20" s="12">
        <f t="shared" si="0"/>
        <v>0.25</v>
      </c>
      <c r="E20" s="26">
        <v>0</v>
      </c>
      <c r="F20" s="25" t="s">
        <v>54</v>
      </c>
      <c r="G20" s="27">
        <v>0.25</v>
      </c>
      <c r="H20" s="30" t="s">
        <v>83</v>
      </c>
      <c r="I20" s="27">
        <v>0.25</v>
      </c>
      <c r="J20" s="30" t="s">
        <v>83</v>
      </c>
      <c r="K20" s="26">
        <v>0.125</v>
      </c>
      <c r="L20" s="30" t="s">
        <v>138</v>
      </c>
    </row>
    <row r="21" spans="2:12" ht="33" x14ac:dyDescent="0.45">
      <c r="B21" s="15" t="s">
        <v>18</v>
      </c>
      <c r="C21" s="4">
        <v>0.25</v>
      </c>
      <c r="D21" s="12">
        <f t="shared" si="0"/>
        <v>0.25</v>
      </c>
      <c r="E21" s="26">
        <v>0</v>
      </c>
      <c r="F21" s="25" t="s">
        <v>54</v>
      </c>
      <c r="G21" s="27">
        <v>0.25</v>
      </c>
      <c r="H21" s="30" t="s">
        <v>84</v>
      </c>
      <c r="I21" s="27">
        <v>0.25</v>
      </c>
      <c r="J21" s="30" t="s">
        <v>84</v>
      </c>
      <c r="K21" s="26">
        <v>0.125</v>
      </c>
      <c r="L21" s="30" t="s">
        <v>139</v>
      </c>
    </row>
    <row r="22" spans="2:12" ht="33" x14ac:dyDescent="0.45">
      <c r="B22" s="15" t="s">
        <v>19</v>
      </c>
      <c r="C22" s="4">
        <v>0.25</v>
      </c>
      <c r="D22" s="12">
        <f t="shared" si="0"/>
        <v>0.25</v>
      </c>
      <c r="E22" s="26">
        <v>0</v>
      </c>
      <c r="F22" s="25" t="s">
        <v>54</v>
      </c>
      <c r="G22" s="27">
        <v>0.25</v>
      </c>
      <c r="H22" s="30" t="s">
        <v>166</v>
      </c>
      <c r="I22" s="27">
        <v>0.25</v>
      </c>
      <c r="J22" s="30" t="s">
        <v>166</v>
      </c>
      <c r="K22" s="26">
        <v>0.125</v>
      </c>
      <c r="L22" s="30" t="s">
        <v>138</v>
      </c>
    </row>
    <row r="23" spans="2:12" x14ac:dyDescent="0.45">
      <c r="B23" s="14" t="s">
        <v>167</v>
      </c>
      <c r="C23" s="4">
        <v>1</v>
      </c>
      <c r="D23" s="12">
        <f t="shared" si="0"/>
        <v>1</v>
      </c>
      <c r="E23" s="26">
        <v>0.4</v>
      </c>
      <c r="F23" s="25" t="s">
        <v>57</v>
      </c>
      <c r="G23" s="27">
        <v>1</v>
      </c>
      <c r="H23" s="30" t="s">
        <v>86</v>
      </c>
      <c r="I23" s="27">
        <v>0</v>
      </c>
      <c r="J23" s="30" t="s">
        <v>54</v>
      </c>
      <c r="K23" s="26">
        <v>0.75</v>
      </c>
      <c r="L23" s="25" t="s">
        <v>140</v>
      </c>
    </row>
    <row r="24" spans="2:12" x14ac:dyDescent="0.45">
      <c r="B24" s="14" t="s">
        <v>20</v>
      </c>
      <c r="C24" s="4">
        <v>1</v>
      </c>
      <c r="D24" s="12">
        <f t="shared" si="0"/>
        <v>1</v>
      </c>
      <c r="E24" s="26">
        <v>0.4</v>
      </c>
      <c r="F24" s="25" t="s">
        <v>57</v>
      </c>
      <c r="G24" s="27">
        <v>1</v>
      </c>
      <c r="H24" s="30" t="s">
        <v>87</v>
      </c>
      <c r="I24" s="27">
        <v>0</v>
      </c>
      <c r="J24" s="30" t="s">
        <v>54</v>
      </c>
      <c r="K24" s="27">
        <v>1</v>
      </c>
      <c r="L24" s="30" t="s">
        <v>85</v>
      </c>
    </row>
    <row r="25" spans="2:12" ht="99" x14ac:dyDescent="0.45">
      <c r="B25" s="14" t="s">
        <v>107</v>
      </c>
      <c r="C25" s="4">
        <v>1</v>
      </c>
      <c r="D25" s="12">
        <f t="shared" si="0"/>
        <v>1</v>
      </c>
      <c r="E25" s="26">
        <v>0.8</v>
      </c>
      <c r="F25" s="24" t="s">
        <v>168</v>
      </c>
      <c r="G25" s="26">
        <v>0.4</v>
      </c>
      <c r="H25" s="25" t="s">
        <v>169</v>
      </c>
      <c r="I25" s="26">
        <v>0.4</v>
      </c>
      <c r="J25" s="25" t="s">
        <v>141</v>
      </c>
      <c r="K25" s="26">
        <v>0.2</v>
      </c>
      <c r="L25" s="25" t="s">
        <v>142</v>
      </c>
    </row>
    <row r="26" spans="2:12" x14ac:dyDescent="0.45">
      <c r="B26" s="13" t="s">
        <v>21</v>
      </c>
      <c r="C26" s="4"/>
      <c r="D26" s="12" t="str">
        <f t="shared" si="0"/>
        <v/>
      </c>
      <c r="E26" s="23"/>
      <c r="F26" s="24"/>
      <c r="G26" s="23"/>
      <c r="H26" s="24"/>
      <c r="I26" s="23"/>
      <c r="J26" s="24"/>
      <c r="K26" s="23"/>
      <c r="L26" s="24"/>
    </row>
    <row r="27" spans="2:12" x14ac:dyDescent="0.45">
      <c r="B27" s="14" t="s">
        <v>22</v>
      </c>
      <c r="C27" s="4">
        <v>1</v>
      </c>
      <c r="D27" s="12">
        <f t="shared" si="0"/>
        <v>1</v>
      </c>
      <c r="E27" s="23">
        <v>1</v>
      </c>
      <c r="F27" s="24"/>
      <c r="G27" s="26">
        <v>0.9</v>
      </c>
      <c r="H27" s="25" t="s">
        <v>91</v>
      </c>
      <c r="I27" s="26">
        <v>0.5</v>
      </c>
      <c r="J27" s="25" t="s">
        <v>123</v>
      </c>
      <c r="K27" s="26">
        <v>0.5</v>
      </c>
      <c r="L27" s="25" t="s">
        <v>123</v>
      </c>
    </row>
    <row r="28" spans="2:12" ht="33" x14ac:dyDescent="0.45">
      <c r="B28" s="14" t="s">
        <v>23</v>
      </c>
      <c r="C28" s="4">
        <v>1</v>
      </c>
      <c r="D28" s="12">
        <f t="shared" si="0"/>
        <v>1</v>
      </c>
      <c r="E28" s="23">
        <v>1</v>
      </c>
      <c r="F28" s="24"/>
      <c r="G28" s="23">
        <v>1</v>
      </c>
      <c r="H28" s="24"/>
      <c r="I28" s="26">
        <v>0.2</v>
      </c>
      <c r="J28" s="25" t="s">
        <v>124</v>
      </c>
      <c r="K28" s="23">
        <v>1</v>
      </c>
      <c r="L28" s="25"/>
    </row>
    <row r="29" spans="2:12" x14ac:dyDescent="0.45">
      <c r="B29" s="14" t="s">
        <v>24</v>
      </c>
      <c r="C29" s="4">
        <v>1</v>
      </c>
      <c r="D29" s="12">
        <f t="shared" si="0"/>
        <v>1</v>
      </c>
      <c r="E29" s="23">
        <v>1</v>
      </c>
      <c r="F29" s="24"/>
      <c r="G29" s="23">
        <v>1</v>
      </c>
      <c r="H29" s="24"/>
      <c r="I29" s="23">
        <v>1</v>
      </c>
      <c r="J29" s="24"/>
      <c r="K29" s="23">
        <v>1</v>
      </c>
      <c r="L29" s="24"/>
    </row>
    <row r="30" spans="2:12" x14ac:dyDescent="0.45">
      <c r="B30" s="14" t="s">
        <v>25</v>
      </c>
      <c r="C30" s="4">
        <v>1</v>
      </c>
      <c r="D30" s="12">
        <f t="shared" si="0"/>
        <v>1</v>
      </c>
      <c r="E30" s="23">
        <v>1</v>
      </c>
      <c r="F30" s="24"/>
      <c r="G30" s="23">
        <v>1</v>
      </c>
      <c r="H30" s="24"/>
      <c r="I30" s="23">
        <v>1</v>
      </c>
      <c r="J30" s="24"/>
      <c r="K30" s="23">
        <v>1</v>
      </c>
      <c r="L30" s="24"/>
    </row>
    <row r="31" spans="2:12" x14ac:dyDescent="0.45">
      <c r="B31" s="14" t="s">
        <v>26</v>
      </c>
      <c r="C31" s="4">
        <v>1</v>
      </c>
      <c r="D31" s="12">
        <f t="shared" si="0"/>
        <v>1</v>
      </c>
      <c r="E31" s="23">
        <v>1</v>
      </c>
      <c r="F31" s="24"/>
      <c r="G31" s="23">
        <v>1</v>
      </c>
      <c r="H31" s="25"/>
      <c r="I31" s="23">
        <v>1</v>
      </c>
      <c r="J31" s="25"/>
      <c r="K31" s="23">
        <v>1</v>
      </c>
      <c r="L31" s="25"/>
    </row>
    <row r="32" spans="2:12" x14ac:dyDescent="0.45">
      <c r="B32" s="14" t="s">
        <v>27</v>
      </c>
      <c r="C32" s="4">
        <v>1</v>
      </c>
      <c r="D32" s="12">
        <f t="shared" si="0"/>
        <v>1</v>
      </c>
      <c r="E32" s="23">
        <v>1</v>
      </c>
      <c r="F32" s="24"/>
      <c r="G32" s="23">
        <v>1</v>
      </c>
      <c r="H32" s="24"/>
      <c r="I32" s="23">
        <v>1</v>
      </c>
      <c r="J32" s="24"/>
      <c r="K32" s="26">
        <v>0</v>
      </c>
      <c r="L32" s="25" t="s">
        <v>54</v>
      </c>
    </row>
    <row r="33" spans="2:12" x14ac:dyDescent="0.45">
      <c r="B33" s="13" t="s">
        <v>28</v>
      </c>
      <c r="C33" s="4"/>
      <c r="D33" s="12" t="str">
        <f t="shared" si="0"/>
        <v/>
      </c>
      <c r="E33" s="23"/>
      <c r="F33" s="24"/>
      <c r="G33" s="23"/>
      <c r="H33" s="24"/>
      <c r="I33" s="23"/>
      <c r="J33" s="24"/>
      <c r="K33" s="23"/>
      <c r="L33" s="24"/>
    </row>
    <row r="34" spans="2:12" ht="33" x14ac:dyDescent="0.45">
      <c r="B34" s="14" t="s">
        <v>29</v>
      </c>
      <c r="C34" s="4">
        <v>1</v>
      </c>
      <c r="D34" s="12">
        <f t="shared" si="0"/>
        <v>1</v>
      </c>
      <c r="E34" s="26">
        <v>0.9</v>
      </c>
      <c r="F34" s="25" t="s">
        <v>62</v>
      </c>
      <c r="G34" s="26">
        <v>0.9</v>
      </c>
      <c r="H34" s="25" t="s">
        <v>92</v>
      </c>
      <c r="I34" s="26">
        <v>0.5</v>
      </c>
      <c r="J34" s="25" t="s">
        <v>125</v>
      </c>
      <c r="K34" s="26">
        <v>0.9</v>
      </c>
      <c r="L34" s="25" t="s">
        <v>155</v>
      </c>
    </row>
    <row r="35" spans="2:12" ht="33" x14ac:dyDescent="0.45">
      <c r="B35" s="14" t="s">
        <v>30</v>
      </c>
      <c r="C35" s="4">
        <v>1</v>
      </c>
      <c r="D35" s="12">
        <f t="shared" si="0"/>
        <v>1</v>
      </c>
      <c r="E35" s="23">
        <v>1</v>
      </c>
      <c r="F35" s="24"/>
      <c r="G35" s="26">
        <v>0.9</v>
      </c>
      <c r="H35" s="25" t="s">
        <v>63</v>
      </c>
      <c r="I35" s="26">
        <v>0.5</v>
      </c>
      <c r="J35" s="25" t="s">
        <v>125</v>
      </c>
      <c r="K35" s="26">
        <v>0.5</v>
      </c>
      <c r="L35" s="25" t="s">
        <v>156</v>
      </c>
    </row>
    <row r="36" spans="2:12" x14ac:dyDescent="0.45">
      <c r="B36" s="14" t="s">
        <v>31</v>
      </c>
      <c r="C36" s="4">
        <v>1</v>
      </c>
      <c r="D36" s="12">
        <f t="shared" si="0"/>
        <v>1</v>
      </c>
      <c r="E36" s="26">
        <v>0.9</v>
      </c>
      <c r="F36" s="25" t="s">
        <v>63</v>
      </c>
      <c r="G36" s="26">
        <v>0.9</v>
      </c>
      <c r="H36" s="25" t="s">
        <v>63</v>
      </c>
      <c r="I36" s="26">
        <v>0.5</v>
      </c>
      <c r="J36" s="25" t="s">
        <v>125</v>
      </c>
      <c r="K36" s="26">
        <v>0.9</v>
      </c>
      <c r="L36" s="25" t="s">
        <v>155</v>
      </c>
    </row>
    <row r="37" spans="2:12" x14ac:dyDescent="0.45">
      <c r="B37" s="14" t="s">
        <v>32</v>
      </c>
      <c r="C37" s="4">
        <v>1</v>
      </c>
      <c r="D37" s="12">
        <f t="shared" si="0"/>
        <v>1</v>
      </c>
      <c r="E37" s="27">
        <v>1</v>
      </c>
      <c r="F37" s="25"/>
      <c r="G37" s="27">
        <v>1</v>
      </c>
      <c r="H37" s="25"/>
      <c r="I37" s="26">
        <v>0.5</v>
      </c>
      <c r="J37" s="25" t="s">
        <v>125</v>
      </c>
      <c r="K37" s="26">
        <v>0.5</v>
      </c>
      <c r="L37" s="25" t="s">
        <v>157</v>
      </c>
    </row>
    <row r="38" spans="2:12" ht="33" x14ac:dyDescent="0.45">
      <c r="B38" s="14" t="s">
        <v>33</v>
      </c>
      <c r="C38" s="4">
        <v>1</v>
      </c>
      <c r="D38" s="12">
        <f t="shared" si="0"/>
        <v>1</v>
      </c>
      <c r="E38" s="26">
        <v>0.9</v>
      </c>
      <c r="F38" s="25" t="s">
        <v>64</v>
      </c>
      <c r="G38" s="26">
        <v>0.9</v>
      </c>
      <c r="H38" s="25" t="s">
        <v>93</v>
      </c>
      <c r="I38" s="26">
        <v>0.5</v>
      </c>
      <c r="J38" s="25" t="s">
        <v>125</v>
      </c>
      <c r="K38" s="26">
        <v>0.9</v>
      </c>
      <c r="L38" s="25" t="s">
        <v>93</v>
      </c>
    </row>
    <row r="39" spans="2:12" x14ac:dyDescent="0.45">
      <c r="B39" s="14" t="s">
        <v>34</v>
      </c>
      <c r="C39" s="4">
        <v>1</v>
      </c>
      <c r="D39" s="12">
        <f t="shared" si="0"/>
        <v>1</v>
      </c>
      <c r="E39" s="26">
        <v>0.9</v>
      </c>
      <c r="F39" s="25" t="s">
        <v>63</v>
      </c>
      <c r="G39" s="26">
        <v>0.9</v>
      </c>
      <c r="H39" s="25" t="s">
        <v>63</v>
      </c>
      <c r="I39" s="26">
        <v>0.5</v>
      </c>
      <c r="J39" s="25" t="s">
        <v>125</v>
      </c>
      <c r="K39" s="26">
        <v>0.9</v>
      </c>
      <c r="L39" s="25" t="s">
        <v>155</v>
      </c>
    </row>
    <row r="40" spans="2:12" ht="33" x14ac:dyDescent="0.45">
      <c r="B40" s="14" t="s">
        <v>35</v>
      </c>
      <c r="C40" s="4">
        <v>1</v>
      </c>
      <c r="D40" s="12">
        <f t="shared" si="0"/>
        <v>1</v>
      </c>
      <c r="E40" s="26">
        <v>0.9</v>
      </c>
      <c r="F40" s="25" t="s">
        <v>65</v>
      </c>
      <c r="G40" s="26">
        <v>0.9</v>
      </c>
      <c r="H40" s="25" t="s">
        <v>63</v>
      </c>
      <c r="I40" s="26">
        <v>0.5</v>
      </c>
      <c r="J40" s="25" t="s">
        <v>125</v>
      </c>
      <c r="K40" s="26">
        <v>0.9</v>
      </c>
      <c r="L40" s="25" t="s">
        <v>158</v>
      </c>
    </row>
    <row r="41" spans="2:12" x14ac:dyDescent="0.45">
      <c r="B41" s="14" t="s">
        <v>36</v>
      </c>
      <c r="C41" s="4">
        <v>1</v>
      </c>
      <c r="D41" s="12">
        <f t="shared" si="0"/>
        <v>1</v>
      </c>
      <c r="E41" s="26">
        <v>0.9</v>
      </c>
      <c r="F41" s="25" t="s">
        <v>63</v>
      </c>
      <c r="G41" s="26">
        <v>0.9</v>
      </c>
      <c r="H41" s="25" t="s">
        <v>63</v>
      </c>
      <c r="I41" s="26">
        <v>0.5</v>
      </c>
      <c r="J41" s="25" t="s">
        <v>125</v>
      </c>
      <c r="K41" s="26">
        <v>0.9</v>
      </c>
      <c r="L41" s="25" t="s">
        <v>155</v>
      </c>
    </row>
    <row r="42" spans="2:12" x14ac:dyDescent="0.45">
      <c r="B42" s="14" t="s">
        <v>66</v>
      </c>
      <c r="C42" s="4">
        <v>1</v>
      </c>
      <c r="D42" s="12">
        <f t="shared" si="0"/>
        <v>1</v>
      </c>
      <c r="E42" s="26">
        <v>0.9</v>
      </c>
      <c r="F42" s="25" t="s">
        <v>63</v>
      </c>
      <c r="G42" s="26">
        <v>0.9</v>
      </c>
      <c r="H42" s="25" t="s">
        <v>63</v>
      </c>
      <c r="I42" s="26">
        <v>0.5</v>
      </c>
      <c r="J42" s="25" t="s">
        <v>125</v>
      </c>
      <c r="K42" s="26">
        <v>0.9</v>
      </c>
      <c r="L42" s="25" t="s">
        <v>155</v>
      </c>
    </row>
    <row r="43" spans="2:12" ht="49.5" x14ac:dyDescent="0.45">
      <c r="B43" s="14" t="s">
        <v>67</v>
      </c>
      <c r="C43" s="4">
        <v>1</v>
      </c>
      <c r="D43" s="12">
        <f t="shared" si="0"/>
        <v>1</v>
      </c>
      <c r="E43" s="26">
        <v>0.9</v>
      </c>
      <c r="F43" s="25" t="s">
        <v>63</v>
      </c>
      <c r="G43" s="26">
        <v>0.9</v>
      </c>
      <c r="H43" s="25" t="s">
        <v>63</v>
      </c>
      <c r="I43" s="26">
        <v>0.5</v>
      </c>
      <c r="J43" s="25" t="s">
        <v>126</v>
      </c>
      <c r="K43" s="26">
        <v>0.9</v>
      </c>
      <c r="L43" s="25" t="s">
        <v>155</v>
      </c>
    </row>
    <row r="44" spans="2:12" x14ac:dyDescent="0.45">
      <c r="B44" s="14" t="s">
        <v>68</v>
      </c>
      <c r="C44" s="4">
        <v>1</v>
      </c>
      <c r="D44" s="12">
        <f t="shared" si="0"/>
        <v>1</v>
      </c>
      <c r="E44" s="23">
        <v>1</v>
      </c>
      <c r="F44" s="24"/>
      <c r="G44" s="23">
        <v>1</v>
      </c>
      <c r="H44" s="24"/>
      <c r="I44" s="23">
        <v>1</v>
      </c>
      <c r="J44" s="24"/>
      <c r="K44" s="23">
        <v>1</v>
      </c>
      <c r="L44" s="24"/>
    </row>
    <row r="45" spans="2:12" x14ac:dyDescent="0.45">
      <c r="B45" s="13" t="s">
        <v>37</v>
      </c>
      <c r="C45" s="4"/>
      <c r="D45" s="12" t="str">
        <f t="shared" si="0"/>
        <v/>
      </c>
      <c r="E45" s="23"/>
      <c r="F45" s="24"/>
      <c r="G45" s="23"/>
      <c r="H45" s="24"/>
      <c r="I45" s="23"/>
      <c r="J45" s="24"/>
      <c r="K45" s="23"/>
      <c r="L45" s="24"/>
    </row>
    <row r="46" spans="2:12" ht="49.5" x14ac:dyDescent="0.45">
      <c r="B46" s="14" t="s">
        <v>98</v>
      </c>
      <c r="C46" s="4">
        <v>8</v>
      </c>
      <c r="D46" s="12">
        <f t="shared" si="0"/>
        <v>8</v>
      </c>
      <c r="E46" s="26">
        <v>6</v>
      </c>
      <c r="F46" s="25" t="s">
        <v>75</v>
      </c>
      <c r="G46" s="26">
        <v>6</v>
      </c>
      <c r="H46" s="25" t="s">
        <v>97</v>
      </c>
      <c r="I46" s="26">
        <v>6</v>
      </c>
      <c r="J46" s="25" t="s">
        <v>127</v>
      </c>
      <c r="K46" s="26">
        <v>6</v>
      </c>
      <c r="L46" s="25" t="s">
        <v>161</v>
      </c>
    </row>
    <row r="47" spans="2:12" ht="49.5" x14ac:dyDescent="0.45">
      <c r="B47" s="14" t="s">
        <v>41</v>
      </c>
      <c r="C47" s="4">
        <v>2</v>
      </c>
      <c r="D47" s="12">
        <f t="shared" si="0"/>
        <v>2</v>
      </c>
      <c r="E47" s="26">
        <v>0</v>
      </c>
      <c r="F47" s="25" t="s">
        <v>72</v>
      </c>
      <c r="G47" s="26">
        <v>0</v>
      </c>
      <c r="H47" s="25" t="s">
        <v>72</v>
      </c>
      <c r="I47" s="26">
        <v>0</v>
      </c>
      <c r="J47" s="25" t="s">
        <v>72</v>
      </c>
      <c r="K47" s="26">
        <v>0</v>
      </c>
      <c r="L47" s="25" t="s">
        <v>72</v>
      </c>
    </row>
    <row r="48" spans="2:12" x14ac:dyDescent="0.45">
      <c r="B48" s="13" t="s">
        <v>2</v>
      </c>
      <c r="C48" s="4">
        <v>1</v>
      </c>
      <c r="D48" s="12">
        <f t="shared" si="0"/>
        <v>1</v>
      </c>
      <c r="E48" s="26">
        <v>0</v>
      </c>
      <c r="F48" s="25" t="s">
        <v>54</v>
      </c>
      <c r="G48" s="26">
        <v>0</v>
      </c>
      <c r="H48" s="25" t="s">
        <v>54</v>
      </c>
      <c r="I48" s="26">
        <v>0</v>
      </c>
      <c r="J48" s="25" t="s">
        <v>54</v>
      </c>
      <c r="K48" s="26">
        <v>0</v>
      </c>
      <c r="L48" s="25" t="s">
        <v>54</v>
      </c>
    </row>
    <row r="49" spans="2:12" x14ac:dyDescent="0.45">
      <c r="B49" s="13" t="s">
        <v>3</v>
      </c>
      <c r="C49" s="4">
        <v>2</v>
      </c>
      <c r="D49" s="12">
        <f t="shared" si="0"/>
        <v>2</v>
      </c>
      <c r="E49" s="26">
        <v>1.6</v>
      </c>
      <c r="F49" s="25" t="s">
        <v>71</v>
      </c>
      <c r="G49" s="26">
        <v>1.5</v>
      </c>
      <c r="H49" s="25" t="s">
        <v>94</v>
      </c>
      <c r="I49" s="27">
        <v>2</v>
      </c>
      <c r="J49" s="25"/>
      <c r="K49" s="26">
        <v>1.75</v>
      </c>
      <c r="L49" s="25" t="s">
        <v>159</v>
      </c>
    </row>
    <row r="50" spans="2:12" x14ac:dyDescent="0.45">
      <c r="B50" s="11" t="s">
        <v>6</v>
      </c>
      <c r="C50" s="6"/>
      <c r="D50" s="12" t="str">
        <f t="shared" si="0"/>
        <v/>
      </c>
      <c r="E50" s="23"/>
      <c r="F50" s="24"/>
      <c r="G50" s="23"/>
      <c r="H50" s="24"/>
      <c r="I50" s="23"/>
      <c r="J50" s="24"/>
      <c r="K50" s="23"/>
      <c r="L50" s="24"/>
    </row>
    <row r="51" spans="2:12" x14ac:dyDescent="0.45">
      <c r="B51" s="13" t="s">
        <v>170</v>
      </c>
      <c r="C51" s="4">
        <v>1</v>
      </c>
      <c r="D51" s="12" t="str">
        <f t="shared" si="0"/>
        <v/>
      </c>
      <c r="E51" s="23"/>
      <c r="F51" s="24" t="s">
        <v>69</v>
      </c>
      <c r="G51" s="23"/>
      <c r="H51" s="24" t="s">
        <v>69</v>
      </c>
      <c r="I51" s="23"/>
      <c r="J51" s="24" t="s">
        <v>69</v>
      </c>
      <c r="K51" s="23"/>
      <c r="L51" s="24" t="s">
        <v>69</v>
      </c>
    </row>
    <row r="52" spans="2:12" x14ac:dyDescent="0.45">
      <c r="B52" s="13" t="s">
        <v>38</v>
      </c>
      <c r="C52" s="4">
        <v>3</v>
      </c>
      <c r="D52" s="12" t="str">
        <f t="shared" si="0"/>
        <v/>
      </c>
      <c r="E52" s="23"/>
      <c r="F52" s="24" t="s">
        <v>69</v>
      </c>
      <c r="G52" s="23"/>
      <c r="H52" s="24" t="s">
        <v>69</v>
      </c>
      <c r="I52" s="23"/>
      <c r="J52" s="24" t="s">
        <v>69</v>
      </c>
      <c r="K52" s="23"/>
      <c r="L52" s="24" t="s">
        <v>69</v>
      </c>
    </row>
    <row r="53" spans="2:12" x14ac:dyDescent="0.45">
      <c r="B53" s="13" t="s">
        <v>39</v>
      </c>
      <c r="C53" s="4">
        <v>3</v>
      </c>
      <c r="D53" s="12" t="str">
        <f t="shared" si="0"/>
        <v/>
      </c>
      <c r="E53" s="23"/>
      <c r="F53" s="24" t="s">
        <v>69</v>
      </c>
      <c r="G53" s="23"/>
      <c r="H53" s="24" t="s">
        <v>69</v>
      </c>
      <c r="I53" s="23"/>
      <c r="J53" s="24" t="s">
        <v>69</v>
      </c>
      <c r="K53" s="23"/>
      <c r="L53" s="24" t="s">
        <v>69</v>
      </c>
    </row>
    <row r="54" spans="2:12" x14ac:dyDescent="0.45">
      <c r="B54" s="13" t="s">
        <v>40</v>
      </c>
      <c r="C54" s="4">
        <v>3</v>
      </c>
      <c r="D54" s="12" t="str">
        <f t="shared" si="0"/>
        <v/>
      </c>
      <c r="E54" s="23"/>
      <c r="F54" s="24" t="s">
        <v>69</v>
      </c>
      <c r="G54" s="23"/>
      <c r="H54" s="24" t="s">
        <v>69</v>
      </c>
      <c r="I54" s="23"/>
      <c r="J54" s="24" t="s">
        <v>69</v>
      </c>
      <c r="K54" s="23"/>
      <c r="L54" s="24" t="s">
        <v>69</v>
      </c>
    </row>
    <row r="55" spans="2:12" x14ac:dyDescent="0.45">
      <c r="B55" s="11" t="s">
        <v>7</v>
      </c>
      <c r="C55" s="6"/>
      <c r="D55" s="12" t="str">
        <f t="shared" si="0"/>
        <v/>
      </c>
      <c r="E55" s="23"/>
      <c r="F55" s="24"/>
      <c r="G55" s="23"/>
      <c r="H55" s="24"/>
      <c r="I55" s="23"/>
      <c r="J55" s="24"/>
      <c r="K55" s="23"/>
      <c r="L55" s="24"/>
    </row>
    <row r="56" spans="2:12" x14ac:dyDescent="0.45">
      <c r="B56" s="13" t="s">
        <v>42</v>
      </c>
      <c r="C56" s="4">
        <v>1</v>
      </c>
      <c r="D56" s="12" t="str">
        <f t="shared" si="0"/>
        <v/>
      </c>
      <c r="E56" s="23"/>
      <c r="F56" s="24" t="s">
        <v>69</v>
      </c>
      <c r="G56" s="23"/>
      <c r="H56" s="24" t="s">
        <v>69</v>
      </c>
      <c r="I56" s="23"/>
      <c r="J56" s="24" t="s">
        <v>69</v>
      </c>
      <c r="K56" s="23"/>
      <c r="L56" s="24" t="s">
        <v>69</v>
      </c>
    </row>
    <row r="57" spans="2:12" x14ac:dyDescent="0.45">
      <c r="B57" s="13" t="s">
        <v>43</v>
      </c>
      <c r="C57" s="4">
        <v>1</v>
      </c>
      <c r="D57" s="12" t="str">
        <f t="shared" si="0"/>
        <v/>
      </c>
      <c r="E57" s="23"/>
      <c r="F57" s="24" t="s">
        <v>69</v>
      </c>
      <c r="G57" s="23"/>
      <c r="H57" s="24" t="s">
        <v>69</v>
      </c>
      <c r="I57" s="23"/>
      <c r="J57" s="24" t="s">
        <v>69</v>
      </c>
      <c r="K57" s="23"/>
      <c r="L57" s="24" t="s">
        <v>69</v>
      </c>
    </row>
    <row r="58" spans="2:12" ht="33" x14ac:dyDescent="0.45">
      <c r="B58" s="13" t="s">
        <v>44</v>
      </c>
      <c r="C58" s="4">
        <v>5</v>
      </c>
      <c r="D58" s="12" t="str">
        <f t="shared" si="0"/>
        <v/>
      </c>
      <c r="E58" s="23"/>
      <c r="F58" s="24" t="s">
        <v>69</v>
      </c>
      <c r="G58" s="23"/>
      <c r="H58" s="24" t="s">
        <v>69</v>
      </c>
      <c r="I58" s="23"/>
      <c r="J58" s="24" t="s">
        <v>69</v>
      </c>
      <c r="K58" s="23"/>
      <c r="L58" s="24" t="s">
        <v>69</v>
      </c>
    </row>
    <row r="59" spans="2:12" x14ac:dyDescent="0.45">
      <c r="B59" s="11" t="s">
        <v>8</v>
      </c>
      <c r="C59" s="6"/>
      <c r="D59" s="12" t="str">
        <f t="shared" si="0"/>
        <v/>
      </c>
      <c r="E59" s="23"/>
      <c r="F59" s="24"/>
      <c r="G59" s="23"/>
      <c r="H59" s="24"/>
      <c r="I59" s="23"/>
      <c r="J59" s="24"/>
      <c r="K59" s="23"/>
      <c r="L59" s="24"/>
    </row>
    <row r="60" spans="2:12" x14ac:dyDescent="0.45">
      <c r="B60" s="13" t="s">
        <v>46</v>
      </c>
      <c r="C60" s="4">
        <v>3</v>
      </c>
      <c r="D60" s="12">
        <f t="shared" si="0"/>
        <v>3</v>
      </c>
      <c r="E60" s="23">
        <v>3</v>
      </c>
      <c r="F60" s="24"/>
      <c r="G60" s="23">
        <v>3</v>
      </c>
      <c r="H60" s="24"/>
      <c r="I60" s="23">
        <v>3</v>
      </c>
      <c r="J60" s="24"/>
      <c r="K60" s="23">
        <v>3</v>
      </c>
      <c r="L60" s="24"/>
    </row>
    <row r="61" spans="2:12" ht="49.5" x14ac:dyDescent="0.45">
      <c r="B61" s="13" t="s">
        <v>45</v>
      </c>
      <c r="C61" s="4">
        <v>1</v>
      </c>
      <c r="D61" s="12">
        <f t="shared" si="0"/>
        <v>1</v>
      </c>
      <c r="E61" s="26">
        <v>0.33</v>
      </c>
      <c r="F61" s="25" t="s">
        <v>99</v>
      </c>
      <c r="G61" s="26">
        <v>0</v>
      </c>
      <c r="H61" s="25" t="s">
        <v>101</v>
      </c>
      <c r="I61" s="26">
        <v>0.33</v>
      </c>
      <c r="J61" s="25" t="s">
        <v>129</v>
      </c>
      <c r="K61" s="26">
        <v>0</v>
      </c>
      <c r="L61" s="25" t="s">
        <v>160</v>
      </c>
    </row>
    <row r="62" spans="2:12" ht="33" x14ac:dyDescent="0.45">
      <c r="B62" s="13" t="s">
        <v>47</v>
      </c>
      <c r="C62" s="4">
        <v>1</v>
      </c>
      <c r="D62" s="12">
        <v>1</v>
      </c>
      <c r="E62" s="26">
        <v>0.75</v>
      </c>
      <c r="F62" s="25" t="s">
        <v>70</v>
      </c>
      <c r="G62" s="26">
        <v>0.75</v>
      </c>
      <c r="H62" s="25" t="s">
        <v>100</v>
      </c>
      <c r="I62" s="26">
        <v>0.9</v>
      </c>
      <c r="J62" s="25" t="s">
        <v>128</v>
      </c>
      <c r="K62" s="26">
        <v>0.9</v>
      </c>
      <c r="L62" s="25" t="s">
        <v>162</v>
      </c>
    </row>
    <row r="63" spans="2:12" x14ac:dyDescent="0.45">
      <c r="B63" s="16"/>
      <c r="C63" s="17"/>
      <c r="D63" s="18" t="str">
        <f>IF(ISBLANK(E63),"",C63)</f>
        <v/>
      </c>
      <c r="E63" s="28"/>
      <c r="F63" s="29"/>
      <c r="G63" s="28"/>
      <c r="H63" s="29"/>
      <c r="I63" s="28"/>
      <c r="J63" s="29"/>
      <c r="K63" s="28"/>
      <c r="L63" s="29"/>
    </row>
  </sheetData>
  <mergeCells count="1"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3F7D-8A04-4EDE-8789-543ED0F016DA}">
  <dimension ref="B2:F53"/>
  <sheetViews>
    <sheetView showGridLines="0" tabSelected="1" topLeftCell="A33" zoomScale="160" zoomScaleNormal="160" workbookViewId="0">
      <selection activeCell="D44" sqref="D44"/>
    </sheetView>
  </sheetViews>
  <sheetFormatPr defaultColWidth="9.1328125" defaultRowHeight="16.5" x14ac:dyDescent="0.45"/>
  <cols>
    <col min="1" max="1" width="2.73046875" style="5" customWidth="1"/>
    <col min="2" max="2" width="10.265625" style="5" customWidth="1"/>
    <col min="3" max="6" width="14.86328125" style="5" customWidth="1"/>
    <col min="7" max="7" width="2.73046875" style="5" customWidth="1"/>
    <col min="8" max="8" width="7.86328125" style="5" customWidth="1"/>
    <col min="9" max="9" width="10.73046875" style="5" customWidth="1"/>
    <col min="10" max="10" width="10.59765625" style="5" customWidth="1"/>
    <col min="11" max="16384" width="9.1328125" style="5"/>
  </cols>
  <sheetData>
    <row r="2" spans="2:6" x14ac:dyDescent="0.45">
      <c r="B2" s="5" t="s">
        <v>121</v>
      </c>
    </row>
    <row r="3" spans="2:6" x14ac:dyDescent="0.45">
      <c r="B3" s="37" t="s">
        <v>58</v>
      </c>
      <c r="C3" s="38" t="s">
        <v>89</v>
      </c>
      <c r="D3" s="38" t="s">
        <v>90</v>
      </c>
      <c r="E3" s="38" t="s">
        <v>120</v>
      </c>
      <c r="F3" s="39" t="s">
        <v>130</v>
      </c>
    </row>
    <row r="4" spans="2:6" x14ac:dyDescent="0.45">
      <c r="B4" s="45">
        <v>1905</v>
      </c>
      <c r="C4" s="32" t="s">
        <v>122</v>
      </c>
      <c r="D4" s="32" t="s">
        <v>122</v>
      </c>
      <c r="E4" s="32" t="s">
        <v>122</v>
      </c>
      <c r="F4" s="33">
        <v>7108</v>
      </c>
    </row>
    <row r="5" spans="2:6" x14ac:dyDescent="0.45">
      <c r="B5" s="45">
        <v>1928</v>
      </c>
      <c r="C5" s="32" t="s">
        <v>122</v>
      </c>
      <c r="D5" s="31">
        <v>11480</v>
      </c>
      <c r="E5" s="32" t="s">
        <v>122</v>
      </c>
      <c r="F5" s="34" t="s">
        <v>122</v>
      </c>
    </row>
    <row r="6" spans="2:6" x14ac:dyDescent="0.45">
      <c r="B6" s="45">
        <v>1938</v>
      </c>
      <c r="C6" s="31">
        <v>12273</v>
      </c>
      <c r="D6" s="31">
        <v>12273</v>
      </c>
      <c r="E6" s="32" t="s">
        <v>122</v>
      </c>
      <c r="F6" s="34" t="s">
        <v>122</v>
      </c>
    </row>
    <row r="7" spans="2:6" x14ac:dyDescent="0.45">
      <c r="B7" s="45">
        <v>1951</v>
      </c>
      <c r="C7" s="31">
        <v>20273</v>
      </c>
      <c r="D7" s="31">
        <v>20628</v>
      </c>
      <c r="E7" s="32" t="s">
        <v>122</v>
      </c>
      <c r="F7" s="33">
        <v>20628</v>
      </c>
    </row>
    <row r="8" spans="2:6" x14ac:dyDescent="0.45">
      <c r="B8" s="45">
        <v>1964</v>
      </c>
      <c r="C8" s="31">
        <v>27775</v>
      </c>
      <c r="D8" s="31">
        <v>27775</v>
      </c>
      <c r="E8" s="31">
        <v>27775</v>
      </c>
      <c r="F8" s="34" t="s">
        <v>122</v>
      </c>
    </row>
    <row r="9" spans="2:6" x14ac:dyDescent="0.45">
      <c r="B9" s="45">
        <v>1973</v>
      </c>
      <c r="C9" s="31">
        <v>39836</v>
      </c>
      <c r="D9" s="31">
        <v>39836</v>
      </c>
      <c r="E9" s="31">
        <v>39836</v>
      </c>
      <c r="F9" s="34" t="s">
        <v>122</v>
      </c>
    </row>
    <row r="10" spans="2:6" x14ac:dyDescent="0.45">
      <c r="B10" s="45">
        <v>1985</v>
      </c>
      <c r="C10" s="31">
        <v>58482</v>
      </c>
      <c r="D10" s="31">
        <v>60202</v>
      </c>
      <c r="E10" s="31">
        <v>58482</v>
      </c>
      <c r="F10" s="34" t="s">
        <v>122</v>
      </c>
    </row>
    <row r="11" spans="2:6" x14ac:dyDescent="0.45">
      <c r="B11" s="45">
        <v>1993</v>
      </c>
      <c r="C11" s="31">
        <v>69695</v>
      </c>
      <c r="D11" s="31">
        <v>69695</v>
      </c>
      <c r="E11" s="31">
        <v>69695</v>
      </c>
      <c r="F11" s="33">
        <v>69695</v>
      </c>
    </row>
    <row r="12" spans="2:6" x14ac:dyDescent="0.45">
      <c r="B12" s="45">
        <v>1995</v>
      </c>
      <c r="C12" s="32" t="s">
        <v>122</v>
      </c>
      <c r="D12" s="31">
        <v>78923</v>
      </c>
      <c r="E12" s="32" t="s">
        <v>122</v>
      </c>
      <c r="F12" s="34" t="s">
        <v>122</v>
      </c>
    </row>
    <row r="13" spans="2:6" x14ac:dyDescent="0.45">
      <c r="B13" s="45">
        <v>2005</v>
      </c>
      <c r="C13" s="31">
        <v>100038</v>
      </c>
      <c r="D13" s="31">
        <v>100038</v>
      </c>
      <c r="E13" s="31">
        <v>100038</v>
      </c>
      <c r="F13" s="33">
        <v>100038</v>
      </c>
    </row>
    <row r="14" spans="2:6" x14ac:dyDescent="0.45">
      <c r="B14" s="46">
        <v>2018</v>
      </c>
      <c r="C14" s="35">
        <v>129652</v>
      </c>
      <c r="D14" s="35">
        <v>128968</v>
      </c>
      <c r="E14" s="35">
        <v>128968</v>
      </c>
      <c r="F14" s="36">
        <v>129652</v>
      </c>
    </row>
    <row r="16" spans="2:6" x14ac:dyDescent="0.45">
      <c r="B16" s="5" t="s">
        <v>61</v>
      </c>
    </row>
    <row r="17" spans="2:6" x14ac:dyDescent="0.45">
      <c r="B17" s="37" t="s">
        <v>59</v>
      </c>
      <c r="C17" s="38" t="s">
        <v>60</v>
      </c>
      <c r="D17" s="38" t="s">
        <v>88</v>
      </c>
      <c r="E17" s="38" t="s">
        <v>119</v>
      </c>
      <c r="F17" s="39" t="s">
        <v>143</v>
      </c>
    </row>
    <row r="18" spans="2:6" x14ac:dyDescent="0.45">
      <c r="B18" s="41" t="s">
        <v>58</v>
      </c>
      <c r="C18" s="7" t="s">
        <v>89</v>
      </c>
      <c r="D18" s="7" t="s">
        <v>90</v>
      </c>
      <c r="E18" s="7" t="s">
        <v>120</v>
      </c>
      <c r="F18" s="42" t="s">
        <v>130</v>
      </c>
    </row>
    <row r="19" spans="2:6" x14ac:dyDescent="0.45">
      <c r="B19" s="45">
        <v>2024</v>
      </c>
      <c r="C19" s="40">
        <v>155883.28187449253</v>
      </c>
      <c r="D19" s="32" t="s">
        <v>122</v>
      </c>
      <c r="E19" s="31" t="s">
        <v>108</v>
      </c>
      <c r="F19" s="33" t="s">
        <v>144</v>
      </c>
    </row>
    <row r="20" spans="2:6" x14ac:dyDescent="0.45">
      <c r="B20" s="45">
        <v>2025</v>
      </c>
      <c r="C20" s="40">
        <v>160559.12467633226</v>
      </c>
      <c r="D20" s="32" t="s">
        <v>122</v>
      </c>
      <c r="E20" s="31" t="s">
        <v>109</v>
      </c>
      <c r="F20" s="33" t="s">
        <v>145</v>
      </c>
    </row>
    <row r="21" spans="2:6" x14ac:dyDescent="0.45">
      <c r="B21" s="45">
        <v>2026</v>
      </c>
      <c r="C21" s="40">
        <v>165375.22309535302</v>
      </c>
      <c r="D21" s="32" t="s">
        <v>122</v>
      </c>
      <c r="E21" s="31" t="s">
        <v>110</v>
      </c>
      <c r="F21" s="33" t="s">
        <v>146</v>
      </c>
    </row>
    <row r="22" spans="2:6" x14ac:dyDescent="0.45">
      <c r="B22" s="45">
        <v>2027</v>
      </c>
      <c r="C22" s="40">
        <v>170335.78421014687</v>
      </c>
      <c r="D22" s="32" t="s">
        <v>122</v>
      </c>
      <c r="E22" s="31" t="s">
        <v>111</v>
      </c>
      <c r="F22" s="33" t="s">
        <v>147</v>
      </c>
    </row>
    <row r="23" spans="2:6" x14ac:dyDescent="0.45">
      <c r="B23" s="45">
        <v>2028</v>
      </c>
      <c r="C23" s="40">
        <v>175445.1412939681</v>
      </c>
      <c r="D23" s="32" t="s">
        <v>122</v>
      </c>
      <c r="E23" s="31" t="s">
        <v>112</v>
      </c>
      <c r="F23" s="33" t="s">
        <v>148</v>
      </c>
    </row>
    <row r="24" spans="2:6" x14ac:dyDescent="0.45">
      <c r="B24" s="45">
        <v>2029</v>
      </c>
      <c r="C24" s="40">
        <v>180707.75760004285</v>
      </c>
      <c r="D24" s="32" t="s">
        <v>122</v>
      </c>
      <c r="E24" s="31" t="s">
        <v>113</v>
      </c>
      <c r="F24" s="33" t="s">
        <v>149</v>
      </c>
    </row>
    <row r="25" spans="2:6" x14ac:dyDescent="0.45">
      <c r="B25" s="45">
        <v>2030</v>
      </c>
      <c r="C25" s="40">
        <v>186128.23026042132</v>
      </c>
      <c r="D25" s="32" t="s">
        <v>122</v>
      </c>
      <c r="E25" s="31" t="s">
        <v>114</v>
      </c>
      <c r="F25" s="33" t="s">
        <v>150</v>
      </c>
    </row>
    <row r="26" spans="2:6" x14ac:dyDescent="0.45">
      <c r="B26" s="45">
        <v>2031</v>
      </c>
      <c r="C26" s="40">
        <v>191711.29430177942</v>
      </c>
      <c r="D26" s="32" t="s">
        <v>122</v>
      </c>
      <c r="E26" s="31" t="s">
        <v>115</v>
      </c>
      <c r="F26" s="33" t="s">
        <v>151</v>
      </c>
    </row>
    <row r="27" spans="2:6" x14ac:dyDescent="0.45">
      <c r="B27" s="45">
        <v>2032</v>
      </c>
      <c r="C27" s="40">
        <v>197461.82678167734</v>
      </c>
      <c r="D27" s="32" t="s">
        <v>122</v>
      </c>
      <c r="E27" s="31" t="s">
        <v>116</v>
      </c>
      <c r="F27" s="33" t="s">
        <v>152</v>
      </c>
    </row>
    <row r="28" spans="2:6" x14ac:dyDescent="0.45">
      <c r="B28" s="45">
        <v>2033</v>
      </c>
      <c r="C28" s="40">
        <v>203384.8510488891</v>
      </c>
      <c r="D28" s="32" t="s">
        <v>122</v>
      </c>
      <c r="E28" s="31" t="s">
        <v>117</v>
      </c>
      <c r="F28" s="33" t="s">
        <v>153</v>
      </c>
    </row>
    <row r="29" spans="2:6" x14ac:dyDescent="0.45">
      <c r="B29" s="46">
        <v>2034</v>
      </c>
      <c r="C29" s="43">
        <v>209485.54113152338</v>
      </c>
      <c r="D29" s="35">
        <v>176440</v>
      </c>
      <c r="E29" s="35" t="s">
        <v>118</v>
      </c>
      <c r="F29" s="36" t="s">
        <v>154</v>
      </c>
    </row>
    <row r="31" spans="2:6" x14ac:dyDescent="0.45">
      <c r="B31" s="37" t="s">
        <v>174</v>
      </c>
      <c r="C31" s="38" t="s">
        <v>172</v>
      </c>
      <c r="D31" s="39" t="s">
        <v>173</v>
      </c>
    </row>
    <row r="32" spans="2:6" x14ac:dyDescent="0.45">
      <c r="B32" s="52" t="s">
        <v>175</v>
      </c>
      <c r="C32" s="40">
        <f t="shared" ref="C32:C42" si="0">B4</f>
        <v>1905</v>
      </c>
      <c r="D32" s="33">
        <v>7108</v>
      </c>
    </row>
    <row r="33" spans="2:4" x14ac:dyDescent="0.45">
      <c r="B33" s="52"/>
      <c r="C33" s="40">
        <f t="shared" si="0"/>
        <v>1928</v>
      </c>
      <c r="D33" s="33">
        <v>11480</v>
      </c>
    </row>
    <row r="34" spans="2:4" x14ac:dyDescent="0.45">
      <c r="B34" s="52"/>
      <c r="C34" s="40">
        <f t="shared" si="0"/>
        <v>1938</v>
      </c>
      <c r="D34" s="33">
        <v>12273</v>
      </c>
    </row>
    <row r="35" spans="2:4" x14ac:dyDescent="0.45">
      <c r="B35" s="52"/>
      <c r="C35" s="40">
        <f t="shared" si="0"/>
        <v>1951</v>
      </c>
      <c r="D35" s="33">
        <v>20628</v>
      </c>
    </row>
    <row r="36" spans="2:4" x14ac:dyDescent="0.45">
      <c r="B36" s="52"/>
      <c r="C36" s="40">
        <f t="shared" si="0"/>
        <v>1964</v>
      </c>
      <c r="D36" s="33">
        <v>27775</v>
      </c>
    </row>
    <row r="37" spans="2:4" x14ac:dyDescent="0.45">
      <c r="B37" s="52"/>
      <c r="C37" s="40">
        <f t="shared" si="0"/>
        <v>1973</v>
      </c>
      <c r="D37" s="33">
        <v>39836</v>
      </c>
    </row>
    <row r="38" spans="2:4" x14ac:dyDescent="0.45">
      <c r="B38" s="52"/>
      <c r="C38" s="40">
        <f t="shared" si="0"/>
        <v>1985</v>
      </c>
      <c r="D38" s="33">
        <v>60202</v>
      </c>
    </row>
    <row r="39" spans="2:4" x14ac:dyDescent="0.45">
      <c r="B39" s="52"/>
      <c r="C39" s="40">
        <f t="shared" si="0"/>
        <v>1993</v>
      </c>
      <c r="D39" s="33">
        <v>69695</v>
      </c>
    </row>
    <row r="40" spans="2:4" x14ac:dyDescent="0.45">
      <c r="B40" s="52"/>
      <c r="C40" s="40">
        <f t="shared" si="0"/>
        <v>1995</v>
      </c>
      <c r="D40" s="33">
        <v>78923</v>
      </c>
    </row>
    <row r="41" spans="2:4" x14ac:dyDescent="0.45">
      <c r="B41" s="52"/>
      <c r="C41" s="40">
        <f t="shared" si="0"/>
        <v>2005</v>
      </c>
      <c r="D41" s="33">
        <v>100038</v>
      </c>
    </row>
    <row r="42" spans="2:4" x14ac:dyDescent="0.45">
      <c r="B42" s="53"/>
      <c r="C42" s="47">
        <f t="shared" si="0"/>
        <v>2018</v>
      </c>
      <c r="D42" s="48">
        <v>128968</v>
      </c>
    </row>
    <row r="43" spans="2:4" x14ac:dyDescent="0.45">
      <c r="B43" s="54" t="s">
        <v>176</v>
      </c>
      <c r="C43" s="49">
        <v>2024</v>
      </c>
      <c r="D43" s="44">
        <f>ROUND(1068.8896079*C43 - 2053625.31445203, 0)</f>
        <v>109807</v>
      </c>
    </row>
    <row r="44" spans="2:4" x14ac:dyDescent="0.45">
      <c r="B44" s="55"/>
      <c r="C44" s="31">
        <v>2034</v>
      </c>
      <c r="D44" s="33">
        <f t="shared" ref="D44:D53" si="1">ROUND(1068.8896079*C44 - 2053625.31445203, 0)</f>
        <v>120496</v>
      </c>
    </row>
    <row r="45" spans="2:4" x14ac:dyDescent="0.45">
      <c r="B45" s="55"/>
      <c r="C45" s="31">
        <v>2044</v>
      </c>
      <c r="D45" s="33">
        <f t="shared" si="1"/>
        <v>131185</v>
      </c>
    </row>
    <row r="46" spans="2:4" x14ac:dyDescent="0.45">
      <c r="B46" s="55"/>
      <c r="C46" s="31">
        <v>2054</v>
      </c>
      <c r="D46" s="33">
        <f t="shared" si="1"/>
        <v>141874</v>
      </c>
    </row>
    <row r="47" spans="2:4" x14ac:dyDescent="0.45">
      <c r="B47" s="55"/>
      <c r="C47" s="31">
        <v>2064</v>
      </c>
      <c r="D47" s="33">
        <f t="shared" si="1"/>
        <v>152563</v>
      </c>
    </row>
    <row r="48" spans="2:4" x14ac:dyDescent="0.45">
      <c r="B48" s="55"/>
      <c r="C48" s="31">
        <v>2074</v>
      </c>
      <c r="D48" s="33">
        <f t="shared" si="1"/>
        <v>163252</v>
      </c>
    </row>
    <row r="49" spans="2:4" x14ac:dyDescent="0.45">
      <c r="B49" s="55"/>
      <c r="C49" s="31">
        <v>2084</v>
      </c>
      <c r="D49" s="33">
        <f t="shared" si="1"/>
        <v>173941</v>
      </c>
    </row>
    <row r="50" spans="2:4" x14ac:dyDescent="0.45">
      <c r="B50" s="55"/>
      <c r="C50" s="31">
        <v>2094</v>
      </c>
      <c r="D50" s="33">
        <f t="shared" si="1"/>
        <v>184630</v>
      </c>
    </row>
    <row r="51" spans="2:4" x14ac:dyDescent="0.45">
      <c r="B51" s="55"/>
      <c r="C51" s="31">
        <v>2104</v>
      </c>
      <c r="D51" s="33">
        <f t="shared" si="1"/>
        <v>195318</v>
      </c>
    </row>
    <row r="52" spans="2:4" x14ac:dyDescent="0.45">
      <c r="B52" s="55"/>
      <c r="C52" s="31">
        <v>2114</v>
      </c>
      <c r="D52" s="33">
        <f t="shared" si="1"/>
        <v>206007</v>
      </c>
    </row>
    <row r="53" spans="2:4" x14ac:dyDescent="0.45">
      <c r="B53" s="56"/>
      <c r="C53" s="35">
        <v>2124</v>
      </c>
      <c r="D53" s="36">
        <f t="shared" si="1"/>
        <v>216696</v>
      </c>
    </row>
  </sheetData>
  <mergeCells count="2">
    <mergeCell ref="B32:B42"/>
    <mergeCell ref="B43:B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Población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WILLIAM RICARDO AGUILAR PIÑA</cp:lastModifiedBy>
  <dcterms:created xsi:type="dcterms:W3CDTF">2015-06-05T18:17:20Z</dcterms:created>
  <dcterms:modified xsi:type="dcterms:W3CDTF">2024-05-09T19:46:27Z</dcterms:modified>
</cp:coreProperties>
</file>