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835D8721-DC13-4CBA-9EA6-EC339CC3EFFC}" xr6:coauthVersionLast="47" xr6:coauthVersionMax="47" xr10:uidLastSave="{00000000-0000-0000-0000-000000000000}"/>
  <bookViews>
    <workbookView xWindow="-120" yWindow="-120" windowWidth="29040" windowHeight="15840" firstSheet="3" activeTab="12" xr2:uid="{00000000-000D-0000-FFFF-FFFF00000000}"/>
  </bookViews>
  <sheets>
    <sheet name="Apollo 17" sheetId="11" r:id="rId1"/>
    <sheet name="Apollo 16" sheetId="10" r:id="rId2"/>
    <sheet name="Apollo 15" sheetId="9" r:id="rId3"/>
    <sheet name="Apollo 14" sheetId="8" r:id="rId4"/>
    <sheet name="Apollo 13" sheetId="7" r:id="rId5"/>
    <sheet name="Apollo 12" sheetId="6" r:id="rId6"/>
    <sheet name="Apollo 11" sheetId="5" r:id="rId7"/>
    <sheet name="Apollo 10" sheetId="1" r:id="rId8"/>
    <sheet name="Apollo 9" sheetId="3" r:id="rId9"/>
    <sheet name="Apollo 8" sheetId="4" r:id="rId10"/>
    <sheet name="Apollo 7" sheetId="13" r:id="rId11"/>
    <sheet name="Apollo 5" sheetId="16" r:id="rId12"/>
    <sheet name="Skylab 1" sheetId="18" r:id="rId13"/>
    <sheet name="Skylab 2" sheetId="17" r:id="rId14"/>
    <sheet name="Totals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8" l="1"/>
  <c r="B35" i="18"/>
  <c r="B30" i="18"/>
  <c r="B34" i="18"/>
  <c r="B37" i="18"/>
  <c r="B31" i="18" s="1"/>
  <c r="B36" i="4"/>
  <c r="B31" i="4" s="1"/>
  <c r="B36" i="3"/>
  <c r="B36" i="1"/>
  <c r="B36" i="5"/>
  <c r="B36" i="6"/>
  <c r="B36" i="7"/>
  <c r="B36" i="8"/>
  <c r="B36" i="9"/>
  <c r="B36" i="10"/>
  <c r="B36" i="11"/>
  <c r="B28" i="18"/>
  <c r="B29" i="18"/>
  <c r="B32" i="18"/>
  <c r="B38" i="18"/>
  <c r="W18" i="18"/>
  <c r="S18" i="18"/>
  <c r="O18" i="18"/>
  <c r="K18" i="18"/>
  <c r="G18" i="18"/>
  <c r="C14" i="18"/>
  <c r="W5" i="18"/>
  <c r="S5" i="18"/>
  <c r="O5" i="18"/>
  <c r="K5" i="18"/>
  <c r="G5" i="18"/>
  <c r="F37" i="17"/>
  <c r="F36" i="17"/>
  <c r="F35" i="17"/>
  <c r="F34" i="17"/>
  <c r="F32" i="17"/>
  <c r="F29" i="17"/>
  <c r="F31" i="17" s="1"/>
  <c r="F28" i="17"/>
  <c r="C14" i="17"/>
  <c r="C18" i="17" s="1"/>
  <c r="A14" i="14"/>
  <c r="A11" i="14"/>
  <c r="A13" i="14"/>
  <c r="B6" i="14"/>
  <c r="B5" i="14"/>
  <c r="E8" i="14"/>
  <c r="D16" i="14" s="1"/>
  <c r="E7" i="14"/>
  <c r="D15" i="14" s="1"/>
  <c r="B8" i="14"/>
  <c r="A16" i="14" s="1"/>
  <c r="B7" i="14"/>
  <c r="A15" i="14" s="1"/>
  <c r="F30" i="17" l="1"/>
  <c r="C23" i="17"/>
  <c r="B3" i="14"/>
  <c r="B2" i="14"/>
  <c r="A10" i="14" s="1"/>
  <c r="F29" i="16"/>
  <c r="AU14" i="16"/>
  <c r="AU18" i="16" s="1"/>
  <c r="AQ14" i="16"/>
  <c r="AQ18" i="16" s="1"/>
  <c r="AM14" i="16"/>
  <c r="AM18" i="16" s="1"/>
  <c r="AI14" i="16"/>
  <c r="AI18" i="16" s="1"/>
  <c r="AE14" i="16"/>
  <c r="AE18" i="16" s="1"/>
  <c r="AA14" i="16"/>
  <c r="AA18" i="16" s="1"/>
  <c r="W18" i="16"/>
  <c r="W21" i="16" s="1"/>
  <c r="S18" i="16"/>
  <c r="S21" i="16" s="1"/>
  <c r="O18" i="16"/>
  <c r="O21" i="16" s="1"/>
  <c r="K18" i="16"/>
  <c r="K21" i="16" s="1"/>
  <c r="G21" i="16"/>
  <c r="F37" i="16" s="1"/>
  <c r="G18" i="16"/>
  <c r="F36" i="16"/>
  <c r="F35" i="16"/>
  <c r="F34" i="16"/>
  <c r="F32" i="16"/>
  <c r="F28" i="16"/>
  <c r="C14" i="16"/>
  <c r="C18" i="16" s="1"/>
  <c r="F31" i="16" l="1"/>
  <c r="F30" i="16"/>
  <c r="C23" i="16"/>
  <c r="F31" i="13"/>
  <c r="E5" i="14" s="1"/>
  <c r="D13" i="14" s="1"/>
  <c r="T3" i="14"/>
  <c r="S11" i="14" s="1"/>
  <c r="T4" i="14"/>
  <c r="S12" i="14" s="1"/>
  <c r="T6" i="14"/>
  <c r="S14" i="14" s="1"/>
  <c r="T7" i="14"/>
  <c r="S15" i="14" s="1"/>
  <c r="T8" i="14"/>
  <c r="S16" i="14" s="1"/>
  <c r="W3" i="14"/>
  <c r="V11" i="14" s="1"/>
  <c r="W4" i="14"/>
  <c r="V12" i="14" s="1"/>
  <c r="W6" i="14"/>
  <c r="V14" i="14" s="1"/>
  <c r="W7" i="14"/>
  <c r="V15" i="14" s="1"/>
  <c r="W8" i="14"/>
  <c r="V16" i="14" s="1"/>
  <c r="Z3" i="14"/>
  <c r="Y11" i="14" s="1"/>
  <c r="Z4" i="14"/>
  <c r="Y12" i="14" s="1"/>
  <c r="Z6" i="14"/>
  <c r="Y14" i="14" s="1"/>
  <c r="Z7" i="14"/>
  <c r="Y15" i="14" s="1"/>
  <c r="Z8" i="14"/>
  <c r="Y16" i="14" s="1"/>
  <c r="AC3" i="14"/>
  <c r="AB11" i="14" s="1"/>
  <c r="AC4" i="14"/>
  <c r="AB12" i="14" s="1"/>
  <c r="AC5" i="14"/>
  <c r="AB13" i="14" s="1"/>
  <c r="AC6" i="14"/>
  <c r="AB14" i="14" s="1"/>
  <c r="AC7" i="14"/>
  <c r="AB15" i="14" s="1"/>
  <c r="AC8" i="14"/>
  <c r="AB16" i="14" s="1"/>
  <c r="AF3" i="14"/>
  <c r="AE11" i="14" s="1"/>
  <c r="AF4" i="14"/>
  <c r="AE12" i="14" s="1"/>
  <c r="AF6" i="14"/>
  <c r="AE14" i="14" s="1"/>
  <c r="AF7" i="14"/>
  <c r="AE15" i="14" s="1"/>
  <c r="AF8" i="14"/>
  <c r="AE16" i="14" s="1"/>
  <c r="AI3" i="14"/>
  <c r="AH11" i="14" s="1"/>
  <c r="AI4" i="14"/>
  <c r="AH12" i="14" s="1"/>
  <c r="AI5" i="14"/>
  <c r="AH13" i="14" s="1"/>
  <c r="AI6" i="14"/>
  <c r="AH14" i="14" s="1"/>
  <c r="AI7" i="14"/>
  <c r="AH15" i="14" s="1"/>
  <c r="AI8" i="14"/>
  <c r="AH16" i="14" s="1"/>
  <c r="AI2" i="14"/>
  <c r="AH10" i="14" s="1"/>
  <c r="AF2" i="14"/>
  <c r="AE10" i="14" s="1"/>
  <c r="AC2" i="14"/>
  <c r="AB10" i="14" s="1"/>
  <c r="Z2" i="14"/>
  <c r="Y10" i="14" s="1"/>
  <c r="W2" i="14"/>
  <c r="V10" i="14" s="1"/>
  <c r="T2" i="14"/>
  <c r="S10" i="14" s="1"/>
  <c r="Q3" i="14"/>
  <c r="P11" i="14" s="1"/>
  <c r="Q4" i="14"/>
  <c r="P12" i="14" s="1"/>
  <c r="Q6" i="14"/>
  <c r="P14" i="14" s="1"/>
  <c r="Q7" i="14"/>
  <c r="P15" i="14" s="1"/>
  <c r="Q8" i="14"/>
  <c r="P16" i="14" s="1"/>
  <c r="Q2" i="14"/>
  <c r="P10" i="14" s="1"/>
  <c r="N3" i="14"/>
  <c r="M11" i="14" s="1"/>
  <c r="N4" i="14"/>
  <c r="M12" i="14" s="1"/>
  <c r="N6" i="14"/>
  <c r="M14" i="14" s="1"/>
  <c r="N7" i="14"/>
  <c r="M15" i="14" s="1"/>
  <c r="N8" i="14"/>
  <c r="M16" i="14" s="1"/>
  <c r="N2" i="14"/>
  <c r="M10" i="14" s="1"/>
  <c r="K3" i="14"/>
  <c r="J11" i="14" s="1"/>
  <c r="K4" i="14"/>
  <c r="J12" i="14" s="1"/>
  <c r="K6" i="14"/>
  <c r="J14" i="14" s="1"/>
  <c r="K7" i="14"/>
  <c r="J15" i="14" s="1"/>
  <c r="K8" i="14"/>
  <c r="J16" i="14" s="1"/>
  <c r="K2" i="14"/>
  <c r="J10" i="14" s="1"/>
  <c r="H3" i="14"/>
  <c r="G11" i="14" s="1"/>
  <c r="H4" i="14"/>
  <c r="G12" i="14" s="1"/>
  <c r="H5" i="14"/>
  <c r="G13" i="14" s="1"/>
  <c r="H6" i="14"/>
  <c r="G14" i="14" s="1"/>
  <c r="H7" i="14"/>
  <c r="G15" i="14" s="1"/>
  <c r="H8" i="14"/>
  <c r="G16" i="14" s="1"/>
  <c r="H2" i="14"/>
  <c r="G10" i="14" s="1"/>
  <c r="E3" i="14"/>
  <c r="D11" i="14" s="1"/>
  <c r="F32" i="13"/>
  <c r="E6" i="14" s="1"/>
  <c r="D14" i="14" s="1"/>
  <c r="F37" i="13"/>
  <c r="F36" i="13"/>
  <c r="F35" i="13"/>
  <c r="F34" i="13"/>
  <c r="F29" i="13"/>
  <c r="F28" i="13"/>
  <c r="E2" i="14" s="1"/>
  <c r="D10" i="14" s="1"/>
  <c r="C14" i="13"/>
  <c r="C18" i="13" s="1"/>
  <c r="G18" i="11"/>
  <c r="C14" i="11"/>
  <c r="B39" i="11"/>
  <c r="B38" i="11"/>
  <c r="B37" i="11"/>
  <c r="B34" i="11"/>
  <c r="B33" i="11"/>
  <c r="B32" i="11"/>
  <c r="B31" i="11"/>
  <c r="B30" i="11"/>
  <c r="B29" i="11"/>
  <c r="B28" i="11"/>
  <c r="W18" i="11"/>
  <c r="S18" i="11"/>
  <c r="O18" i="11"/>
  <c r="K18" i="11"/>
  <c r="AQ15" i="11"/>
  <c r="AM15" i="11"/>
  <c r="AI15" i="11"/>
  <c r="AE15" i="11"/>
  <c r="AA15" i="11"/>
  <c r="BK14" i="11"/>
  <c r="BG14" i="11"/>
  <c r="BC14" i="11"/>
  <c r="AY14" i="11"/>
  <c r="AU14" i="11"/>
  <c r="W5" i="11"/>
  <c r="S5" i="11"/>
  <c r="O5" i="11"/>
  <c r="K5" i="11"/>
  <c r="G5" i="11"/>
  <c r="AQ15" i="10"/>
  <c r="AQ15" i="9"/>
  <c r="B39" i="10"/>
  <c r="B38" i="10"/>
  <c r="B37" i="10"/>
  <c r="B34" i="10"/>
  <c r="B33" i="10"/>
  <c r="B32" i="10"/>
  <c r="B31" i="10"/>
  <c r="AF5" i="14" s="1"/>
  <c r="AE13" i="14" s="1"/>
  <c r="B30" i="10"/>
  <c r="B29" i="10"/>
  <c r="B28" i="10"/>
  <c r="W18" i="10"/>
  <c r="S18" i="10"/>
  <c r="O18" i="10"/>
  <c r="K18" i="10"/>
  <c r="G18" i="10"/>
  <c r="AM15" i="10"/>
  <c r="AI15" i="10"/>
  <c r="AE15" i="10"/>
  <c r="AA15" i="10"/>
  <c r="BK14" i="10"/>
  <c r="BG14" i="10"/>
  <c r="BC14" i="10"/>
  <c r="AY14" i="10"/>
  <c r="AU14" i="10"/>
  <c r="C14" i="10"/>
  <c r="W5" i="10"/>
  <c r="S5" i="10"/>
  <c r="O5" i="10"/>
  <c r="K5" i="10"/>
  <c r="G5" i="10"/>
  <c r="B39" i="9"/>
  <c r="B38" i="9"/>
  <c r="B37" i="9"/>
  <c r="B34" i="9"/>
  <c r="B33" i="9"/>
  <c r="B32" i="9"/>
  <c r="B31" i="9"/>
  <c r="B30" i="9"/>
  <c r="B29" i="9"/>
  <c r="B28" i="9"/>
  <c r="W18" i="9"/>
  <c r="S18" i="9"/>
  <c r="O18" i="9"/>
  <c r="K18" i="9"/>
  <c r="G18" i="9"/>
  <c r="AM15" i="9"/>
  <c r="AI15" i="9"/>
  <c r="AE15" i="9"/>
  <c r="AA15" i="9"/>
  <c r="BK14" i="9"/>
  <c r="BG14" i="9"/>
  <c r="BC14" i="9"/>
  <c r="AY14" i="9"/>
  <c r="AU14" i="9"/>
  <c r="C14" i="9"/>
  <c r="W5" i="9"/>
  <c r="S5" i="9"/>
  <c r="O5" i="9"/>
  <c r="K5" i="9"/>
  <c r="G5" i="9"/>
  <c r="G5" i="8"/>
  <c r="G18" i="8"/>
  <c r="B39" i="8"/>
  <c r="B38" i="8"/>
  <c r="B37" i="8"/>
  <c r="B34" i="8"/>
  <c r="B33" i="8"/>
  <c r="B32" i="8"/>
  <c r="B31" i="8"/>
  <c r="Z5" i="14" s="1"/>
  <c r="Y13" i="14" s="1"/>
  <c r="B30" i="8"/>
  <c r="B29" i="8"/>
  <c r="B28" i="8"/>
  <c r="W18" i="8"/>
  <c r="S18" i="8"/>
  <c r="O18" i="8"/>
  <c r="K18" i="8"/>
  <c r="AQ15" i="8"/>
  <c r="AM15" i="8"/>
  <c r="AI15" i="8"/>
  <c r="AE15" i="8"/>
  <c r="AA15" i="8"/>
  <c r="BK14" i="8"/>
  <c r="BG14" i="8"/>
  <c r="BC14" i="8"/>
  <c r="AY14" i="8"/>
  <c r="AU14" i="8"/>
  <c r="C14" i="8"/>
  <c r="W5" i="8"/>
  <c r="S5" i="8"/>
  <c r="O5" i="8"/>
  <c r="K5" i="8"/>
  <c r="B31" i="7"/>
  <c r="W5" i="14" s="1"/>
  <c r="V13" i="14" s="1"/>
  <c r="K5" i="7"/>
  <c r="B39" i="7"/>
  <c r="B38" i="7"/>
  <c r="B37" i="7"/>
  <c r="B34" i="7"/>
  <c r="B33" i="7"/>
  <c r="B32" i="7"/>
  <c r="B30" i="7"/>
  <c r="B29" i="7"/>
  <c r="B28" i="7"/>
  <c r="W18" i="7"/>
  <c r="S18" i="7"/>
  <c r="O18" i="7"/>
  <c r="K18" i="7"/>
  <c r="G18" i="7"/>
  <c r="BK14" i="7"/>
  <c r="BG14" i="7"/>
  <c r="BC14" i="7"/>
  <c r="AY14" i="7"/>
  <c r="AU14" i="7"/>
  <c r="AQ15" i="7"/>
  <c r="AM15" i="7"/>
  <c r="AI15" i="7"/>
  <c r="AE15" i="7"/>
  <c r="AA15" i="7"/>
  <c r="C14" i="7"/>
  <c r="W5" i="7"/>
  <c r="S5" i="7"/>
  <c r="O5" i="7"/>
  <c r="G5" i="7"/>
  <c r="B39" i="6"/>
  <c r="B38" i="6"/>
  <c r="B37" i="6"/>
  <c r="B34" i="6"/>
  <c r="B33" i="6"/>
  <c r="B32" i="6"/>
  <c r="B31" i="6"/>
  <c r="T5" i="14" s="1"/>
  <c r="S13" i="14" s="1"/>
  <c r="B30" i="6"/>
  <c r="B29" i="6"/>
  <c r="B28" i="6"/>
  <c r="W18" i="6"/>
  <c r="S18" i="6"/>
  <c r="O18" i="6"/>
  <c r="K18" i="6"/>
  <c r="G18" i="6"/>
  <c r="BK15" i="6"/>
  <c r="BG15" i="6"/>
  <c r="BC15" i="6"/>
  <c r="AY15" i="6"/>
  <c r="AU15" i="6"/>
  <c r="AQ15" i="6"/>
  <c r="AM15" i="6"/>
  <c r="AI15" i="6"/>
  <c r="AE15" i="6"/>
  <c r="AA15" i="6"/>
  <c r="C14" i="6"/>
  <c r="W5" i="6"/>
  <c r="S5" i="6"/>
  <c r="O5" i="6"/>
  <c r="K5" i="6"/>
  <c r="G5" i="6"/>
  <c r="F30" i="13" l="1"/>
  <c r="E4" i="14" s="1"/>
  <c r="D12" i="14" s="1"/>
  <c r="C23" i="13"/>
  <c r="B32" i="4"/>
  <c r="B32" i="3"/>
  <c r="B32" i="1"/>
  <c r="B32" i="5"/>
  <c r="B34" i="5"/>
  <c r="B34" i="1"/>
  <c r="B34" i="3"/>
  <c r="B34" i="4"/>
  <c r="B33" i="4" l="1"/>
  <c r="B30" i="4"/>
  <c r="B29" i="4"/>
  <c r="B28" i="4"/>
  <c r="B33" i="3"/>
  <c r="B30" i="3"/>
  <c r="B29" i="3"/>
  <c r="B28" i="3"/>
  <c r="B33" i="1"/>
  <c r="B30" i="1"/>
  <c r="B29" i="1"/>
  <c r="B28" i="1"/>
  <c r="B33" i="5"/>
  <c r="B28" i="5"/>
  <c r="B30" i="5"/>
  <c r="B29" i="5"/>
  <c r="B39" i="4" l="1"/>
  <c r="B38" i="4"/>
  <c r="B37" i="4"/>
  <c r="AA15" i="5" l="1"/>
  <c r="B39" i="5"/>
  <c r="B38" i="5"/>
  <c r="B37" i="5"/>
  <c r="B31" i="5"/>
  <c r="Q5" i="14" s="1"/>
  <c r="P13" i="14" s="1"/>
  <c r="W18" i="5"/>
  <c r="S18" i="5"/>
  <c r="O18" i="5"/>
  <c r="K18" i="5"/>
  <c r="G18" i="5"/>
  <c r="BK15" i="5"/>
  <c r="BG15" i="5"/>
  <c r="BC15" i="5"/>
  <c r="AY15" i="5"/>
  <c r="AU15" i="5"/>
  <c r="AQ15" i="5"/>
  <c r="AM15" i="5"/>
  <c r="AI15" i="5"/>
  <c r="AE15" i="5"/>
  <c r="C14" i="5"/>
  <c r="W5" i="5"/>
  <c r="S5" i="5"/>
  <c r="O5" i="5"/>
  <c r="K5" i="5"/>
  <c r="G5" i="5"/>
  <c r="B39" i="3" l="1"/>
  <c r="B38" i="3"/>
  <c r="B37" i="3"/>
  <c r="B31" i="3"/>
  <c r="K5" i="14" s="1"/>
  <c r="J13" i="14" s="1"/>
  <c r="B38" i="1"/>
  <c r="B37" i="1"/>
  <c r="B39" i="1"/>
  <c r="B31" i="1"/>
  <c r="N5" i="14" s="1"/>
  <c r="M13" i="14" s="1"/>
  <c r="W18" i="4"/>
  <c r="S18" i="4"/>
  <c r="O18" i="4"/>
  <c r="K18" i="4"/>
  <c r="G18" i="4"/>
  <c r="BK15" i="4"/>
  <c r="BG15" i="4"/>
  <c r="BC15" i="4"/>
  <c r="AY15" i="4"/>
  <c r="AU15" i="4"/>
  <c r="AQ15" i="4"/>
  <c r="AM15" i="4"/>
  <c r="AI15" i="4"/>
  <c r="AE15" i="4"/>
  <c r="AA15" i="4"/>
  <c r="C14" i="4"/>
  <c r="W5" i="4"/>
  <c r="S5" i="4"/>
  <c r="O5" i="4"/>
  <c r="K5" i="4"/>
  <c r="G5" i="4"/>
  <c r="BC14" i="3"/>
  <c r="AY14" i="3"/>
  <c r="AU14" i="3"/>
  <c r="AQ15" i="3"/>
  <c r="AM15" i="3"/>
  <c r="AI15" i="3"/>
  <c r="AE15" i="3"/>
  <c r="S5" i="3"/>
  <c r="W18" i="3"/>
  <c r="S18" i="3"/>
  <c r="O18" i="3"/>
  <c r="K18" i="3"/>
  <c r="G18" i="3"/>
  <c r="AA15" i="3"/>
  <c r="C14" i="3"/>
  <c r="W5" i="3"/>
  <c r="O5" i="3"/>
  <c r="K5" i="3"/>
  <c r="G5" i="3"/>
  <c r="BK15" i="1"/>
  <c r="BG15" i="1"/>
  <c r="BC15" i="1"/>
  <c r="AY15" i="1"/>
  <c r="AU15" i="1"/>
  <c r="AQ15" i="1"/>
  <c r="AM15" i="1"/>
  <c r="AI15" i="1"/>
  <c r="AE15" i="1"/>
  <c r="AA15" i="1"/>
  <c r="W18" i="1"/>
  <c r="S18" i="1"/>
  <c r="W5" i="1"/>
  <c r="S5" i="1"/>
  <c r="O18" i="1"/>
  <c r="O5" i="1"/>
  <c r="K18" i="1"/>
  <c r="K5" i="1"/>
  <c r="G18" i="1"/>
  <c r="G5" i="1"/>
  <c r="C14" i="1"/>
</calcChain>
</file>

<file path=xl/sharedStrings.xml><?xml version="1.0" encoding="utf-8"?>
<sst xmlns="http://schemas.openxmlformats.org/spreadsheetml/2006/main" count="8547" uniqueCount="161">
  <si>
    <t>S-IC Stage Dry</t>
  </si>
  <si>
    <t>LOX In Tank</t>
  </si>
  <si>
    <t>LOX Below Tank</t>
  </si>
  <si>
    <t>LOX Ullage Gas</t>
  </si>
  <si>
    <t>RP1 In Tank</t>
  </si>
  <si>
    <t>RP1 Below Tank</t>
  </si>
  <si>
    <t>RP1 Ullage Gas</t>
  </si>
  <si>
    <t>N2 Purge Gas</t>
  </si>
  <si>
    <t>Helium In Bottle</t>
  </si>
  <si>
    <t>Frost</t>
  </si>
  <si>
    <t>Retromotor Prop</t>
  </si>
  <si>
    <t>Other</t>
  </si>
  <si>
    <t>Total S-IC Stage</t>
  </si>
  <si>
    <t>kg</t>
  </si>
  <si>
    <t>Total S-IC/S-II IS</t>
  </si>
  <si>
    <t>Total S-II Stage</t>
  </si>
  <si>
    <t>Total S-II/S-IVB IS</t>
  </si>
  <si>
    <t>Total S-IVB Stage</t>
  </si>
  <si>
    <t>Total IU</t>
  </si>
  <si>
    <t>Total Spacecraft</t>
  </si>
  <si>
    <t>Total Upper Stage</t>
  </si>
  <si>
    <t>Total Vehicle</t>
  </si>
  <si>
    <t>Ground Ignition</t>
  </si>
  <si>
    <t>S-IC Ignition</t>
  </si>
  <si>
    <t>S-II Ignition</t>
  </si>
  <si>
    <t>S-II Mainstage</t>
  </si>
  <si>
    <t>S-II ECO</t>
  </si>
  <si>
    <t>S-II/S-IVB SEP</t>
  </si>
  <si>
    <t>S-IC/S-II IS Small</t>
  </si>
  <si>
    <t>S-IC/S-II IS Large</t>
  </si>
  <si>
    <t>S-IC/S-II IS Prop</t>
  </si>
  <si>
    <t>S-II Stage Dry</t>
  </si>
  <si>
    <t>LH2 In Tank</t>
  </si>
  <si>
    <t>LH2 Below Tank</t>
  </si>
  <si>
    <t>LH2 Ullage Gas</t>
  </si>
  <si>
    <t>Insulation Purge</t>
  </si>
  <si>
    <t>Start Tank Gas</t>
  </si>
  <si>
    <t>S-1C Burn Phase</t>
  </si>
  <si>
    <t>S-II Burn Phase</t>
  </si>
  <si>
    <t>S-IVB First Burn Phase</t>
  </si>
  <si>
    <t>S-IVB Ignition</t>
  </si>
  <si>
    <t>S-IVB Mainstage</t>
  </si>
  <si>
    <t>S-IVB ECO</t>
  </si>
  <si>
    <t>S-IVB End Decay</t>
  </si>
  <si>
    <t>S-IVB Stage Dry</t>
  </si>
  <si>
    <t>Ullage Motor Prop</t>
  </si>
  <si>
    <t>APS Propellant</t>
  </si>
  <si>
    <t>He In Bottles</t>
  </si>
  <si>
    <t>SC Separation</t>
  </si>
  <si>
    <t>S-IVB Second Burn Phase</t>
  </si>
  <si>
    <t>At SC Separation</t>
  </si>
  <si>
    <t>CSM Docked</t>
  </si>
  <si>
    <t>SC Separated</t>
  </si>
  <si>
    <t>CSM Separated</t>
  </si>
  <si>
    <t>SIFUELMASS</t>
  </si>
  <si>
    <t>INTERSTAGE</t>
  </si>
  <si>
    <t>SIIFUELMASS</t>
  </si>
  <si>
    <t>S4FUELMASS</t>
  </si>
  <si>
    <t>SIEMPTYMASS</t>
  </si>
  <si>
    <t>SIIEMPTYMASS</t>
  </si>
  <si>
    <t>S4EMPTYMASS</t>
  </si>
  <si>
    <t>S-IVB Ullage Prop</t>
  </si>
  <si>
    <t>APS Prop</t>
  </si>
  <si>
    <t>Data From Saturn V Launch Vehicle Evaluation Report</t>
  </si>
  <si>
    <t>S-IC Retromotor Prop</t>
  </si>
  <si>
    <t>Event</t>
  </si>
  <si>
    <t>S-IB Liftoff</t>
  </si>
  <si>
    <t>S-IB/S-IVB Sep</t>
  </si>
  <si>
    <t>S-IVB Esc</t>
  </si>
  <si>
    <t>S-IVB 90% Thrust</t>
  </si>
  <si>
    <t>EMR Cut Back</t>
  </si>
  <si>
    <t>S-IVB ECC</t>
  </si>
  <si>
    <t>S-IVB ETD</t>
  </si>
  <si>
    <t>Start LOX Dump</t>
  </si>
  <si>
    <t>End LOX Dump</t>
  </si>
  <si>
    <t>CSM Separation</t>
  </si>
  <si>
    <t>End Passivation</t>
  </si>
  <si>
    <t>Separation Pkg</t>
  </si>
  <si>
    <t>Ullage Rockets</t>
  </si>
  <si>
    <t>Launch Escape</t>
  </si>
  <si>
    <t>Command Module</t>
  </si>
  <si>
    <t>Service Module</t>
  </si>
  <si>
    <t>SM Oxidizer</t>
  </si>
  <si>
    <t>SM Fuel</t>
  </si>
  <si>
    <t>SLA Ring</t>
  </si>
  <si>
    <t>Adapter (SLA)</t>
  </si>
  <si>
    <t>IU</t>
  </si>
  <si>
    <t>S4B205 Dry Stg</t>
  </si>
  <si>
    <t>Cold Helium</t>
  </si>
  <si>
    <t>GH2-Start Tank</t>
  </si>
  <si>
    <t>Service Items</t>
  </si>
  <si>
    <t>Total Mass</t>
  </si>
  <si>
    <t>S-IB Ground Ignition</t>
  </si>
  <si>
    <t>S-IB Stage, Dry</t>
  </si>
  <si>
    <t>LOX In Tanks</t>
  </si>
  <si>
    <t>LOX Below Tanks</t>
  </si>
  <si>
    <t>LOX Tank Ullage Gas</t>
  </si>
  <si>
    <t>Fuel In Tanks</t>
  </si>
  <si>
    <t>Fuel Below Tanks</t>
  </si>
  <si>
    <t>Fuel Tank Ullage Gas</t>
  </si>
  <si>
    <t>Nitrogen</t>
  </si>
  <si>
    <t>Helium - Fuel Press</t>
  </si>
  <si>
    <t>Hydraulic Oil</t>
  </si>
  <si>
    <t>Oronite</t>
  </si>
  <si>
    <t>S-IB/S-IVB Interstage, Dry</t>
  </si>
  <si>
    <t>Retro Rocket Propellant</t>
  </si>
  <si>
    <t>Total: S-IB Stage</t>
  </si>
  <si>
    <t>Total: First Vehicle Stage</t>
  </si>
  <si>
    <t>S-IVB Stage</t>
  </si>
  <si>
    <t>Spacecraft &amp; LES</t>
  </si>
  <si>
    <t>Total: First Flight Stage</t>
  </si>
  <si>
    <t>S-IB Retromotor Prop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</si>
  <si>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</si>
  <si>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</si>
  <si>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</si>
  <si>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</si>
  <si>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</si>
  <si>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</si>
  <si>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</si>
  <si>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</si>
  <si>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</si>
  <si>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</si>
  <si>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</si>
  <si>
    <t>S-IVB Stage, Dry</t>
  </si>
  <si>
    <t>Ullage Rocket Cases</t>
  </si>
  <si>
    <t>Ullage Rocket Grain</t>
  </si>
  <si>
    <t>LOX in Tank</t>
  </si>
  <si>
    <t>LH2 in Tank</t>
  </si>
  <si>
    <t>Cold Helium - LOX Press</t>
  </si>
  <si>
    <t>GH2 - Start Tank</t>
  </si>
  <si>
    <t>Environmental Control Fluids</t>
  </si>
  <si>
    <t>Total Second Flight Stage</t>
  </si>
  <si>
    <t>Jettison Nose Cone</t>
  </si>
  <si>
    <t>Deploy SLA Panels</t>
  </si>
  <si>
    <t>LM/S-IVB Sep</t>
  </si>
  <si>
    <t>End Program</t>
  </si>
  <si>
    <t>SLA</t>
  </si>
  <si>
    <t>LM</t>
  </si>
  <si>
    <t>Payload</t>
  </si>
  <si>
    <t>Apollo 5</t>
  </si>
  <si>
    <t>APS1</t>
  </si>
  <si>
    <t>APS2</t>
  </si>
  <si>
    <t>APSFMASS1</t>
  </si>
  <si>
    <t>APSFMASS2</t>
  </si>
  <si>
    <t>FMASS</t>
  </si>
  <si>
    <t>EMASS</t>
  </si>
  <si>
    <t>S-IB</t>
  </si>
  <si>
    <t>S-IVB</t>
  </si>
  <si>
    <t>Data From Saturn S-IVB Stage Flight Evaluation Report &amp; Launch Vehicle Evaluation Report</t>
  </si>
  <si>
    <t>Data From Launch Vehicle Evaluation Report</t>
  </si>
  <si>
    <t>Total S-II/OWS IS</t>
  </si>
  <si>
    <t>S-II/OWS SEP</t>
  </si>
  <si>
    <t>OWSMASS</t>
  </si>
  <si>
    <t>OWS</t>
  </si>
  <si>
    <t>OWS Met Shield</t>
  </si>
  <si>
    <t>OWS Aft Frame</t>
  </si>
  <si>
    <t>OWS Det Pkg</t>
  </si>
  <si>
    <t>Skylab In Orbit</t>
  </si>
  <si>
    <t>OWSMETSHLD</t>
  </si>
  <si>
    <t>PAYLOADSHROUD</t>
  </si>
  <si>
    <t>Payload Shroud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</si>
</sst>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1" fontId="0" fillId="0" borderId="2" xfId="0" applyNumberFormat="1" applyBorder="1"/>
    <xf numFmtId="1" fontId="0" fillId="0" borderId="0" xfId="0" applyNumberFormat="1"/>
    <xf numFmtId="1" fontId="0" fillId="0" borderId="7" xfId="0" applyNumberFormat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9" xfId="0" applyFill="1" applyBorder="1" applyAlignment="1">
      <alignment horizontal="center"/>
    </xf>
    <xf numFmtId="0" fontId="0" fillId="7" borderId="9" xfId="0" applyFill="1" applyBorder="1"/>
    <xf numFmtId="164" fontId="0" fillId="4" borderId="9" xfId="0" applyNumberFormat="1" applyFill="1" applyBorder="1"/>
    <xf numFmtId="164" fontId="0" fillId="0" borderId="0" xfId="0" applyNumberFormat="1"/>
    <xf numFmtId="164" fontId="0" fillId="5" borderId="9" xfId="0" applyNumberFormat="1" applyFill="1" applyBorder="1"/>
    <xf numFmtId="164" fontId="0" fillId="6" borderId="9" xfId="0" applyNumberFormat="1" applyFill="1" applyBorder="1"/>
    <xf numFmtId="0" fontId="0" fillId="7" borderId="0" xfId="0" applyFill="1"/>
    <xf numFmtId="0" fontId="1" fillId="0" borderId="0" xfId="0" applyFont="1"/>
    <xf numFmtId="0" fontId="1" fillId="4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85CD-0950-475D-8BA8-941ABAD25001}">
  <dimension ref="A1:BL41"/>
  <sheetViews>
    <sheetView topLeftCell="A19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130342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11357</v>
      </c>
      <c r="AB2" t="s">
        <v>13</v>
      </c>
      <c r="AD2" t="s">
        <v>44</v>
      </c>
      <c r="AE2">
        <v>11334</v>
      </c>
      <c r="AF2" t="s">
        <v>13</v>
      </c>
      <c r="AH2" t="s">
        <v>44</v>
      </c>
      <c r="AI2">
        <v>11334</v>
      </c>
      <c r="AJ2" t="s">
        <v>13</v>
      </c>
      <c r="AL2" t="s">
        <v>44</v>
      </c>
      <c r="AM2">
        <v>11273</v>
      </c>
      <c r="AN2" t="s">
        <v>13</v>
      </c>
      <c r="AP2" t="s">
        <v>44</v>
      </c>
      <c r="AQ2">
        <v>11273</v>
      </c>
      <c r="AR2" t="s">
        <v>13</v>
      </c>
      <c r="AT2" t="s">
        <v>44</v>
      </c>
      <c r="AU2">
        <v>11273</v>
      </c>
      <c r="AV2" t="s">
        <v>13</v>
      </c>
      <c r="AX2" t="s">
        <v>44</v>
      </c>
      <c r="AY2">
        <v>11273</v>
      </c>
      <c r="AZ2" t="s">
        <v>13</v>
      </c>
      <c r="BB2" t="s">
        <v>44</v>
      </c>
      <c r="BC2">
        <v>11273</v>
      </c>
      <c r="BD2" t="s">
        <v>13</v>
      </c>
      <c r="BF2" t="s">
        <v>44</v>
      </c>
      <c r="BG2">
        <v>11273</v>
      </c>
      <c r="BH2" t="s">
        <v>13</v>
      </c>
      <c r="BJ2" t="s">
        <v>44</v>
      </c>
      <c r="BK2">
        <v>11273</v>
      </c>
      <c r="BL2" t="s">
        <v>13</v>
      </c>
    </row>
    <row r="3" spans="1:64" x14ac:dyDescent="0.25">
      <c r="B3" t="s">
        <v>1</v>
      </c>
      <c r="C3">
        <v>1482255</v>
      </c>
      <c r="D3" t="s">
        <v>13</v>
      </c>
      <c r="F3" t="s">
        <v>29</v>
      </c>
      <c r="G3">
        <v>3908</v>
      </c>
      <c r="H3" t="s">
        <v>13</v>
      </c>
      <c r="J3" t="s">
        <v>29</v>
      </c>
      <c r="K3">
        <v>3908</v>
      </c>
      <c r="L3" t="s">
        <v>13</v>
      </c>
      <c r="N3" t="s">
        <v>29</v>
      </c>
      <c r="O3">
        <v>3908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88572</v>
      </c>
      <c r="AB3" t="s">
        <v>13</v>
      </c>
      <c r="AD3" t="s">
        <v>1</v>
      </c>
      <c r="AE3">
        <v>88572</v>
      </c>
      <c r="AF3" t="s">
        <v>13</v>
      </c>
      <c r="AH3" t="s">
        <v>1</v>
      </c>
      <c r="AI3">
        <v>88443</v>
      </c>
      <c r="AJ3" t="s">
        <v>13</v>
      </c>
      <c r="AL3" t="s">
        <v>1</v>
      </c>
      <c r="AM3">
        <v>63344</v>
      </c>
      <c r="AN3" t="s">
        <v>13</v>
      </c>
      <c r="AP3" t="s">
        <v>1</v>
      </c>
      <c r="AQ3">
        <v>63320</v>
      </c>
      <c r="AR3" t="s">
        <v>13</v>
      </c>
      <c r="AT3" t="s">
        <v>1</v>
      </c>
      <c r="AU3">
        <v>63281</v>
      </c>
      <c r="AV3" t="s">
        <v>13</v>
      </c>
      <c r="AX3" t="s">
        <v>1</v>
      </c>
      <c r="AY3">
        <v>63155</v>
      </c>
      <c r="AZ3" t="s">
        <v>13</v>
      </c>
      <c r="BB3" t="s">
        <v>1</v>
      </c>
      <c r="BC3">
        <v>1760</v>
      </c>
      <c r="BD3" t="s">
        <v>13</v>
      </c>
      <c r="BF3" t="s">
        <v>1</v>
      </c>
      <c r="BG3">
        <v>1733</v>
      </c>
      <c r="BH3" t="s">
        <v>13</v>
      </c>
      <c r="BJ3" t="s">
        <v>1</v>
      </c>
      <c r="BK3">
        <v>1723</v>
      </c>
      <c r="BL3" t="s">
        <v>13</v>
      </c>
    </row>
    <row r="4" spans="1:64" x14ac:dyDescent="0.25">
      <c r="B4" t="s">
        <v>2</v>
      </c>
      <c r="C4">
        <v>21126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4524</v>
      </c>
      <c r="H5" t="s">
        <v>13</v>
      </c>
      <c r="J5" t="s">
        <v>14</v>
      </c>
      <c r="K5">
        <f>SUM(K2:K4)</f>
        <v>3908</v>
      </c>
      <c r="L5" t="s">
        <v>13</v>
      </c>
      <c r="N5" t="s">
        <v>14</v>
      </c>
      <c r="O5">
        <f>SUM(O2:O4)</f>
        <v>3908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69</v>
      </c>
      <c r="AN5" t="s">
        <v>13</v>
      </c>
      <c r="AP5" t="s">
        <v>3</v>
      </c>
      <c r="AQ5">
        <v>70</v>
      </c>
      <c r="AR5" t="s">
        <v>13</v>
      </c>
      <c r="AT5" t="s">
        <v>3</v>
      </c>
      <c r="AU5">
        <v>110</v>
      </c>
      <c r="AV5" t="s">
        <v>13</v>
      </c>
      <c r="AX5" t="s">
        <v>3</v>
      </c>
      <c r="AY5">
        <v>111</v>
      </c>
      <c r="AZ5" t="s">
        <v>13</v>
      </c>
      <c r="BB5" t="s">
        <v>3</v>
      </c>
      <c r="BC5">
        <v>185</v>
      </c>
      <c r="BD5" t="s">
        <v>13</v>
      </c>
      <c r="BF5" t="s">
        <v>3</v>
      </c>
      <c r="BG5">
        <v>161</v>
      </c>
      <c r="BH5" t="s">
        <v>13</v>
      </c>
      <c r="BJ5" t="s">
        <v>3</v>
      </c>
      <c r="BK5">
        <v>171</v>
      </c>
      <c r="BL5" t="s">
        <v>13</v>
      </c>
    </row>
    <row r="6" spans="1:64" x14ac:dyDescent="0.25">
      <c r="B6" t="s">
        <v>4</v>
      </c>
      <c r="C6">
        <v>645190</v>
      </c>
      <c r="D6" t="s">
        <v>13</v>
      </c>
      <c r="Z6" t="s">
        <v>32</v>
      </c>
      <c r="AA6">
        <v>19826</v>
      </c>
      <c r="AB6" t="s">
        <v>13</v>
      </c>
      <c r="AD6" t="s">
        <v>32</v>
      </c>
      <c r="AE6">
        <v>19819</v>
      </c>
      <c r="AF6" t="s">
        <v>13</v>
      </c>
      <c r="AH6" t="s">
        <v>32</v>
      </c>
      <c r="AI6">
        <v>19773</v>
      </c>
      <c r="AJ6" t="s">
        <v>13</v>
      </c>
      <c r="AL6" t="s">
        <v>32</v>
      </c>
      <c r="AM6">
        <v>14802</v>
      </c>
      <c r="AN6" t="s">
        <v>13</v>
      </c>
      <c r="AP6" t="s">
        <v>32</v>
      </c>
      <c r="AQ6">
        <v>14792</v>
      </c>
      <c r="AR6" t="s">
        <v>13</v>
      </c>
      <c r="AT6" t="s">
        <v>32</v>
      </c>
      <c r="AU6">
        <v>13606</v>
      </c>
      <c r="AV6" t="s">
        <v>13</v>
      </c>
      <c r="AX6" t="s">
        <v>32</v>
      </c>
      <c r="AY6">
        <v>13520</v>
      </c>
      <c r="AZ6" t="s">
        <v>13</v>
      </c>
      <c r="BB6" t="s">
        <v>32</v>
      </c>
      <c r="BC6">
        <v>968</v>
      </c>
      <c r="BD6" t="s">
        <v>13</v>
      </c>
      <c r="BF6" t="s">
        <v>32</v>
      </c>
      <c r="BG6">
        <v>979</v>
      </c>
      <c r="BH6" t="s">
        <v>13</v>
      </c>
      <c r="BJ6" t="s">
        <v>32</v>
      </c>
      <c r="BK6">
        <v>576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36479</v>
      </c>
      <c r="H7" t="s">
        <v>13</v>
      </c>
      <c r="J7" t="s">
        <v>31</v>
      </c>
      <c r="K7">
        <v>36479</v>
      </c>
      <c r="L7" t="s">
        <v>13</v>
      </c>
      <c r="N7" t="s">
        <v>31</v>
      </c>
      <c r="O7">
        <v>36479</v>
      </c>
      <c r="P7" t="s">
        <v>13</v>
      </c>
      <c r="R7" t="s">
        <v>31</v>
      </c>
      <c r="S7">
        <v>36479</v>
      </c>
      <c r="T7" t="s">
        <v>13</v>
      </c>
      <c r="V7" t="s">
        <v>31</v>
      </c>
      <c r="W7">
        <v>36479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30</v>
      </c>
      <c r="D8" t="s">
        <v>13</v>
      </c>
      <c r="F8" t="s">
        <v>1</v>
      </c>
      <c r="G8">
        <v>382137</v>
      </c>
      <c r="H8" t="s">
        <v>13</v>
      </c>
      <c r="J8" t="s">
        <v>1</v>
      </c>
      <c r="K8">
        <v>382137</v>
      </c>
      <c r="L8" t="s">
        <v>13</v>
      </c>
      <c r="N8" t="s">
        <v>1</v>
      </c>
      <c r="O8">
        <v>381684</v>
      </c>
      <c r="P8" t="s">
        <v>13</v>
      </c>
      <c r="R8" t="s">
        <v>1</v>
      </c>
      <c r="S8">
        <v>635</v>
      </c>
      <c r="T8" t="s">
        <v>13</v>
      </c>
      <c r="V8" t="s">
        <v>1</v>
      </c>
      <c r="W8">
        <v>554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18</v>
      </c>
      <c r="AJ8" t="s">
        <v>13</v>
      </c>
      <c r="AL8" t="s">
        <v>34</v>
      </c>
      <c r="AM8">
        <v>48</v>
      </c>
      <c r="AN8" t="s">
        <v>13</v>
      </c>
      <c r="AP8" t="s">
        <v>34</v>
      </c>
      <c r="AQ8">
        <v>48</v>
      </c>
      <c r="AR8" t="s">
        <v>13</v>
      </c>
      <c r="AT8" t="s">
        <v>34</v>
      </c>
      <c r="AU8">
        <v>178</v>
      </c>
      <c r="AV8" t="s">
        <v>13</v>
      </c>
      <c r="AX8" t="s">
        <v>34</v>
      </c>
      <c r="AY8">
        <v>179</v>
      </c>
      <c r="AZ8" t="s">
        <v>13</v>
      </c>
      <c r="BB8" t="s">
        <v>34</v>
      </c>
      <c r="BC8">
        <v>273</v>
      </c>
      <c r="BD8" t="s">
        <v>13</v>
      </c>
      <c r="BF8" t="s">
        <v>34</v>
      </c>
      <c r="BG8">
        <v>267</v>
      </c>
      <c r="BH8" t="s">
        <v>13</v>
      </c>
      <c r="BJ8" t="s">
        <v>34</v>
      </c>
      <c r="BK8">
        <v>127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767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234</v>
      </c>
      <c r="AV9" t="s">
        <v>13</v>
      </c>
      <c r="AX9" t="s">
        <v>46</v>
      </c>
      <c r="AY9">
        <v>234</v>
      </c>
      <c r="AZ9" t="s">
        <v>13</v>
      </c>
      <c r="BB9" t="s">
        <v>46</v>
      </c>
      <c r="BC9">
        <v>229</v>
      </c>
      <c r="BD9" t="s">
        <v>13</v>
      </c>
      <c r="BF9" t="s">
        <v>46</v>
      </c>
      <c r="BG9">
        <v>229</v>
      </c>
      <c r="BH9" t="s">
        <v>13</v>
      </c>
      <c r="BJ9" t="s">
        <v>46</v>
      </c>
      <c r="BK9">
        <v>205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137</v>
      </c>
      <c r="H10" t="s">
        <v>13</v>
      </c>
      <c r="J10" t="s">
        <v>3</v>
      </c>
      <c r="K10">
        <v>137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1832</v>
      </c>
      <c r="T10" t="s">
        <v>13</v>
      </c>
      <c r="V10" t="s">
        <v>3</v>
      </c>
      <c r="W10">
        <v>1837</v>
      </c>
      <c r="X10" t="s">
        <v>13</v>
      </c>
      <c r="Z10" t="s">
        <v>46</v>
      </c>
      <c r="AA10">
        <v>301</v>
      </c>
      <c r="AB10" t="s">
        <v>13</v>
      </c>
      <c r="AD10" t="s">
        <v>46</v>
      </c>
      <c r="AE10">
        <v>301</v>
      </c>
      <c r="AF10" t="s">
        <v>13</v>
      </c>
      <c r="AH10" t="s">
        <v>46</v>
      </c>
      <c r="AI10">
        <v>301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104</v>
      </c>
      <c r="BD10" t="s">
        <v>13</v>
      </c>
      <c r="BF10" t="s">
        <v>47</v>
      </c>
      <c r="BG10">
        <v>104</v>
      </c>
      <c r="BH10" t="s">
        <v>13</v>
      </c>
      <c r="BJ10" t="s">
        <v>47</v>
      </c>
      <c r="BK10">
        <v>104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72674</v>
      </c>
      <c r="H11" t="s">
        <v>13</v>
      </c>
      <c r="J11" t="s">
        <v>32</v>
      </c>
      <c r="K11">
        <v>72668</v>
      </c>
      <c r="L11" t="s">
        <v>13</v>
      </c>
      <c r="N11" t="s">
        <v>32</v>
      </c>
      <c r="O11">
        <v>72455</v>
      </c>
      <c r="P11" t="s">
        <v>13</v>
      </c>
      <c r="R11" t="s">
        <v>32</v>
      </c>
      <c r="S11">
        <v>1248</v>
      </c>
      <c r="T11" t="s">
        <v>13</v>
      </c>
      <c r="V11" t="s">
        <v>32</v>
      </c>
      <c r="W11">
        <v>1213</v>
      </c>
      <c r="X11" t="s">
        <v>13</v>
      </c>
      <c r="Z11" t="s">
        <v>47</v>
      </c>
      <c r="AA11">
        <v>202</v>
      </c>
      <c r="AB11" t="s">
        <v>13</v>
      </c>
      <c r="AD11" t="s">
        <v>47</v>
      </c>
      <c r="AE11">
        <v>202</v>
      </c>
      <c r="AF11" t="s">
        <v>13</v>
      </c>
      <c r="AH11" t="s">
        <v>47</v>
      </c>
      <c r="AI11">
        <v>201</v>
      </c>
      <c r="AJ11" t="s">
        <v>13</v>
      </c>
      <c r="AL11" t="s">
        <v>47</v>
      </c>
      <c r="AM11">
        <v>179</v>
      </c>
      <c r="AN11" t="s">
        <v>13</v>
      </c>
      <c r="AP11" t="s">
        <v>47</v>
      </c>
      <c r="AQ11">
        <v>179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1025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110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17</v>
      </c>
      <c r="H13" t="s">
        <v>13</v>
      </c>
      <c r="J13" t="s">
        <v>34</v>
      </c>
      <c r="K13">
        <v>17</v>
      </c>
      <c r="L13" t="s">
        <v>13</v>
      </c>
      <c r="N13" t="s">
        <v>34</v>
      </c>
      <c r="O13">
        <v>18</v>
      </c>
      <c r="P13" t="s">
        <v>13</v>
      </c>
      <c r="R13" t="s">
        <v>34</v>
      </c>
      <c r="S13">
        <v>757</v>
      </c>
      <c r="T13" t="s">
        <v>13</v>
      </c>
      <c r="V13" t="s">
        <v>34</v>
      </c>
      <c r="W13">
        <v>759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2285675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89107</v>
      </c>
      <c r="AV14" t="s">
        <v>13</v>
      </c>
      <c r="AX14" t="s">
        <v>17</v>
      </c>
      <c r="AY14">
        <f>SUM(AY2:AY13)</f>
        <v>88909</v>
      </c>
      <c r="AZ14" t="s">
        <v>13</v>
      </c>
      <c r="BB14" t="s">
        <v>17</v>
      </c>
      <c r="BC14">
        <f>SUM(BC2:BC13)</f>
        <v>15068</v>
      </c>
      <c r="BD14" t="s">
        <v>13</v>
      </c>
      <c r="BF14" t="s">
        <v>17</v>
      </c>
      <c r="BG14">
        <f>SUM(BG2:BG13)</f>
        <v>15022</v>
      </c>
      <c r="BH14" t="s">
        <v>13</v>
      </c>
      <c r="BJ14" t="s">
        <v>17</v>
      </c>
      <c r="BK14">
        <f>SUM(BK2:BK13)</f>
        <v>14437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120689</v>
      </c>
      <c r="AB15" t="s">
        <v>13</v>
      </c>
      <c r="AD15" t="s">
        <v>17</v>
      </c>
      <c r="AE15">
        <f>SUM(AE2:AE14)</f>
        <v>120529</v>
      </c>
      <c r="AF15" t="s">
        <v>13</v>
      </c>
      <c r="AH15" t="s">
        <v>17</v>
      </c>
      <c r="AI15">
        <f>SUM(AI2:AI14)</f>
        <v>120357</v>
      </c>
      <c r="AJ15" t="s">
        <v>13</v>
      </c>
      <c r="AL15" t="s">
        <v>17</v>
      </c>
      <c r="AM15">
        <f>SUM(AM2:AM14)</f>
        <v>90289</v>
      </c>
      <c r="AN15" t="s">
        <v>13</v>
      </c>
      <c r="AP15" t="s">
        <v>17</v>
      </c>
      <c r="AQ15">
        <f>SUM(AQ2:AQ14)</f>
        <v>90256</v>
      </c>
      <c r="AR15" t="s">
        <v>13</v>
      </c>
      <c r="AT15" t="s">
        <v>18</v>
      </c>
      <c r="AU15">
        <v>2027</v>
      </c>
      <c r="AV15" t="s">
        <v>13</v>
      </c>
      <c r="AX15" t="s">
        <v>18</v>
      </c>
      <c r="AY15">
        <v>2027</v>
      </c>
      <c r="AZ15" t="s">
        <v>13</v>
      </c>
      <c r="BB15" t="s">
        <v>18</v>
      </c>
      <c r="BC15">
        <v>2027</v>
      </c>
      <c r="BD15" t="s">
        <v>13</v>
      </c>
      <c r="BF15" t="s">
        <v>18</v>
      </c>
      <c r="BG15">
        <v>2027</v>
      </c>
      <c r="BH15" t="s">
        <v>13</v>
      </c>
      <c r="BJ15" t="s">
        <v>18</v>
      </c>
      <c r="BK15">
        <v>2027</v>
      </c>
      <c r="BL15" t="s">
        <v>13</v>
      </c>
    </row>
    <row r="16" spans="1:64" x14ac:dyDescent="0.25">
      <c r="B16" t="s">
        <v>14</v>
      </c>
      <c r="C16">
        <v>4524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2027</v>
      </c>
      <c r="AB16" t="s">
        <v>13</v>
      </c>
      <c r="AD16" t="s">
        <v>18</v>
      </c>
      <c r="AE16">
        <v>2027</v>
      </c>
      <c r="AF16" t="s">
        <v>13</v>
      </c>
      <c r="AH16" t="s">
        <v>18</v>
      </c>
      <c r="AI16">
        <v>2027</v>
      </c>
      <c r="AJ16" t="s">
        <v>13</v>
      </c>
      <c r="AL16" t="s">
        <v>18</v>
      </c>
      <c r="AM16">
        <v>2027</v>
      </c>
      <c r="AN16" t="s">
        <v>13</v>
      </c>
      <c r="AP16" t="s">
        <v>18</v>
      </c>
      <c r="AQ16">
        <v>2027</v>
      </c>
      <c r="AR16" t="s">
        <v>13</v>
      </c>
      <c r="AT16" t="s">
        <v>19</v>
      </c>
      <c r="AU16">
        <v>48609</v>
      </c>
      <c r="AV16" t="s">
        <v>13</v>
      </c>
      <c r="AX16" t="s">
        <v>19</v>
      </c>
      <c r="AY16">
        <v>48609</v>
      </c>
      <c r="AZ16" t="s">
        <v>13</v>
      </c>
      <c r="BB16" t="s">
        <v>19</v>
      </c>
      <c r="BC16">
        <v>48609</v>
      </c>
      <c r="BD16" t="s">
        <v>13</v>
      </c>
      <c r="BF16" t="s">
        <v>19</v>
      </c>
      <c r="BG16">
        <v>48609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492557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48609</v>
      </c>
      <c r="AB17" t="s">
        <v>13</v>
      </c>
      <c r="AD17" t="s">
        <v>19</v>
      </c>
      <c r="AE17">
        <v>48609</v>
      </c>
      <c r="AF17" t="s">
        <v>13</v>
      </c>
      <c r="AH17" t="s">
        <v>19</v>
      </c>
      <c r="AI17">
        <v>48609</v>
      </c>
      <c r="AJ17" t="s">
        <v>13</v>
      </c>
      <c r="AL17" t="s">
        <v>19</v>
      </c>
      <c r="AM17">
        <v>48609</v>
      </c>
      <c r="AN17" t="s">
        <v>13</v>
      </c>
      <c r="AP17" t="s">
        <v>19</v>
      </c>
      <c r="AQ17">
        <v>48609</v>
      </c>
      <c r="AR17" t="s">
        <v>13</v>
      </c>
      <c r="AT17" t="s">
        <v>20</v>
      </c>
      <c r="AU17">
        <v>50636</v>
      </c>
      <c r="AV17" t="s">
        <v>13</v>
      </c>
      <c r="AX17" t="s">
        <v>20</v>
      </c>
      <c r="AY17">
        <v>50636</v>
      </c>
      <c r="AZ17" t="s">
        <v>13</v>
      </c>
      <c r="BB17" t="s">
        <v>20</v>
      </c>
      <c r="BC17">
        <v>50636</v>
      </c>
      <c r="BD17" t="s">
        <v>13</v>
      </c>
      <c r="BF17" t="s">
        <v>20</v>
      </c>
      <c r="BG17">
        <v>50636</v>
      </c>
      <c r="BH17" t="s">
        <v>13</v>
      </c>
      <c r="BJ17" t="s">
        <v>20</v>
      </c>
      <c r="BK17">
        <v>2653</v>
      </c>
      <c r="BL17" t="s">
        <v>13</v>
      </c>
    </row>
    <row r="18" spans="1:64" x14ac:dyDescent="0.25">
      <c r="B18" t="s">
        <v>16</v>
      </c>
      <c r="C18">
        <v>3637</v>
      </c>
      <c r="D18" t="s">
        <v>13</v>
      </c>
      <c r="F18" t="s">
        <v>15</v>
      </c>
      <c r="G18">
        <f>SUM(G7:G17)</f>
        <v>492553</v>
      </c>
      <c r="H18" t="s">
        <v>13</v>
      </c>
      <c r="J18" t="s">
        <v>15</v>
      </c>
      <c r="K18">
        <f>SUM(K7:K17)</f>
        <v>492332</v>
      </c>
      <c r="L18" t="s">
        <v>13</v>
      </c>
      <c r="N18" t="s">
        <v>15</v>
      </c>
      <c r="O18">
        <f>SUM(O7:O17)</f>
        <v>491738</v>
      </c>
      <c r="P18" t="s">
        <v>13</v>
      </c>
      <c r="R18" t="s">
        <v>15</v>
      </c>
      <c r="S18">
        <f>SUM(S7:S17)</f>
        <v>41877</v>
      </c>
      <c r="T18" t="s">
        <v>13</v>
      </c>
      <c r="V18" t="s">
        <v>15</v>
      </c>
      <c r="W18">
        <f>SUM(W7:W17)</f>
        <v>41788</v>
      </c>
      <c r="X18" t="s">
        <v>13</v>
      </c>
      <c r="Z18" t="s">
        <v>20</v>
      </c>
      <c r="AA18">
        <v>50636</v>
      </c>
      <c r="AB18" t="s">
        <v>13</v>
      </c>
      <c r="AD18" t="s">
        <v>20</v>
      </c>
      <c r="AE18">
        <v>50636</v>
      </c>
      <c r="AF18" t="s">
        <v>13</v>
      </c>
      <c r="AH18" t="s">
        <v>20</v>
      </c>
      <c r="AI18">
        <v>50636</v>
      </c>
      <c r="AJ18" t="s">
        <v>13</v>
      </c>
      <c r="AL18" t="s">
        <v>20</v>
      </c>
      <c r="AM18">
        <v>50636</v>
      </c>
      <c r="AN18" t="s">
        <v>13</v>
      </c>
      <c r="AP18" t="s">
        <v>20</v>
      </c>
      <c r="AQ18">
        <v>50636</v>
      </c>
      <c r="AR18" t="s">
        <v>13</v>
      </c>
      <c r="AT18" t="s">
        <v>21</v>
      </c>
      <c r="AU18">
        <v>139750</v>
      </c>
      <c r="AV18" t="s">
        <v>13</v>
      </c>
      <c r="AX18" t="s">
        <v>21</v>
      </c>
      <c r="AY18">
        <v>139549</v>
      </c>
      <c r="AZ18" t="s">
        <v>13</v>
      </c>
      <c r="BB18" t="s">
        <v>21</v>
      </c>
      <c r="BC18">
        <v>65711</v>
      </c>
      <c r="BD18" t="s">
        <v>13</v>
      </c>
      <c r="BF18" t="s">
        <v>21</v>
      </c>
      <c r="BG18">
        <v>65664</v>
      </c>
      <c r="BH18" t="s">
        <v>13</v>
      </c>
      <c r="BJ18" t="s">
        <v>21</v>
      </c>
      <c r="BK18">
        <v>17094</v>
      </c>
      <c r="BL18" t="s">
        <v>13</v>
      </c>
    </row>
    <row r="19" spans="1:64" x14ac:dyDescent="0.25">
      <c r="B19" t="s">
        <v>17</v>
      </c>
      <c r="C19">
        <v>120695</v>
      </c>
      <c r="D19" t="s">
        <v>13</v>
      </c>
      <c r="Z19" t="s">
        <v>21</v>
      </c>
      <c r="AA19">
        <v>171331</v>
      </c>
      <c r="AB19" t="s">
        <v>13</v>
      </c>
      <c r="AD19" t="s">
        <v>21</v>
      </c>
      <c r="AE19">
        <v>171173</v>
      </c>
      <c r="AF19" t="s">
        <v>13</v>
      </c>
      <c r="AH19" t="s">
        <v>21</v>
      </c>
      <c r="AI19">
        <v>171000</v>
      </c>
      <c r="AJ19" t="s">
        <v>13</v>
      </c>
      <c r="AL19" t="s">
        <v>21</v>
      </c>
      <c r="AM19">
        <v>140980</v>
      </c>
      <c r="AN19" t="s">
        <v>13</v>
      </c>
      <c r="AP19" t="s">
        <v>21</v>
      </c>
      <c r="AQ19">
        <v>140893</v>
      </c>
      <c r="AR19" t="s">
        <v>13</v>
      </c>
    </row>
    <row r="20" spans="1:64" x14ac:dyDescent="0.25">
      <c r="B20" t="s">
        <v>18</v>
      </c>
      <c r="C20">
        <v>2027</v>
      </c>
      <c r="D20" t="s">
        <v>13</v>
      </c>
      <c r="F20" t="s">
        <v>16</v>
      </c>
      <c r="G20">
        <v>3637</v>
      </c>
      <c r="H20" t="s">
        <v>13</v>
      </c>
      <c r="J20" t="s">
        <v>16</v>
      </c>
      <c r="K20">
        <v>3637</v>
      </c>
      <c r="L20" t="s">
        <v>13</v>
      </c>
      <c r="N20" t="s">
        <v>16</v>
      </c>
      <c r="O20">
        <v>3637</v>
      </c>
      <c r="P20" t="s">
        <v>13</v>
      </c>
      <c r="R20" t="s">
        <v>16</v>
      </c>
      <c r="S20">
        <v>3637</v>
      </c>
      <c r="T20" t="s">
        <v>13</v>
      </c>
      <c r="V20" t="s">
        <v>16</v>
      </c>
      <c r="W20">
        <v>3637</v>
      </c>
      <c r="X20" t="s">
        <v>13</v>
      </c>
    </row>
    <row r="21" spans="1:64" x14ac:dyDescent="0.25">
      <c r="B21" t="s">
        <v>19</v>
      </c>
      <c r="C21">
        <v>52738</v>
      </c>
      <c r="D21" t="s">
        <v>13</v>
      </c>
      <c r="F21" t="s">
        <v>17</v>
      </c>
      <c r="G21">
        <v>120695</v>
      </c>
      <c r="H21" t="s">
        <v>13</v>
      </c>
      <c r="J21" t="s">
        <v>17</v>
      </c>
      <c r="K21">
        <v>120604</v>
      </c>
      <c r="L21" t="s">
        <v>13</v>
      </c>
      <c r="N21" t="s">
        <v>17</v>
      </c>
      <c r="O21">
        <v>120604</v>
      </c>
      <c r="P21" t="s">
        <v>13</v>
      </c>
      <c r="R21" t="s">
        <v>17</v>
      </c>
      <c r="S21">
        <v>120604</v>
      </c>
      <c r="T21" t="s">
        <v>13</v>
      </c>
      <c r="V21" t="s">
        <v>17</v>
      </c>
      <c r="W21">
        <v>120602</v>
      </c>
      <c r="X21" t="s">
        <v>13</v>
      </c>
    </row>
    <row r="22" spans="1:64" x14ac:dyDescent="0.25">
      <c r="B22" t="s">
        <v>20</v>
      </c>
      <c r="C22">
        <v>676180</v>
      </c>
      <c r="D22" t="s">
        <v>13</v>
      </c>
      <c r="F22" t="s">
        <v>18</v>
      </c>
      <c r="G22">
        <v>2027</v>
      </c>
      <c r="H22" t="s">
        <v>13</v>
      </c>
      <c r="J22" t="s">
        <v>18</v>
      </c>
      <c r="K22">
        <v>2027</v>
      </c>
      <c r="L22" t="s">
        <v>13</v>
      </c>
      <c r="N22" t="s">
        <v>18</v>
      </c>
      <c r="O22">
        <v>2027</v>
      </c>
      <c r="P22" t="s">
        <v>13</v>
      </c>
      <c r="R22" t="s">
        <v>18</v>
      </c>
      <c r="S22">
        <v>2027</v>
      </c>
      <c r="T22" t="s">
        <v>13</v>
      </c>
      <c r="V22" t="s">
        <v>18</v>
      </c>
      <c r="W22">
        <v>2027</v>
      </c>
      <c r="X22" t="s">
        <v>13</v>
      </c>
    </row>
    <row r="23" spans="1:64" x14ac:dyDescent="0.25">
      <c r="B23" t="s">
        <v>21</v>
      </c>
      <c r="C23">
        <v>2961860</v>
      </c>
      <c r="D23" t="s">
        <v>13</v>
      </c>
      <c r="F23" t="s">
        <v>19</v>
      </c>
      <c r="G23">
        <v>52738</v>
      </c>
      <c r="H23" t="s">
        <v>13</v>
      </c>
      <c r="J23" t="s">
        <v>19</v>
      </c>
      <c r="K23">
        <v>52738</v>
      </c>
      <c r="L23" t="s">
        <v>13</v>
      </c>
      <c r="N23" t="s">
        <v>19</v>
      </c>
      <c r="O23">
        <v>52738</v>
      </c>
      <c r="P23" t="s">
        <v>13</v>
      </c>
      <c r="R23" t="s">
        <v>19</v>
      </c>
      <c r="S23">
        <v>48609</v>
      </c>
      <c r="T23" t="s">
        <v>13</v>
      </c>
      <c r="V23" t="s">
        <v>19</v>
      </c>
      <c r="W23">
        <v>48609</v>
      </c>
      <c r="X23" t="s">
        <v>13</v>
      </c>
    </row>
    <row r="24" spans="1:64" x14ac:dyDescent="0.25">
      <c r="F24" t="s">
        <v>20</v>
      </c>
      <c r="G24">
        <v>179098</v>
      </c>
      <c r="H24" t="s">
        <v>13</v>
      </c>
      <c r="J24" t="s">
        <v>20</v>
      </c>
      <c r="K24">
        <v>179007</v>
      </c>
      <c r="L24" t="s">
        <v>13</v>
      </c>
      <c r="N24" t="s">
        <v>20</v>
      </c>
      <c r="O24">
        <v>179007</v>
      </c>
      <c r="P24" t="s">
        <v>13</v>
      </c>
      <c r="R24" t="s">
        <v>20</v>
      </c>
      <c r="S24">
        <v>174878</v>
      </c>
      <c r="T24" t="s">
        <v>13</v>
      </c>
      <c r="V24" t="s">
        <v>20</v>
      </c>
      <c r="W24">
        <v>174876</v>
      </c>
      <c r="X24" t="s">
        <v>13</v>
      </c>
    </row>
    <row r="25" spans="1:64" x14ac:dyDescent="0.25">
      <c r="F25" t="s">
        <v>21</v>
      </c>
      <c r="G25">
        <v>676180</v>
      </c>
      <c r="H25" t="s">
        <v>13</v>
      </c>
      <c r="J25" t="s">
        <v>21</v>
      </c>
      <c r="K25">
        <v>675251</v>
      </c>
      <c r="L25" t="s">
        <v>13</v>
      </c>
      <c r="N25" t="s">
        <v>21</v>
      </c>
      <c r="O25">
        <v>674658</v>
      </c>
      <c r="P25" t="s">
        <v>13</v>
      </c>
      <c r="R25" t="s">
        <v>21</v>
      </c>
      <c r="S25">
        <v>216778</v>
      </c>
      <c r="T25" t="s">
        <v>13</v>
      </c>
      <c r="V25" t="s">
        <v>21</v>
      </c>
      <c r="W25">
        <v>216668</v>
      </c>
      <c r="X25" t="s">
        <v>13</v>
      </c>
    </row>
    <row r="28" spans="1:64" x14ac:dyDescent="0.25">
      <c r="A28" s="3" t="s">
        <v>54</v>
      </c>
      <c r="B28" s="4">
        <f>C3+C4+C5+C6+C7+C8</f>
        <v>2153110</v>
      </c>
      <c r="C28" s="5" t="s">
        <v>13</v>
      </c>
    </row>
    <row r="29" spans="1:64" x14ac:dyDescent="0.25">
      <c r="A29" s="6" t="s">
        <v>56</v>
      </c>
      <c r="B29">
        <f>G8+G9+G10+G11+G12+G13</f>
        <v>455806</v>
      </c>
      <c r="C29" s="7" t="s">
        <v>13</v>
      </c>
    </row>
    <row r="30" spans="1:64" x14ac:dyDescent="0.25">
      <c r="A30" s="6" t="s">
        <v>57</v>
      </c>
      <c r="B30">
        <f>AA3+AA4+AA5+AA6+AA7+AA8+AA10</f>
        <v>108914</v>
      </c>
      <c r="C30" s="7" t="s">
        <v>13</v>
      </c>
    </row>
    <row r="31" spans="1:64" x14ac:dyDescent="0.25">
      <c r="A31" s="6" t="s">
        <v>58</v>
      </c>
      <c r="B31">
        <f>C2+C9+C10+C12+C13+B36+G2</f>
        <v>133521</v>
      </c>
      <c r="C31" s="7" t="s">
        <v>13</v>
      </c>
    </row>
    <row r="32" spans="1:64" x14ac:dyDescent="0.25">
      <c r="A32" s="6" t="s">
        <v>59</v>
      </c>
      <c r="B32">
        <f>K7+K16+K17+K20</f>
        <v>40163</v>
      </c>
      <c r="C32" s="7" t="s">
        <v>13</v>
      </c>
    </row>
    <row r="33" spans="1:3" x14ac:dyDescent="0.25">
      <c r="A33" s="6" t="s">
        <v>60</v>
      </c>
      <c r="B33">
        <f>AA2+AA11+AA12+AA14+AA16</f>
        <v>13747</v>
      </c>
      <c r="C33" s="7" t="s">
        <v>13</v>
      </c>
    </row>
    <row r="34" spans="1:3" x14ac:dyDescent="0.25">
      <c r="A34" s="8" t="s">
        <v>55</v>
      </c>
      <c r="B34" s="9">
        <f>G3</f>
        <v>3908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1025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301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41"/>
  <sheetViews>
    <sheetView topLeftCell="A16" workbookViewId="0">
      <selection activeCell="A33" sqref="A33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3.28515625" bestFit="1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138451</v>
      </c>
      <c r="D2" t="s">
        <v>13</v>
      </c>
      <c r="F2" t="s">
        <v>28</v>
      </c>
      <c r="G2">
        <v>654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11760</v>
      </c>
      <c r="AB2" t="s">
        <v>13</v>
      </c>
      <c r="AD2" t="s">
        <v>44</v>
      </c>
      <c r="AE2">
        <v>11736</v>
      </c>
      <c r="AF2" t="s">
        <v>13</v>
      </c>
      <c r="AH2" t="s">
        <v>44</v>
      </c>
      <c r="AI2">
        <v>11736</v>
      </c>
      <c r="AJ2" t="s">
        <v>13</v>
      </c>
      <c r="AL2" t="s">
        <v>44</v>
      </c>
      <c r="AM2">
        <v>11673</v>
      </c>
      <c r="AN2" t="s">
        <v>13</v>
      </c>
      <c r="AP2" t="s">
        <v>44</v>
      </c>
      <c r="AQ2">
        <v>11673</v>
      </c>
      <c r="AR2" t="s">
        <v>13</v>
      </c>
      <c r="AT2" t="s">
        <v>44</v>
      </c>
      <c r="AU2">
        <v>11673</v>
      </c>
      <c r="AV2" t="s">
        <v>13</v>
      </c>
      <c r="AX2" t="s">
        <v>44</v>
      </c>
      <c r="AY2">
        <v>11673</v>
      </c>
      <c r="AZ2" t="s">
        <v>13</v>
      </c>
      <c r="BB2" t="s">
        <v>44</v>
      </c>
      <c r="BC2">
        <v>11673</v>
      </c>
      <c r="BD2" t="s">
        <v>13</v>
      </c>
      <c r="BF2" t="s">
        <v>44</v>
      </c>
      <c r="BG2">
        <v>11673</v>
      </c>
      <c r="BH2" t="s">
        <v>13</v>
      </c>
      <c r="BJ2" t="s">
        <v>44</v>
      </c>
      <c r="BK2">
        <v>11673</v>
      </c>
      <c r="BL2" t="s">
        <v>13</v>
      </c>
    </row>
    <row r="3" spans="1:64" x14ac:dyDescent="0.25">
      <c r="B3" t="s">
        <v>1</v>
      </c>
      <c r="C3">
        <v>1397925</v>
      </c>
      <c r="D3" t="s">
        <v>13</v>
      </c>
      <c r="F3" t="s">
        <v>29</v>
      </c>
      <c r="G3">
        <v>4376</v>
      </c>
      <c r="H3" t="s">
        <v>13</v>
      </c>
      <c r="J3" t="s">
        <v>29</v>
      </c>
      <c r="K3">
        <v>4376</v>
      </c>
      <c r="L3" t="s">
        <v>13</v>
      </c>
      <c r="N3" t="s">
        <v>29</v>
      </c>
      <c r="O3">
        <v>4376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87304</v>
      </c>
      <c r="AB3" t="s">
        <v>13</v>
      </c>
      <c r="AD3" t="s">
        <v>1</v>
      </c>
      <c r="AE3">
        <v>87304</v>
      </c>
      <c r="AF3" t="s">
        <v>13</v>
      </c>
      <c r="AH3" t="s">
        <v>1</v>
      </c>
      <c r="AI3">
        <v>87170</v>
      </c>
      <c r="AJ3" t="s">
        <v>13</v>
      </c>
      <c r="AL3" t="s">
        <v>1</v>
      </c>
      <c r="AM3">
        <v>59794</v>
      </c>
      <c r="AN3" t="s">
        <v>13</v>
      </c>
      <c r="AP3" t="s">
        <v>1</v>
      </c>
      <c r="AQ3">
        <v>59732</v>
      </c>
      <c r="AR3" t="s">
        <v>13</v>
      </c>
      <c r="AT3" t="s">
        <v>1</v>
      </c>
      <c r="AU3">
        <v>59696</v>
      </c>
      <c r="AV3" t="s">
        <v>13</v>
      </c>
      <c r="AX3" t="s">
        <v>1</v>
      </c>
      <c r="AY3">
        <v>59562</v>
      </c>
      <c r="AZ3" t="s">
        <v>13</v>
      </c>
      <c r="BB3" t="s">
        <v>1</v>
      </c>
      <c r="BC3">
        <v>3478</v>
      </c>
      <c r="BD3" t="s">
        <v>13</v>
      </c>
      <c r="BF3" t="s">
        <v>1</v>
      </c>
      <c r="BG3">
        <v>3416</v>
      </c>
      <c r="BH3" t="s">
        <v>13</v>
      </c>
      <c r="BJ3" t="s">
        <v>1</v>
      </c>
      <c r="BK3">
        <v>3416</v>
      </c>
      <c r="BL3" t="s">
        <v>13</v>
      </c>
    </row>
    <row r="4" spans="1:64" x14ac:dyDescent="0.25">
      <c r="B4" t="s">
        <v>2</v>
      </c>
      <c r="C4">
        <v>20928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300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498</v>
      </c>
      <c r="D5" t="s">
        <v>13</v>
      </c>
      <c r="F5" t="s">
        <v>14</v>
      </c>
      <c r="G5">
        <f>SUM(G2:G4)</f>
        <v>5641</v>
      </c>
      <c r="H5" t="s">
        <v>13</v>
      </c>
      <c r="J5" t="s">
        <v>14</v>
      </c>
      <c r="K5">
        <f>SUM(K2:K4)</f>
        <v>4676</v>
      </c>
      <c r="L5" t="s">
        <v>13</v>
      </c>
      <c r="N5" t="s">
        <v>14</v>
      </c>
      <c r="O5">
        <f>SUM(O2:O4)</f>
        <v>4376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19</v>
      </c>
      <c r="AB5" t="s">
        <v>13</v>
      </c>
      <c r="AD5" t="s">
        <v>3</v>
      </c>
      <c r="AE5">
        <v>19</v>
      </c>
      <c r="AF5" t="s">
        <v>13</v>
      </c>
      <c r="AH5" t="s">
        <v>3</v>
      </c>
      <c r="AI5">
        <v>20</v>
      </c>
      <c r="AJ5" t="s">
        <v>13</v>
      </c>
      <c r="AL5" t="s">
        <v>3</v>
      </c>
      <c r="AM5">
        <v>108</v>
      </c>
      <c r="AN5" t="s">
        <v>13</v>
      </c>
      <c r="AP5" t="s">
        <v>3</v>
      </c>
      <c r="AQ5">
        <v>108</v>
      </c>
      <c r="AR5" t="s">
        <v>13</v>
      </c>
      <c r="AT5" t="s">
        <v>3</v>
      </c>
      <c r="AU5">
        <v>140</v>
      </c>
      <c r="AV5" t="s">
        <v>13</v>
      </c>
      <c r="AX5" t="s">
        <v>3</v>
      </c>
      <c r="AY5">
        <v>141</v>
      </c>
      <c r="AZ5" t="s">
        <v>13</v>
      </c>
      <c r="BB5" t="s">
        <v>3</v>
      </c>
      <c r="BC5">
        <v>255</v>
      </c>
      <c r="BD5" t="s">
        <v>13</v>
      </c>
      <c r="BF5" t="s">
        <v>3</v>
      </c>
      <c r="BG5">
        <v>256</v>
      </c>
      <c r="BH5" t="s">
        <v>13</v>
      </c>
      <c r="BJ5" t="s">
        <v>3</v>
      </c>
      <c r="BK5">
        <v>256</v>
      </c>
      <c r="BL5" t="s">
        <v>13</v>
      </c>
    </row>
    <row r="6" spans="1:64" x14ac:dyDescent="0.25">
      <c r="B6" t="s">
        <v>4</v>
      </c>
      <c r="C6">
        <v>611441</v>
      </c>
      <c r="D6" t="s">
        <v>13</v>
      </c>
      <c r="Z6" t="s">
        <v>32</v>
      </c>
      <c r="AA6">
        <v>19662</v>
      </c>
      <c r="AB6" t="s">
        <v>13</v>
      </c>
      <c r="AD6" t="s">
        <v>32</v>
      </c>
      <c r="AE6">
        <v>19657</v>
      </c>
      <c r="AF6" t="s">
        <v>13</v>
      </c>
      <c r="AH6" t="s">
        <v>32</v>
      </c>
      <c r="AI6">
        <v>19607</v>
      </c>
      <c r="AJ6" t="s">
        <v>13</v>
      </c>
      <c r="AL6" t="s">
        <v>32</v>
      </c>
      <c r="AM6">
        <v>13889</v>
      </c>
      <c r="AN6" t="s">
        <v>13</v>
      </c>
      <c r="AP6" t="s">
        <v>32</v>
      </c>
      <c r="AQ6">
        <v>13877</v>
      </c>
      <c r="AR6" t="s">
        <v>13</v>
      </c>
      <c r="AT6" t="s">
        <v>32</v>
      </c>
      <c r="AU6">
        <v>12837</v>
      </c>
      <c r="AV6" t="s">
        <v>13</v>
      </c>
      <c r="AX6" t="s">
        <v>32</v>
      </c>
      <c r="AY6">
        <v>12784</v>
      </c>
      <c r="AZ6" t="s">
        <v>13</v>
      </c>
      <c r="BB6" t="s">
        <v>32</v>
      </c>
      <c r="BC6">
        <v>1225</v>
      </c>
      <c r="BD6" t="s">
        <v>13</v>
      </c>
      <c r="BF6" t="s">
        <v>32</v>
      </c>
      <c r="BG6">
        <v>1213</v>
      </c>
      <c r="BH6" t="s">
        <v>13</v>
      </c>
      <c r="BJ6" t="s">
        <v>32</v>
      </c>
      <c r="BK6">
        <v>1213</v>
      </c>
      <c r="BL6" t="s">
        <v>13</v>
      </c>
    </row>
    <row r="7" spans="1:64" x14ac:dyDescent="0.25">
      <c r="B7" t="s">
        <v>5</v>
      </c>
      <c r="C7">
        <v>6372</v>
      </c>
      <c r="D7" t="s">
        <v>13</v>
      </c>
      <c r="F7" t="s">
        <v>31</v>
      </c>
      <c r="G7">
        <v>40143</v>
      </c>
      <c r="H7" t="s">
        <v>13</v>
      </c>
      <c r="J7" t="s">
        <v>31</v>
      </c>
      <c r="K7">
        <v>40143</v>
      </c>
      <c r="L7" t="s">
        <v>13</v>
      </c>
      <c r="N7" t="s">
        <v>31</v>
      </c>
      <c r="O7">
        <v>40143</v>
      </c>
      <c r="P7" t="s">
        <v>13</v>
      </c>
      <c r="R7" t="s">
        <v>31</v>
      </c>
      <c r="S7">
        <v>40143</v>
      </c>
      <c r="T7" t="s">
        <v>13</v>
      </c>
      <c r="V7" t="s">
        <v>31</v>
      </c>
      <c r="W7">
        <v>40143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99</v>
      </c>
      <c r="D8" t="s">
        <v>13</v>
      </c>
      <c r="F8" t="s">
        <v>1</v>
      </c>
      <c r="G8">
        <v>359322</v>
      </c>
      <c r="H8" t="s">
        <v>13</v>
      </c>
      <c r="J8" t="s">
        <v>1</v>
      </c>
      <c r="K8">
        <v>359322</v>
      </c>
      <c r="L8" t="s">
        <v>13</v>
      </c>
      <c r="N8" t="s">
        <v>1</v>
      </c>
      <c r="O8">
        <v>359006</v>
      </c>
      <c r="P8" t="s">
        <v>13</v>
      </c>
      <c r="R8" t="s">
        <v>1</v>
      </c>
      <c r="S8">
        <v>1544</v>
      </c>
      <c r="T8" t="s">
        <v>13</v>
      </c>
      <c r="V8" t="s">
        <v>1</v>
      </c>
      <c r="W8">
        <v>1396</v>
      </c>
      <c r="X8" t="s">
        <v>13</v>
      </c>
      <c r="Z8" t="s">
        <v>34</v>
      </c>
      <c r="AA8">
        <v>7</v>
      </c>
      <c r="AB8" t="s">
        <v>13</v>
      </c>
      <c r="AD8" t="s">
        <v>34</v>
      </c>
      <c r="AE8">
        <v>7</v>
      </c>
      <c r="AF8" t="s">
        <v>13</v>
      </c>
      <c r="AH8" t="s">
        <v>34</v>
      </c>
      <c r="AI8">
        <v>8</v>
      </c>
      <c r="AJ8" t="s">
        <v>13</v>
      </c>
      <c r="AL8" t="s">
        <v>34</v>
      </c>
      <c r="AM8">
        <v>50</v>
      </c>
      <c r="AN8" t="s">
        <v>13</v>
      </c>
      <c r="AP8" t="s">
        <v>34</v>
      </c>
      <c r="AQ8">
        <v>50</v>
      </c>
      <c r="AR8" t="s">
        <v>13</v>
      </c>
      <c r="AT8" t="s">
        <v>34</v>
      </c>
      <c r="AU8">
        <v>107</v>
      </c>
      <c r="AV8" t="s">
        <v>13</v>
      </c>
      <c r="AX8" t="s">
        <v>34</v>
      </c>
      <c r="AY8">
        <v>109</v>
      </c>
      <c r="AZ8" t="s">
        <v>13</v>
      </c>
      <c r="BB8" t="s">
        <v>34</v>
      </c>
      <c r="BC8">
        <v>195</v>
      </c>
      <c r="BD8" t="s">
        <v>13</v>
      </c>
      <c r="BF8" t="s">
        <v>34</v>
      </c>
      <c r="BG8">
        <v>195</v>
      </c>
      <c r="BH8" t="s">
        <v>13</v>
      </c>
      <c r="BJ8" t="s">
        <v>34</v>
      </c>
      <c r="BK8">
        <v>195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Z9" t="s">
        <v>13</v>
      </c>
      <c r="BB9" t="s">
        <v>45</v>
      </c>
      <c r="BD9" t="s">
        <v>13</v>
      </c>
      <c r="BF9" t="s">
        <v>45</v>
      </c>
      <c r="BH9" t="s">
        <v>13</v>
      </c>
      <c r="BJ9" t="s">
        <v>45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240</v>
      </c>
      <c r="H10" t="s">
        <v>13</v>
      </c>
      <c r="J10" t="s">
        <v>3</v>
      </c>
      <c r="K10">
        <v>240</v>
      </c>
      <c r="L10" t="s">
        <v>13</v>
      </c>
      <c r="N10" t="s">
        <v>3</v>
      </c>
      <c r="O10">
        <v>244</v>
      </c>
      <c r="P10" t="s">
        <v>13</v>
      </c>
      <c r="R10" t="s">
        <v>3</v>
      </c>
      <c r="S10">
        <v>1882</v>
      </c>
      <c r="T10" t="s">
        <v>13</v>
      </c>
      <c r="V10" t="s">
        <v>3</v>
      </c>
      <c r="W10">
        <v>1882</v>
      </c>
      <c r="X10" t="s">
        <v>13</v>
      </c>
      <c r="Z10" t="s">
        <v>46</v>
      </c>
      <c r="AA10">
        <v>289</v>
      </c>
      <c r="AB10" t="s">
        <v>13</v>
      </c>
      <c r="AD10" t="s">
        <v>46</v>
      </c>
      <c r="AE10">
        <v>289</v>
      </c>
      <c r="AF10" t="s">
        <v>13</v>
      </c>
      <c r="AH10" t="s">
        <v>46</v>
      </c>
      <c r="AI10">
        <v>289</v>
      </c>
      <c r="AJ10" t="s">
        <v>13</v>
      </c>
      <c r="AL10" t="s">
        <v>46</v>
      </c>
      <c r="AM10">
        <v>288</v>
      </c>
      <c r="AN10" t="s">
        <v>13</v>
      </c>
      <c r="AP10" t="s">
        <v>46</v>
      </c>
      <c r="AQ10">
        <v>288</v>
      </c>
      <c r="AR10" t="s">
        <v>13</v>
      </c>
      <c r="AT10" t="s">
        <v>46</v>
      </c>
      <c r="AU10">
        <v>235</v>
      </c>
      <c r="AV10" t="s">
        <v>13</v>
      </c>
      <c r="AX10" t="s">
        <v>46</v>
      </c>
      <c r="AY10">
        <v>235</v>
      </c>
      <c r="AZ10" t="s">
        <v>13</v>
      </c>
      <c r="BB10" t="s">
        <v>46</v>
      </c>
      <c r="BC10">
        <v>235</v>
      </c>
      <c r="BD10" t="s">
        <v>13</v>
      </c>
      <c r="BF10" t="s">
        <v>46</v>
      </c>
      <c r="BG10">
        <v>235</v>
      </c>
      <c r="BH10" t="s">
        <v>13</v>
      </c>
      <c r="BJ10" t="s">
        <v>46</v>
      </c>
      <c r="BK10">
        <v>220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70160</v>
      </c>
      <c r="H11" t="s">
        <v>13</v>
      </c>
      <c r="J11" t="s">
        <v>32</v>
      </c>
      <c r="K11">
        <v>70160</v>
      </c>
      <c r="L11" t="s">
        <v>13</v>
      </c>
      <c r="N11" t="s">
        <v>32</v>
      </c>
      <c r="O11">
        <v>69961</v>
      </c>
      <c r="P11" t="s">
        <v>13</v>
      </c>
      <c r="R11" t="s">
        <v>32</v>
      </c>
      <c r="S11">
        <v>1960</v>
      </c>
      <c r="T11" t="s">
        <v>13</v>
      </c>
      <c r="V11" t="s">
        <v>32</v>
      </c>
      <c r="W11">
        <v>1894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202</v>
      </c>
      <c r="AJ11" t="s">
        <v>13</v>
      </c>
      <c r="AL11" t="s">
        <v>47</v>
      </c>
      <c r="AM11">
        <v>177</v>
      </c>
      <c r="AN11" t="s">
        <v>13</v>
      </c>
      <c r="AP11" t="s">
        <v>47</v>
      </c>
      <c r="AQ11">
        <v>177</v>
      </c>
      <c r="AR11" t="s">
        <v>13</v>
      </c>
      <c r="AT11" t="s">
        <v>47</v>
      </c>
      <c r="AU11">
        <v>165</v>
      </c>
      <c r="AV11" t="s">
        <v>13</v>
      </c>
      <c r="AX11" t="s">
        <v>47</v>
      </c>
      <c r="AY11">
        <v>164</v>
      </c>
      <c r="AZ11" t="s">
        <v>13</v>
      </c>
      <c r="BB11" t="s">
        <v>47</v>
      </c>
      <c r="BC11">
        <v>110</v>
      </c>
      <c r="BD11" t="s">
        <v>13</v>
      </c>
      <c r="BF11" t="s">
        <v>47</v>
      </c>
      <c r="BG11">
        <v>110</v>
      </c>
      <c r="BH11" t="s">
        <v>13</v>
      </c>
      <c r="BJ11" t="s">
        <v>47</v>
      </c>
      <c r="BK11">
        <v>110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J12" t="s">
        <v>13</v>
      </c>
      <c r="AL12" t="s">
        <v>36</v>
      </c>
      <c r="AN12" t="s">
        <v>13</v>
      </c>
      <c r="AP12" t="s">
        <v>36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Z12" t="s">
        <v>13</v>
      </c>
      <c r="BB12" t="s">
        <v>36</v>
      </c>
      <c r="BD12" t="s">
        <v>13</v>
      </c>
      <c r="BF12" t="s">
        <v>36</v>
      </c>
      <c r="BH12" t="s">
        <v>13</v>
      </c>
      <c r="BJ12" t="s">
        <v>36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100</v>
      </c>
      <c r="H13" t="s">
        <v>13</v>
      </c>
      <c r="J13" t="s">
        <v>34</v>
      </c>
      <c r="K13">
        <v>100</v>
      </c>
      <c r="L13" t="s">
        <v>13</v>
      </c>
      <c r="N13" t="s">
        <v>34</v>
      </c>
      <c r="O13">
        <v>102</v>
      </c>
      <c r="P13" t="s">
        <v>13</v>
      </c>
      <c r="R13" t="s">
        <v>34</v>
      </c>
      <c r="S13">
        <v>576</v>
      </c>
      <c r="T13" t="s">
        <v>13</v>
      </c>
      <c r="V13" t="s">
        <v>34</v>
      </c>
      <c r="W13">
        <v>576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2177939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28</v>
      </c>
      <c r="AB14" t="s">
        <v>13</v>
      </c>
      <c r="AD14" t="s">
        <v>11</v>
      </c>
      <c r="AE14">
        <v>28</v>
      </c>
      <c r="AF14" t="s">
        <v>13</v>
      </c>
      <c r="AH14" t="s">
        <v>11</v>
      </c>
      <c r="AI14">
        <v>28</v>
      </c>
      <c r="AJ14" t="s">
        <v>13</v>
      </c>
      <c r="AL14" t="s">
        <v>11</v>
      </c>
      <c r="AM14">
        <v>28</v>
      </c>
      <c r="AN14" t="s">
        <v>13</v>
      </c>
      <c r="AP14" t="s">
        <v>11</v>
      </c>
      <c r="AQ14">
        <v>28</v>
      </c>
      <c r="AR14" t="s">
        <v>13</v>
      </c>
      <c r="AT14" t="s">
        <v>11</v>
      </c>
      <c r="AU14">
        <v>28</v>
      </c>
      <c r="AV14" t="s">
        <v>13</v>
      </c>
      <c r="AX14" t="s">
        <v>11</v>
      </c>
      <c r="AY14">
        <v>28</v>
      </c>
      <c r="AZ14" t="s">
        <v>13</v>
      </c>
      <c r="BB14" t="s">
        <v>11</v>
      </c>
      <c r="BC14">
        <v>28</v>
      </c>
      <c r="BD14" t="s">
        <v>13</v>
      </c>
      <c r="BF14" t="s">
        <v>11</v>
      </c>
      <c r="BG14">
        <v>28</v>
      </c>
      <c r="BH14" t="s">
        <v>13</v>
      </c>
      <c r="BJ14" t="s">
        <v>11</v>
      </c>
      <c r="BK14">
        <v>28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119652</v>
      </c>
      <c r="AB15" t="s">
        <v>13</v>
      </c>
      <c r="AD15" t="s">
        <v>17</v>
      </c>
      <c r="AE15">
        <f>SUM(AE2:AE14)</f>
        <v>119491</v>
      </c>
      <c r="AF15" t="s">
        <v>13</v>
      </c>
      <c r="AH15" t="s">
        <v>17</v>
      </c>
      <c r="AI15">
        <f>SUM(AI2:AI14)</f>
        <v>119311</v>
      </c>
      <c r="AJ15" t="s">
        <v>13</v>
      </c>
      <c r="AL15" t="s">
        <v>17</v>
      </c>
      <c r="AM15">
        <f>SUM(AM2:AM14)</f>
        <v>86258</v>
      </c>
      <c r="AN15" t="s">
        <v>13</v>
      </c>
      <c r="AP15" t="s">
        <v>17</v>
      </c>
      <c r="AQ15">
        <f>SUM(AQ2:AQ14)</f>
        <v>86184</v>
      </c>
      <c r="AR15" t="s">
        <v>13</v>
      </c>
      <c r="AT15" t="s">
        <v>17</v>
      </c>
      <c r="AU15">
        <f>SUM(AU2:AU14)</f>
        <v>85120</v>
      </c>
      <c r="AV15" t="s">
        <v>13</v>
      </c>
      <c r="AX15" t="s">
        <v>17</v>
      </c>
      <c r="AY15">
        <f>SUM(AY2:AY14)</f>
        <v>84947</v>
      </c>
      <c r="AZ15" t="s">
        <v>13</v>
      </c>
      <c r="BB15" t="s">
        <v>17</v>
      </c>
      <c r="BC15">
        <f>SUM(BC2:BC14)</f>
        <v>17450</v>
      </c>
      <c r="BD15" t="s">
        <v>13</v>
      </c>
      <c r="BF15" t="s">
        <v>17</v>
      </c>
      <c r="BG15">
        <f>SUM(BG2:BG14)</f>
        <v>17377</v>
      </c>
      <c r="BH15" t="s">
        <v>13</v>
      </c>
      <c r="BJ15" t="s">
        <v>17</v>
      </c>
      <c r="BK15">
        <f>SUM(BK2:BK14)</f>
        <v>17344</v>
      </c>
      <c r="BL15" t="s">
        <v>13</v>
      </c>
    </row>
    <row r="16" spans="1:64" x14ac:dyDescent="0.25">
      <c r="B16" t="s">
        <v>14</v>
      </c>
      <c r="C16">
        <v>5661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2196</v>
      </c>
      <c r="AB16" t="s">
        <v>13</v>
      </c>
      <c r="AD16" t="s">
        <v>18</v>
      </c>
      <c r="AE16">
        <v>2196</v>
      </c>
      <c r="AF16" t="s">
        <v>13</v>
      </c>
      <c r="AH16" t="s">
        <v>18</v>
      </c>
      <c r="AI16">
        <v>2196</v>
      </c>
      <c r="AJ16" t="s">
        <v>13</v>
      </c>
      <c r="AL16" t="s">
        <v>18</v>
      </c>
      <c r="AM16">
        <v>2196</v>
      </c>
      <c r="AN16" t="s">
        <v>13</v>
      </c>
      <c r="AP16" t="s">
        <v>18</v>
      </c>
      <c r="AQ16">
        <v>2196</v>
      </c>
      <c r="AR16" t="s">
        <v>13</v>
      </c>
      <c r="AT16" t="s">
        <v>18</v>
      </c>
      <c r="AU16">
        <v>2196</v>
      </c>
      <c r="AV16" t="s">
        <v>13</v>
      </c>
      <c r="AX16" t="s">
        <v>18</v>
      </c>
      <c r="AY16">
        <v>2196</v>
      </c>
      <c r="AZ16" t="s">
        <v>13</v>
      </c>
      <c r="BB16" t="s">
        <v>18</v>
      </c>
      <c r="BC16">
        <v>2196</v>
      </c>
      <c r="BD16" t="s">
        <v>13</v>
      </c>
      <c r="BF16" t="s">
        <v>18</v>
      </c>
      <c r="BG16">
        <v>2196</v>
      </c>
      <c r="BH16" t="s">
        <v>13</v>
      </c>
      <c r="BJ16" t="s">
        <v>18</v>
      </c>
      <c r="BK16">
        <v>2196</v>
      </c>
      <c r="BL16" t="s">
        <v>13</v>
      </c>
    </row>
    <row r="17" spans="1:64" x14ac:dyDescent="0.25">
      <c r="B17" t="s">
        <v>15</v>
      </c>
      <c r="C17">
        <v>471114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43665</v>
      </c>
      <c r="AB17" t="s">
        <v>13</v>
      </c>
      <c r="AD17" t="s">
        <v>19</v>
      </c>
      <c r="AE17">
        <v>39636</v>
      </c>
      <c r="AF17" t="s">
        <v>13</v>
      </c>
      <c r="AH17" t="s">
        <v>19</v>
      </c>
      <c r="AI17">
        <v>39636</v>
      </c>
      <c r="AJ17" t="s">
        <v>13</v>
      </c>
      <c r="AL17" t="s">
        <v>19</v>
      </c>
      <c r="AM17">
        <v>39636</v>
      </c>
      <c r="AN17" t="s">
        <v>13</v>
      </c>
      <c r="AP17" t="s">
        <v>19</v>
      </c>
      <c r="AQ17">
        <v>39636</v>
      </c>
      <c r="AR17" t="s">
        <v>13</v>
      </c>
      <c r="AT17" t="s">
        <v>19</v>
      </c>
      <c r="AU17">
        <v>39636</v>
      </c>
      <c r="AV17" t="s">
        <v>13</v>
      </c>
      <c r="AX17" t="s">
        <v>19</v>
      </c>
      <c r="AY17">
        <v>39636</v>
      </c>
      <c r="AZ17" t="s">
        <v>13</v>
      </c>
      <c r="BB17" t="s">
        <v>19</v>
      </c>
      <c r="BC17">
        <v>39636</v>
      </c>
      <c r="BD17" t="s">
        <v>13</v>
      </c>
      <c r="BF17" t="s">
        <v>19</v>
      </c>
      <c r="BG17">
        <v>39636</v>
      </c>
      <c r="BH17" t="s">
        <v>13</v>
      </c>
      <c r="BJ17" t="s">
        <v>19</v>
      </c>
      <c r="BK17">
        <v>9687</v>
      </c>
      <c r="BL17" t="s">
        <v>13</v>
      </c>
    </row>
    <row r="18" spans="1:64" x14ac:dyDescent="0.25">
      <c r="B18" t="s">
        <v>16</v>
      </c>
      <c r="C18">
        <v>3960</v>
      </c>
      <c r="D18" t="s">
        <v>13</v>
      </c>
      <c r="F18" t="s">
        <v>15</v>
      </c>
      <c r="G18">
        <f>SUM(G7:G17)</f>
        <v>471113</v>
      </c>
      <c r="H18" t="s">
        <v>13</v>
      </c>
      <c r="J18" t="s">
        <v>15</v>
      </c>
      <c r="K18">
        <f>SUM(K7:K17)</f>
        <v>470855</v>
      </c>
      <c r="L18" t="s">
        <v>13</v>
      </c>
      <c r="N18" t="s">
        <v>15</v>
      </c>
      <c r="O18">
        <f>SUM(O7:O17)</f>
        <v>470420</v>
      </c>
      <c r="P18" t="s">
        <v>13</v>
      </c>
      <c r="R18" t="s">
        <v>15</v>
      </c>
      <c r="S18">
        <f>SUM(S7:S17)</f>
        <v>47069</v>
      </c>
      <c r="T18" t="s">
        <v>13</v>
      </c>
      <c r="V18" t="s">
        <v>15</v>
      </c>
      <c r="W18">
        <f>SUM(W7:W17)</f>
        <v>46855</v>
      </c>
      <c r="X18" t="s">
        <v>13</v>
      </c>
      <c r="Z18" t="s">
        <v>20</v>
      </c>
      <c r="AA18">
        <v>45865</v>
      </c>
      <c r="AB18" t="s">
        <v>13</v>
      </c>
      <c r="AD18" t="s">
        <v>20</v>
      </c>
      <c r="AE18">
        <v>41832</v>
      </c>
      <c r="AF18" t="s">
        <v>13</v>
      </c>
      <c r="AH18" t="s">
        <v>20</v>
      </c>
      <c r="AI18">
        <v>41832</v>
      </c>
      <c r="AJ18" t="s">
        <v>13</v>
      </c>
      <c r="AL18" t="s">
        <v>20</v>
      </c>
      <c r="AM18">
        <v>41832</v>
      </c>
      <c r="AN18" t="s">
        <v>13</v>
      </c>
      <c r="AP18" t="s">
        <v>20</v>
      </c>
      <c r="AQ18">
        <v>41832</v>
      </c>
      <c r="AR18" t="s">
        <v>13</v>
      </c>
      <c r="AT18" t="s">
        <v>20</v>
      </c>
      <c r="AU18">
        <v>41832</v>
      </c>
      <c r="AV18" t="s">
        <v>13</v>
      </c>
      <c r="AX18" t="s">
        <v>20</v>
      </c>
      <c r="AY18">
        <v>41832</v>
      </c>
      <c r="AZ18" t="s">
        <v>13</v>
      </c>
      <c r="BB18" t="s">
        <v>20</v>
      </c>
      <c r="BC18">
        <v>41832</v>
      </c>
      <c r="BD18" t="s">
        <v>13</v>
      </c>
      <c r="BF18" t="s">
        <v>20</v>
      </c>
      <c r="BG18">
        <v>41832</v>
      </c>
      <c r="BH18" t="s">
        <v>13</v>
      </c>
      <c r="BJ18" t="s">
        <v>20</v>
      </c>
      <c r="BK18">
        <v>11863</v>
      </c>
      <c r="BL18" t="s">
        <v>13</v>
      </c>
    </row>
    <row r="19" spans="1:64" x14ac:dyDescent="0.25">
      <c r="B19" t="s">
        <v>17</v>
      </c>
      <c r="C19">
        <v>119652</v>
      </c>
      <c r="D19" t="s">
        <v>13</v>
      </c>
      <c r="Z19" t="s">
        <v>21</v>
      </c>
      <c r="AA19">
        <v>165516</v>
      </c>
      <c r="AB19" t="s">
        <v>13</v>
      </c>
      <c r="AD19" t="s">
        <v>21</v>
      </c>
      <c r="AE19">
        <v>161324</v>
      </c>
      <c r="AF19" t="s">
        <v>13</v>
      </c>
      <c r="AH19" t="s">
        <v>21</v>
      </c>
      <c r="AI19">
        <v>161143</v>
      </c>
      <c r="AJ19" t="s">
        <v>13</v>
      </c>
      <c r="AL19" t="s">
        <v>21</v>
      </c>
      <c r="AM19">
        <v>128095</v>
      </c>
      <c r="AN19" t="s">
        <v>13</v>
      </c>
      <c r="AP19" t="s">
        <v>21</v>
      </c>
      <c r="AQ19">
        <v>128021</v>
      </c>
      <c r="AR19" t="s">
        <v>13</v>
      </c>
      <c r="AT19" t="s">
        <v>21</v>
      </c>
      <c r="AU19">
        <v>126953</v>
      </c>
      <c r="AV19" t="s">
        <v>13</v>
      </c>
      <c r="AX19" t="s">
        <v>21</v>
      </c>
      <c r="AY19">
        <v>126780</v>
      </c>
      <c r="AZ19" t="s">
        <v>13</v>
      </c>
      <c r="BB19" t="s">
        <v>21</v>
      </c>
      <c r="BC19">
        <v>59285</v>
      </c>
      <c r="BD19" t="s">
        <v>13</v>
      </c>
      <c r="BF19" t="s">
        <v>21</v>
      </c>
      <c r="BG19">
        <v>59212</v>
      </c>
      <c r="BH19" t="s">
        <v>13</v>
      </c>
      <c r="BJ19" t="s">
        <v>21</v>
      </c>
      <c r="BK19">
        <v>29210</v>
      </c>
      <c r="BL19" t="s">
        <v>13</v>
      </c>
    </row>
    <row r="20" spans="1:64" x14ac:dyDescent="0.25">
      <c r="B20" t="s">
        <v>18</v>
      </c>
      <c r="C20">
        <v>2196</v>
      </c>
      <c r="D20" t="s">
        <v>13</v>
      </c>
      <c r="F20" t="s">
        <v>16</v>
      </c>
      <c r="G20">
        <v>3960</v>
      </c>
      <c r="H20" t="s">
        <v>13</v>
      </c>
      <c r="J20" t="s">
        <v>16</v>
      </c>
      <c r="K20">
        <v>3960</v>
      </c>
      <c r="L20" t="s">
        <v>13</v>
      </c>
      <c r="N20" t="s">
        <v>16</v>
      </c>
      <c r="O20">
        <v>3960</v>
      </c>
      <c r="P20" t="s">
        <v>13</v>
      </c>
      <c r="R20" t="s">
        <v>16</v>
      </c>
      <c r="S20">
        <v>3960</v>
      </c>
      <c r="T20" t="s">
        <v>13</v>
      </c>
      <c r="V20" t="s">
        <v>16</v>
      </c>
      <c r="W20">
        <v>3960</v>
      </c>
      <c r="X20" t="s">
        <v>13</v>
      </c>
    </row>
    <row r="21" spans="1:64" x14ac:dyDescent="0.25">
      <c r="B21" t="s">
        <v>19</v>
      </c>
      <c r="C21">
        <v>43665</v>
      </c>
      <c r="D21" t="s">
        <v>13</v>
      </c>
      <c r="F21" t="s">
        <v>17</v>
      </c>
      <c r="G21">
        <v>119652</v>
      </c>
      <c r="H21" t="s">
        <v>13</v>
      </c>
      <c r="J21" t="s">
        <v>17</v>
      </c>
      <c r="K21">
        <v>119561</v>
      </c>
      <c r="L21" t="s">
        <v>13</v>
      </c>
      <c r="N21" t="s">
        <v>17</v>
      </c>
      <c r="O21">
        <v>119561</v>
      </c>
      <c r="P21" t="s">
        <v>13</v>
      </c>
      <c r="R21" t="s">
        <v>17</v>
      </c>
      <c r="S21">
        <v>119561</v>
      </c>
      <c r="T21" t="s">
        <v>13</v>
      </c>
      <c r="V21" t="s">
        <v>17</v>
      </c>
      <c r="W21">
        <v>119559</v>
      </c>
      <c r="X21" t="s">
        <v>13</v>
      </c>
    </row>
    <row r="22" spans="1:64" x14ac:dyDescent="0.25">
      <c r="B22" t="s">
        <v>20</v>
      </c>
      <c r="C22">
        <v>640590</v>
      </c>
      <c r="D22" t="s">
        <v>13</v>
      </c>
      <c r="F22" t="s">
        <v>18</v>
      </c>
      <c r="G22">
        <v>2196</v>
      </c>
      <c r="H22" t="s">
        <v>13</v>
      </c>
      <c r="J22" t="s">
        <v>18</v>
      </c>
      <c r="K22">
        <v>2196</v>
      </c>
      <c r="L22" t="s">
        <v>13</v>
      </c>
      <c r="N22" t="s">
        <v>18</v>
      </c>
      <c r="O22">
        <v>2196</v>
      </c>
      <c r="P22" t="s">
        <v>13</v>
      </c>
      <c r="R22" t="s">
        <v>18</v>
      </c>
      <c r="S22">
        <v>2196</v>
      </c>
      <c r="T22" t="s">
        <v>13</v>
      </c>
      <c r="V22" t="s">
        <v>18</v>
      </c>
      <c r="W22">
        <v>2196</v>
      </c>
      <c r="X22" t="s">
        <v>13</v>
      </c>
    </row>
    <row r="23" spans="1:64" x14ac:dyDescent="0.25">
      <c r="B23" t="s">
        <v>21</v>
      </c>
      <c r="C23">
        <v>2822171</v>
      </c>
      <c r="D23" t="s">
        <v>13</v>
      </c>
      <c r="F23" t="s">
        <v>19</v>
      </c>
      <c r="G23">
        <v>43665</v>
      </c>
      <c r="H23" t="s">
        <v>13</v>
      </c>
      <c r="J23" t="s">
        <v>19</v>
      </c>
      <c r="K23">
        <v>43665</v>
      </c>
      <c r="L23" t="s">
        <v>13</v>
      </c>
      <c r="N23" t="s">
        <v>19</v>
      </c>
      <c r="O23">
        <v>43665</v>
      </c>
      <c r="P23" t="s">
        <v>13</v>
      </c>
      <c r="R23" t="s">
        <v>19</v>
      </c>
      <c r="S23">
        <v>39636</v>
      </c>
      <c r="T23" t="s">
        <v>13</v>
      </c>
      <c r="V23" t="s">
        <v>19</v>
      </c>
      <c r="W23">
        <v>39636</v>
      </c>
      <c r="X23" t="s">
        <v>13</v>
      </c>
    </row>
    <row r="24" spans="1:64" x14ac:dyDescent="0.25">
      <c r="F24" t="s">
        <v>20</v>
      </c>
      <c r="G24">
        <v>169477</v>
      </c>
      <c r="H24" t="s">
        <v>13</v>
      </c>
      <c r="J24" t="s">
        <v>20</v>
      </c>
      <c r="K24">
        <v>169386</v>
      </c>
      <c r="L24" t="s">
        <v>13</v>
      </c>
      <c r="N24" t="s">
        <v>20</v>
      </c>
      <c r="O24">
        <v>169386</v>
      </c>
      <c r="P24" t="s">
        <v>13</v>
      </c>
      <c r="R24" t="s">
        <v>20</v>
      </c>
      <c r="S24">
        <v>165353</v>
      </c>
      <c r="T24" t="s">
        <v>13</v>
      </c>
      <c r="V24" t="s">
        <v>20</v>
      </c>
      <c r="W24">
        <v>165351</v>
      </c>
      <c r="X24" t="s">
        <v>13</v>
      </c>
    </row>
    <row r="25" spans="1:64" x14ac:dyDescent="0.25">
      <c r="F25" t="s">
        <v>21</v>
      </c>
      <c r="G25">
        <v>646231</v>
      </c>
      <c r="H25" t="s">
        <v>13</v>
      </c>
      <c r="J25" t="s">
        <v>21</v>
      </c>
      <c r="K25">
        <v>644918</v>
      </c>
      <c r="L25" t="s">
        <v>13</v>
      </c>
      <c r="N25" t="s">
        <v>21</v>
      </c>
      <c r="O25">
        <v>344182</v>
      </c>
      <c r="P25" t="s">
        <v>13</v>
      </c>
      <c r="R25" t="s">
        <v>21</v>
      </c>
      <c r="S25">
        <v>212425</v>
      </c>
      <c r="T25" t="s">
        <v>13</v>
      </c>
      <c r="V25" t="s">
        <v>21</v>
      </c>
      <c r="W25">
        <v>212267</v>
      </c>
      <c r="X25" t="s">
        <v>13</v>
      </c>
    </row>
    <row r="28" spans="1:64" x14ac:dyDescent="0.25">
      <c r="A28" s="3" t="s">
        <v>54</v>
      </c>
      <c r="B28" s="4">
        <f>C3+C4+C5+C6+C7+C8</f>
        <v>2037263</v>
      </c>
      <c r="C28" s="5" t="s">
        <v>13</v>
      </c>
    </row>
    <row r="29" spans="1:64" x14ac:dyDescent="0.25">
      <c r="A29" s="6" t="s">
        <v>56</v>
      </c>
      <c r="B29">
        <f>G8+G9+G10+G11+G12+G13</f>
        <v>430664</v>
      </c>
      <c r="C29" s="7" t="s">
        <v>13</v>
      </c>
    </row>
    <row r="30" spans="1:64" x14ac:dyDescent="0.25">
      <c r="A30" s="6" t="s">
        <v>57</v>
      </c>
      <c r="B30">
        <f>AA3+AA4+AA5+AA6+AA7+AA8+AA10</f>
        <v>107469</v>
      </c>
      <c r="C30" s="7" t="s">
        <v>13</v>
      </c>
    </row>
    <row r="31" spans="1:64" x14ac:dyDescent="0.25">
      <c r="A31" s="6" t="s">
        <v>58</v>
      </c>
      <c r="B31">
        <f>C2+C9+C10+C12+C13+B36+G2</f>
        <v>141670</v>
      </c>
      <c r="C31" s="7" t="s">
        <v>13</v>
      </c>
    </row>
    <row r="32" spans="1:64" x14ac:dyDescent="0.25">
      <c r="A32" s="6" t="s">
        <v>59</v>
      </c>
      <c r="B32">
        <f>K7+K16+K17+K20</f>
        <v>44151</v>
      </c>
      <c r="C32" s="7" t="s">
        <v>13</v>
      </c>
    </row>
    <row r="33" spans="1:3" x14ac:dyDescent="0.25">
      <c r="A33" s="6" t="s">
        <v>60</v>
      </c>
      <c r="B33">
        <f>AA2+AA11+AA12+AA14+AA16</f>
        <v>14189</v>
      </c>
      <c r="C33" s="7" t="s">
        <v>13</v>
      </c>
    </row>
    <row r="34" spans="1:3" x14ac:dyDescent="0.25">
      <c r="A34" s="8" t="s">
        <v>55</v>
      </c>
      <c r="B34" s="9">
        <f>G3</f>
        <v>4376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289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CE58-7FB9-4CC7-8163-D01D25C81D7D}">
  <dimension ref="A1:AV39"/>
  <sheetViews>
    <sheetView topLeftCell="A10" zoomScaleNormal="100" workbookViewId="0">
      <selection activeCell="F34" sqref="F34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19.28515625" customWidth="1"/>
    <col min="4" max="4" width="3" bestFit="1" customWidth="1"/>
    <col min="5" max="5" width="6" customWidth="1"/>
    <col min="6" max="6" width="17.5703125" bestFit="1" customWidth="1"/>
    <col min="8" max="8" width="3" bestFit="1" customWidth="1"/>
    <col min="9" max="9" width="6.5703125" customWidth="1"/>
    <col min="10" max="10" width="16.7109375" customWidth="1"/>
    <col min="12" max="12" width="3" bestFit="1" customWidth="1"/>
    <col min="13" max="13" width="6" customWidth="1"/>
    <col min="14" max="14" width="16.7109375" customWidth="1"/>
    <col min="16" max="16" width="3" bestFit="1" customWidth="1"/>
    <col min="17" max="17" width="7.140625" customWidth="1"/>
    <col min="18" max="18" width="16.7109375" customWidth="1"/>
    <col min="20" max="20" width="3" bestFit="1" customWidth="1"/>
    <col min="21" max="21" width="7.28515625" customWidth="1"/>
    <col min="22" max="22" width="16.7109375" customWidth="1"/>
    <col min="24" max="24" width="3" bestFit="1" customWidth="1"/>
    <col min="25" max="25" width="7.42578125" customWidth="1"/>
    <col min="26" max="26" width="16.7109375" customWidth="1"/>
    <col min="28" max="28" width="3" bestFit="1" customWidth="1"/>
    <col min="29" max="29" width="7.42578125" customWidth="1"/>
    <col min="30" max="30" width="17.28515625" customWidth="1"/>
    <col min="32" max="32" width="3" bestFit="1" customWidth="1"/>
    <col min="33" max="33" width="6.28515625" customWidth="1"/>
    <col min="34" max="34" width="17.28515625" customWidth="1"/>
    <col min="36" max="36" width="3" bestFit="1" customWidth="1"/>
    <col min="37" max="37" width="5.85546875" customWidth="1"/>
    <col min="38" max="38" width="17.28515625" customWidth="1"/>
    <col min="40" max="40" width="3" bestFit="1" customWidth="1"/>
    <col min="41" max="41" width="6.85546875" customWidth="1"/>
    <col min="42" max="42" width="17.28515625" customWidth="1"/>
    <col min="44" max="44" width="3" bestFit="1" customWidth="1"/>
    <col min="45" max="45" width="5.85546875" customWidth="1"/>
    <col min="46" max="46" width="17.28515625" customWidth="1"/>
    <col min="48" max="48" width="3" bestFit="1" customWidth="1"/>
  </cols>
  <sheetData>
    <row r="1" spans="1:48" x14ac:dyDescent="0.25">
      <c r="A1" s="2" t="s">
        <v>65</v>
      </c>
      <c r="B1" s="2" t="s">
        <v>92</v>
      </c>
      <c r="C1" s="2"/>
      <c r="D1" s="2"/>
      <c r="E1" s="2"/>
      <c r="F1" s="2" t="s">
        <v>66</v>
      </c>
      <c r="G1" s="1"/>
      <c r="H1" s="1"/>
      <c r="I1" s="2"/>
      <c r="J1" s="2" t="s">
        <v>67</v>
      </c>
      <c r="K1" s="1"/>
      <c r="L1" s="1"/>
      <c r="M1" s="1"/>
      <c r="N1" s="2" t="s">
        <v>68</v>
      </c>
      <c r="O1" s="1"/>
      <c r="P1" s="1"/>
      <c r="Q1" s="1"/>
      <c r="R1" s="2" t="s">
        <v>69</v>
      </c>
      <c r="S1" s="1"/>
      <c r="T1" s="1"/>
      <c r="U1" s="1"/>
      <c r="V1" s="2" t="s">
        <v>70</v>
      </c>
      <c r="W1" s="1"/>
      <c r="X1" s="1"/>
      <c r="Y1" s="1"/>
      <c r="Z1" s="2" t="s">
        <v>71</v>
      </c>
      <c r="AA1" s="1"/>
      <c r="AB1" s="1"/>
      <c r="AC1" s="2"/>
      <c r="AD1" s="2" t="s">
        <v>72</v>
      </c>
      <c r="AE1" s="1"/>
      <c r="AF1" s="1"/>
      <c r="AG1" s="1"/>
      <c r="AH1" s="2" t="s">
        <v>73</v>
      </c>
      <c r="AI1" s="1"/>
      <c r="AJ1" s="1"/>
      <c r="AK1" s="1"/>
      <c r="AL1" s="2" t="s">
        <v>74</v>
      </c>
      <c r="AM1" s="1"/>
      <c r="AN1" s="1"/>
      <c r="AO1" s="1"/>
      <c r="AP1" s="2" t="s">
        <v>75</v>
      </c>
      <c r="AQ1" s="1"/>
      <c r="AR1" s="1"/>
      <c r="AS1" s="1"/>
      <c r="AT1" s="2" t="s">
        <v>76</v>
      </c>
      <c r="AU1" s="1"/>
      <c r="AV1" s="1"/>
    </row>
    <row r="2" spans="1:48" x14ac:dyDescent="0.25">
      <c r="B2" t="s">
        <v>93</v>
      </c>
      <c r="C2">
        <v>38342.199999999997</v>
      </c>
      <c r="D2" t="s">
        <v>13</v>
      </c>
      <c r="E2" s="24"/>
      <c r="F2" t="s">
        <v>108</v>
      </c>
      <c r="G2">
        <v>9911.9</v>
      </c>
      <c r="H2" t="s">
        <v>13</v>
      </c>
      <c r="I2" s="24"/>
      <c r="J2" t="s">
        <v>108</v>
      </c>
      <c r="K2">
        <v>9911.9</v>
      </c>
      <c r="L2" t="s">
        <v>13</v>
      </c>
      <c r="M2" s="24"/>
      <c r="N2" t="s">
        <v>108</v>
      </c>
      <c r="O2">
        <v>9911.9</v>
      </c>
      <c r="P2" t="s">
        <v>13</v>
      </c>
      <c r="Q2" s="24"/>
      <c r="R2" t="s">
        <v>108</v>
      </c>
      <c r="S2">
        <v>9911.9</v>
      </c>
      <c r="T2" t="s">
        <v>13</v>
      </c>
      <c r="U2" s="24"/>
      <c r="V2" t="s">
        <v>108</v>
      </c>
      <c r="W2">
        <v>9911.9</v>
      </c>
      <c r="X2" t="s">
        <v>13</v>
      </c>
      <c r="Y2" s="24"/>
      <c r="Z2" t="s">
        <v>108</v>
      </c>
      <c r="AA2">
        <v>9911.9</v>
      </c>
      <c r="AB2" t="s">
        <v>13</v>
      </c>
      <c r="AC2" s="24"/>
      <c r="AD2" t="s">
        <v>108</v>
      </c>
      <c r="AE2">
        <v>9911.9</v>
      </c>
      <c r="AF2" t="s">
        <v>13</v>
      </c>
      <c r="AG2" s="24"/>
      <c r="AH2" t="s">
        <v>108</v>
      </c>
      <c r="AI2">
        <v>9911.9</v>
      </c>
      <c r="AJ2" t="s">
        <v>13</v>
      </c>
      <c r="AK2" s="24"/>
      <c r="AL2" t="s">
        <v>108</v>
      </c>
      <c r="AM2">
        <v>9911.9</v>
      </c>
      <c r="AN2" t="s">
        <v>13</v>
      </c>
      <c r="AO2" s="24"/>
      <c r="AP2" t="s">
        <v>108</v>
      </c>
      <c r="AQ2">
        <v>9911.9</v>
      </c>
      <c r="AR2" t="s">
        <v>13</v>
      </c>
      <c r="AS2" s="24"/>
      <c r="AT2" t="s">
        <v>108</v>
      </c>
      <c r="AU2">
        <v>9911.9</v>
      </c>
      <c r="AV2" t="s">
        <v>13</v>
      </c>
    </row>
    <row r="3" spans="1:48" x14ac:dyDescent="0.25">
      <c r="B3" t="s">
        <v>94</v>
      </c>
      <c r="C3">
        <v>282633.40000000002</v>
      </c>
      <c r="D3" t="s">
        <v>13</v>
      </c>
      <c r="E3" s="24"/>
      <c r="F3" t="s">
        <v>77</v>
      </c>
      <c r="G3">
        <v>15.422140580000001</v>
      </c>
      <c r="H3" t="s">
        <v>13</v>
      </c>
      <c r="I3" s="24"/>
      <c r="J3" t="s">
        <v>77</v>
      </c>
      <c r="K3">
        <v>0</v>
      </c>
      <c r="L3" t="s">
        <v>13</v>
      </c>
      <c r="M3" s="24"/>
      <c r="N3" t="s">
        <v>77</v>
      </c>
      <c r="O3">
        <v>0</v>
      </c>
      <c r="P3" t="s">
        <v>13</v>
      </c>
      <c r="Q3" s="24"/>
      <c r="R3" t="s">
        <v>77</v>
      </c>
      <c r="S3">
        <v>0</v>
      </c>
      <c r="T3" t="s">
        <v>13</v>
      </c>
      <c r="U3" s="24"/>
      <c r="V3" t="s">
        <v>77</v>
      </c>
      <c r="W3">
        <v>0</v>
      </c>
      <c r="X3" t="s">
        <v>13</v>
      </c>
      <c r="Y3" s="24"/>
      <c r="Z3" t="s">
        <v>77</v>
      </c>
      <c r="AA3">
        <v>0</v>
      </c>
      <c r="AB3" t="s">
        <v>13</v>
      </c>
      <c r="AC3" s="24"/>
      <c r="AD3" t="s">
        <v>77</v>
      </c>
      <c r="AE3">
        <v>0</v>
      </c>
      <c r="AF3" t="s">
        <v>13</v>
      </c>
      <c r="AG3" s="24"/>
      <c r="AH3" t="s">
        <v>77</v>
      </c>
      <c r="AI3">
        <v>0</v>
      </c>
      <c r="AJ3" t="s">
        <v>13</v>
      </c>
      <c r="AK3" s="24"/>
      <c r="AL3" t="s">
        <v>77</v>
      </c>
      <c r="AM3">
        <v>0</v>
      </c>
      <c r="AN3" t="s">
        <v>13</v>
      </c>
      <c r="AO3" s="24"/>
      <c r="AP3" t="s">
        <v>77</v>
      </c>
      <c r="AQ3">
        <v>0</v>
      </c>
      <c r="AR3" t="s">
        <v>13</v>
      </c>
      <c r="AS3" s="24"/>
      <c r="AT3" t="s">
        <v>77</v>
      </c>
      <c r="AU3">
        <v>0</v>
      </c>
      <c r="AV3" t="s">
        <v>13</v>
      </c>
    </row>
    <row r="4" spans="1:48" x14ac:dyDescent="0.25">
      <c r="B4" t="s">
        <v>95</v>
      </c>
      <c r="C4">
        <v>3719.4</v>
      </c>
      <c r="D4" t="s">
        <v>13</v>
      </c>
      <c r="E4" s="24"/>
      <c r="F4" t="s">
        <v>78</v>
      </c>
      <c r="G4">
        <v>179.16898615000002</v>
      </c>
      <c r="H4" t="s">
        <v>13</v>
      </c>
      <c r="I4" s="24"/>
      <c r="J4" t="s">
        <v>78</v>
      </c>
      <c r="K4">
        <v>175.08665482000001</v>
      </c>
      <c r="L4" t="s">
        <v>13</v>
      </c>
      <c r="M4" s="24"/>
      <c r="N4" t="s">
        <v>78</v>
      </c>
      <c r="O4">
        <v>144.69596603000002</v>
      </c>
      <c r="P4" t="s">
        <v>13</v>
      </c>
      <c r="Q4" s="24"/>
      <c r="R4" t="s">
        <v>78</v>
      </c>
      <c r="S4">
        <v>98.883136660000005</v>
      </c>
      <c r="T4" t="s">
        <v>13</v>
      </c>
      <c r="U4" s="24"/>
      <c r="V4" t="s">
        <v>78</v>
      </c>
      <c r="W4">
        <v>0</v>
      </c>
      <c r="X4" t="s">
        <v>13</v>
      </c>
      <c r="Y4" s="24"/>
      <c r="Z4" t="s">
        <v>78</v>
      </c>
      <c r="AA4">
        <v>0</v>
      </c>
      <c r="AB4" t="s">
        <v>13</v>
      </c>
      <c r="AC4" s="24"/>
      <c r="AD4" t="s">
        <v>78</v>
      </c>
      <c r="AE4">
        <v>0</v>
      </c>
      <c r="AF4" t="s">
        <v>13</v>
      </c>
      <c r="AG4" s="24"/>
      <c r="AH4" t="s">
        <v>78</v>
      </c>
      <c r="AI4">
        <v>0</v>
      </c>
      <c r="AJ4" t="s">
        <v>13</v>
      </c>
      <c r="AK4" s="24"/>
      <c r="AL4" t="s">
        <v>78</v>
      </c>
      <c r="AM4">
        <v>0</v>
      </c>
      <c r="AN4" t="s">
        <v>13</v>
      </c>
      <c r="AO4" s="24"/>
      <c r="AP4" t="s">
        <v>78</v>
      </c>
      <c r="AQ4">
        <v>0</v>
      </c>
      <c r="AR4" t="s">
        <v>13</v>
      </c>
      <c r="AS4" s="24"/>
      <c r="AT4" t="s">
        <v>78</v>
      </c>
      <c r="AU4">
        <v>0</v>
      </c>
      <c r="AV4" t="s">
        <v>13</v>
      </c>
    </row>
    <row r="5" spans="1:48" x14ac:dyDescent="0.25">
      <c r="B5" t="s">
        <v>96</v>
      </c>
      <c r="C5">
        <v>12.7</v>
      </c>
      <c r="D5" t="s">
        <v>13</v>
      </c>
      <c r="E5" s="24"/>
      <c r="F5" t="s">
        <v>79</v>
      </c>
      <c r="G5">
        <v>4025.1786913800001</v>
      </c>
      <c r="H5" t="s">
        <v>13</v>
      </c>
      <c r="I5" s="24"/>
      <c r="J5" t="s">
        <v>79</v>
      </c>
      <c r="K5">
        <v>4025.1786913800001</v>
      </c>
      <c r="L5" t="s">
        <v>13</v>
      </c>
      <c r="M5" s="24"/>
      <c r="N5" t="s">
        <v>79</v>
      </c>
      <c r="O5">
        <v>4025.1786913800001</v>
      </c>
      <c r="P5" t="s">
        <v>13</v>
      </c>
      <c r="Q5" s="24"/>
      <c r="R5" t="s">
        <v>79</v>
      </c>
      <c r="S5">
        <v>4025.1786913800001</v>
      </c>
      <c r="T5" t="s">
        <v>13</v>
      </c>
      <c r="U5" s="24"/>
      <c r="V5" t="s">
        <v>79</v>
      </c>
      <c r="W5">
        <v>0</v>
      </c>
      <c r="X5" t="s">
        <v>13</v>
      </c>
      <c r="Y5" s="24"/>
      <c r="Z5" t="s">
        <v>79</v>
      </c>
      <c r="AA5">
        <v>0</v>
      </c>
      <c r="AB5" t="s">
        <v>13</v>
      </c>
      <c r="AC5" s="24"/>
      <c r="AD5" t="s">
        <v>79</v>
      </c>
      <c r="AE5">
        <v>0</v>
      </c>
      <c r="AF5" t="s">
        <v>13</v>
      </c>
      <c r="AG5" s="24"/>
      <c r="AH5" t="s">
        <v>79</v>
      </c>
      <c r="AI5">
        <v>0</v>
      </c>
      <c r="AJ5" t="s">
        <v>13</v>
      </c>
      <c r="AK5" s="24"/>
      <c r="AL5" t="s">
        <v>79</v>
      </c>
      <c r="AM5">
        <v>0</v>
      </c>
      <c r="AN5" t="s">
        <v>13</v>
      </c>
      <c r="AO5" s="24"/>
      <c r="AP5" t="s">
        <v>79</v>
      </c>
      <c r="AQ5">
        <v>0</v>
      </c>
      <c r="AR5" t="s">
        <v>13</v>
      </c>
      <c r="AS5" s="24"/>
      <c r="AT5" t="s">
        <v>79</v>
      </c>
      <c r="AU5">
        <v>0</v>
      </c>
      <c r="AV5" t="s">
        <v>13</v>
      </c>
    </row>
    <row r="6" spans="1:48" x14ac:dyDescent="0.25">
      <c r="B6" t="s">
        <v>97</v>
      </c>
      <c r="C6">
        <v>123420.7</v>
      </c>
      <c r="D6" t="s">
        <v>13</v>
      </c>
      <c r="E6" s="24"/>
      <c r="F6" t="s">
        <v>80</v>
      </c>
      <c r="G6">
        <v>5604.5873237200003</v>
      </c>
      <c r="H6" t="s">
        <v>13</v>
      </c>
      <c r="I6" s="24"/>
      <c r="J6" t="s">
        <v>80</v>
      </c>
      <c r="K6">
        <v>5604.5873237200003</v>
      </c>
      <c r="L6" t="s">
        <v>13</v>
      </c>
      <c r="M6" s="24"/>
      <c r="N6" t="s">
        <v>80</v>
      </c>
      <c r="O6">
        <v>5604.5873237200003</v>
      </c>
      <c r="P6" t="s">
        <v>13</v>
      </c>
      <c r="Q6" s="24"/>
      <c r="R6" t="s">
        <v>80</v>
      </c>
      <c r="S6">
        <v>5604.5873237200003</v>
      </c>
      <c r="T6" t="s">
        <v>13</v>
      </c>
      <c r="U6" s="24"/>
      <c r="V6" t="s">
        <v>80</v>
      </c>
      <c r="W6">
        <v>5604.5873237200003</v>
      </c>
      <c r="X6" t="s">
        <v>13</v>
      </c>
      <c r="Y6" s="24"/>
      <c r="Z6" t="s">
        <v>80</v>
      </c>
      <c r="AA6">
        <v>5604.5873237200003</v>
      </c>
      <c r="AB6" t="s">
        <v>13</v>
      </c>
      <c r="AC6" s="24"/>
      <c r="AD6" t="s">
        <v>80</v>
      </c>
      <c r="AE6">
        <v>5604.5873237200003</v>
      </c>
      <c r="AF6" t="s">
        <v>13</v>
      </c>
      <c r="AG6" s="24"/>
      <c r="AH6" t="s">
        <v>80</v>
      </c>
      <c r="AI6">
        <v>5604.5873237200003</v>
      </c>
      <c r="AJ6" t="s">
        <v>13</v>
      </c>
      <c r="AK6" s="24"/>
      <c r="AL6" t="s">
        <v>80</v>
      </c>
      <c r="AM6">
        <v>5604.5873237200003</v>
      </c>
      <c r="AN6" t="s">
        <v>13</v>
      </c>
      <c r="AO6" s="24"/>
      <c r="AP6" t="s">
        <v>80</v>
      </c>
      <c r="AQ6">
        <v>0</v>
      </c>
      <c r="AR6" t="s">
        <v>13</v>
      </c>
      <c r="AS6" s="24"/>
      <c r="AT6" t="s">
        <v>80</v>
      </c>
      <c r="AU6">
        <v>0</v>
      </c>
      <c r="AV6" t="s">
        <v>13</v>
      </c>
    </row>
    <row r="7" spans="1:48" x14ac:dyDescent="0.25">
      <c r="B7" t="s">
        <v>98</v>
      </c>
      <c r="C7">
        <v>2179</v>
      </c>
      <c r="D7" t="s">
        <v>13</v>
      </c>
      <c r="E7" s="24"/>
      <c r="F7" t="s">
        <v>81</v>
      </c>
      <c r="G7">
        <v>4800.8216440799997</v>
      </c>
      <c r="H7" t="s">
        <v>13</v>
      </c>
      <c r="I7" s="24"/>
      <c r="J7" t="s">
        <v>81</v>
      </c>
      <c r="K7">
        <v>4800.8216440799997</v>
      </c>
      <c r="L7" t="s">
        <v>13</v>
      </c>
      <c r="M7" s="24"/>
      <c r="N7" t="s">
        <v>81</v>
      </c>
      <c r="O7">
        <v>4800.8216440799997</v>
      </c>
      <c r="P7" t="s">
        <v>13</v>
      </c>
      <c r="Q7" s="24"/>
      <c r="R7" t="s">
        <v>81</v>
      </c>
      <c r="S7">
        <v>4800.8216440799997</v>
      </c>
      <c r="T7" t="s">
        <v>13</v>
      </c>
      <c r="U7" s="24"/>
      <c r="V7" t="s">
        <v>81</v>
      </c>
      <c r="W7">
        <v>4800.8216440799997</v>
      </c>
      <c r="X7" t="s">
        <v>13</v>
      </c>
      <c r="Y7" s="24"/>
      <c r="Z7" t="s">
        <v>81</v>
      </c>
      <c r="AA7">
        <v>4800.8216440799997</v>
      </c>
      <c r="AB7" t="s">
        <v>13</v>
      </c>
      <c r="AC7" s="24"/>
      <c r="AD7" t="s">
        <v>81</v>
      </c>
      <c r="AE7">
        <v>4800.8216440799997</v>
      </c>
      <c r="AF7" t="s">
        <v>13</v>
      </c>
      <c r="AG7" s="24"/>
      <c r="AH7" t="s">
        <v>81</v>
      </c>
      <c r="AI7">
        <v>4800.8216440799997</v>
      </c>
      <c r="AJ7" t="s">
        <v>13</v>
      </c>
      <c r="AK7" s="24"/>
      <c r="AL7" t="s">
        <v>81</v>
      </c>
      <c r="AM7">
        <v>4800.8216440799997</v>
      </c>
      <c r="AN7" t="s">
        <v>13</v>
      </c>
      <c r="AO7" s="24"/>
      <c r="AP7" t="s">
        <v>81</v>
      </c>
      <c r="AQ7">
        <v>0</v>
      </c>
      <c r="AR7" t="s">
        <v>13</v>
      </c>
      <c r="AS7" s="24"/>
      <c r="AT7" t="s">
        <v>81</v>
      </c>
      <c r="AU7">
        <v>0</v>
      </c>
      <c r="AV7" t="s">
        <v>13</v>
      </c>
    </row>
    <row r="8" spans="1:48" x14ac:dyDescent="0.25">
      <c r="B8" t="s">
        <v>99</v>
      </c>
      <c r="C8">
        <v>2.7</v>
      </c>
      <c r="D8" t="s">
        <v>13</v>
      </c>
      <c r="E8" s="24"/>
      <c r="F8" t="s">
        <v>82</v>
      </c>
      <c r="G8">
        <v>2677.5557601100004</v>
      </c>
      <c r="H8" t="s">
        <v>13</v>
      </c>
      <c r="I8" s="24"/>
      <c r="J8" t="s">
        <v>82</v>
      </c>
      <c r="K8">
        <v>2677.5557601100004</v>
      </c>
      <c r="L8" t="s">
        <v>13</v>
      </c>
      <c r="M8" s="24"/>
      <c r="N8" t="s">
        <v>82</v>
      </c>
      <c r="O8">
        <v>2677.5557601100004</v>
      </c>
      <c r="P8" t="s">
        <v>13</v>
      </c>
      <c r="Q8" s="24"/>
      <c r="R8" t="s">
        <v>82</v>
      </c>
      <c r="S8">
        <v>2677.5557601100004</v>
      </c>
      <c r="T8" t="s">
        <v>13</v>
      </c>
      <c r="U8" s="24"/>
      <c r="V8" t="s">
        <v>82</v>
      </c>
      <c r="W8">
        <v>2677.5557601100004</v>
      </c>
      <c r="X8" t="s">
        <v>13</v>
      </c>
      <c r="Y8" s="24"/>
      <c r="Z8" t="s">
        <v>82</v>
      </c>
      <c r="AA8">
        <v>2677.5557601100004</v>
      </c>
      <c r="AB8" t="s">
        <v>13</v>
      </c>
      <c r="AC8" s="24"/>
      <c r="AD8" t="s">
        <v>82</v>
      </c>
      <c r="AE8">
        <v>2677.5557601100004</v>
      </c>
      <c r="AF8" t="s">
        <v>13</v>
      </c>
      <c r="AG8" s="24"/>
      <c r="AH8" t="s">
        <v>82</v>
      </c>
      <c r="AI8">
        <v>2677.5557601100004</v>
      </c>
      <c r="AJ8" t="s">
        <v>13</v>
      </c>
      <c r="AK8" s="24"/>
      <c r="AL8" t="s">
        <v>82</v>
      </c>
      <c r="AM8">
        <v>2677.5557601100004</v>
      </c>
      <c r="AN8" t="s">
        <v>13</v>
      </c>
      <c r="AO8" s="24"/>
      <c r="AP8" t="s">
        <v>82</v>
      </c>
      <c r="AQ8">
        <v>0</v>
      </c>
      <c r="AR8" t="s">
        <v>13</v>
      </c>
      <c r="AS8" s="24"/>
      <c r="AT8" t="s">
        <v>82</v>
      </c>
      <c r="AU8">
        <v>0</v>
      </c>
      <c r="AV8" t="s">
        <v>13</v>
      </c>
    </row>
    <row r="9" spans="1:48" x14ac:dyDescent="0.25">
      <c r="B9" t="s">
        <v>100</v>
      </c>
      <c r="C9">
        <v>6.8</v>
      </c>
      <c r="D9" t="s">
        <v>13</v>
      </c>
      <c r="E9" s="24"/>
      <c r="F9" t="s">
        <v>83</v>
      </c>
      <c r="G9">
        <v>1656.5193352400001</v>
      </c>
      <c r="H9" t="s">
        <v>13</v>
      </c>
      <c r="I9" s="24"/>
      <c r="J9" t="s">
        <v>83</v>
      </c>
      <c r="K9">
        <v>1656.5193352400001</v>
      </c>
      <c r="L9" t="s">
        <v>13</v>
      </c>
      <c r="M9" s="24"/>
      <c r="N9" t="s">
        <v>83</v>
      </c>
      <c r="O9">
        <v>1656.5193352400001</v>
      </c>
      <c r="P9" t="s">
        <v>13</v>
      </c>
      <c r="Q9" s="24"/>
      <c r="R9" t="s">
        <v>83</v>
      </c>
      <c r="S9">
        <v>1656.5193352400001</v>
      </c>
      <c r="T9" t="s">
        <v>13</v>
      </c>
      <c r="U9" s="24"/>
      <c r="V9" t="s">
        <v>83</v>
      </c>
      <c r="W9">
        <v>1656.5193352400001</v>
      </c>
      <c r="X9" t="s">
        <v>13</v>
      </c>
      <c r="Y9" s="24"/>
      <c r="Z9" t="s">
        <v>83</v>
      </c>
      <c r="AA9">
        <v>1656.5193352400001</v>
      </c>
      <c r="AB9" t="s">
        <v>13</v>
      </c>
      <c r="AC9" s="24"/>
      <c r="AD9" t="s">
        <v>83</v>
      </c>
      <c r="AE9">
        <v>1656.5193352400001</v>
      </c>
      <c r="AF9" t="s">
        <v>13</v>
      </c>
      <c r="AG9" s="24"/>
      <c r="AH9" t="s">
        <v>83</v>
      </c>
      <c r="AI9">
        <v>1656.5193352400001</v>
      </c>
      <c r="AJ9" t="s">
        <v>13</v>
      </c>
      <c r="AK9" s="24"/>
      <c r="AL9" t="s">
        <v>83</v>
      </c>
      <c r="AM9">
        <v>1656.5193352400001</v>
      </c>
      <c r="AN9" t="s">
        <v>13</v>
      </c>
      <c r="AO9" s="24"/>
      <c r="AP9" t="s">
        <v>83</v>
      </c>
      <c r="AQ9">
        <v>0</v>
      </c>
      <c r="AR9" t="s">
        <v>13</v>
      </c>
      <c r="AS9" s="24"/>
      <c r="AT9" t="s">
        <v>83</v>
      </c>
      <c r="AU9">
        <v>0</v>
      </c>
      <c r="AV9" t="s">
        <v>13</v>
      </c>
    </row>
    <row r="10" spans="1:48" x14ac:dyDescent="0.25">
      <c r="B10" t="s">
        <v>101</v>
      </c>
      <c r="C10">
        <v>32.700000000000003</v>
      </c>
      <c r="D10" t="s">
        <v>13</v>
      </c>
      <c r="E10" s="24"/>
      <c r="F10" t="s">
        <v>84</v>
      </c>
      <c r="G10">
        <v>41.276905669999998</v>
      </c>
      <c r="H10" t="s">
        <v>13</v>
      </c>
      <c r="I10" s="24"/>
      <c r="J10" t="s">
        <v>84</v>
      </c>
      <c r="K10">
        <v>41.276905669999998</v>
      </c>
      <c r="L10" t="s">
        <v>13</v>
      </c>
      <c r="M10" s="24"/>
      <c r="N10" t="s">
        <v>84</v>
      </c>
      <c r="O10">
        <v>41.276905669999998</v>
      </c>
      <c r="P10" t="s">
        <v>13</v>
      </c>
      <c r="Q10" s="24"/>
      <c r="R10" t="s">
        <v>84</v>
      </c>
      <c r="S10">
        <v>41.276905669999998</v>
      </c>
      <c r="T10" t="s">
        <v>13</v>
      </c>
      <c r="U10" s="24"/>
      <c r="V10" t="s">
        <v>84</v>
      </c>
      <c r="W10">
        <v>41.276905669999998</v>
      </c>
      <c r="X10" t="s">
        <v>13</v>
      </c>
      <c r="Y10" s="24"/>
      <c r="Z10" t="s">
        <v>84</v>
      </c>
      <c r="AA10">
        <v>41.276905669999998</v>
      </c>
      <c r="AB10" t="s">
        <v>13</v>
      </c>
      <c r="AC10" s="24"/>
      <c r="AD10" t="s">
        <v>84</v>
      </c>
      <c r="AE10">
        <v>41.276905669999998</v>
      </c>
      <c r="AF10" t="s">
        <v>13</v>
      </c>
      <c r="AG10" s="24"/>
      <c r="AH10" t="s">
        <v>84</v>
      </c>
      <c r="AI10">
        <v>41.276905669999998</v>
      </c>
      <c r="AJ10" t="s">
        <v>13</v>
      </c>
      <c r="AK10" s="24"/>
      <c r="AL10" t="s">
        <v>84</v>
      </c>
      <c r="AM10">
        <v>41.276905669999998</v>
      </c>
      <c r="AN10" t="s">
        <v>13</v>
      </c>
      <c r="AO10" s="24"/>
      <c r="AP10" t="s">
        <v>84</v>
      </c>
      <c r="AQ10">
        <v>0</v>
      </c>
      <c r="AR10" t="s">
        <v>13</v>
      </c>
      <c r="AS10" s="24"/>
      <c r="AT10" t="s">
        <v>84</v>
      </c>
      <c r="AU10">
        <v>0</v>
      </c>
      <c r="AV10" t="s">
        <v>13</v>
      </c>
    </row>
    <row r="11" spans="1:48" x14ac:dyDescent="0.25">
      <c r="B11" t="s">
        <v>102</v>
      </c>
      <c r="C11">
        <v>12.7</v>
      </c>
      <c r="D11" t="s">
        <v>13</v>
      </c>
      <c r="E11" s="24"/>
      <c r="F11" t="s">
        <v>85</v>
      </c>
      <c r="G11">
        <v>1747.2378092400002</v>
      </c>
      <c r="H11" t="s">
        <v>13</v>
      </c>
      <c r="I11" s="24"/>
      <c r="J11" t="s">
        <v>85</v>
      </c>
      <c r="K11">
        <v>1747.2378092400002</v>
      </c>
      <c r="L11" t="s">
        <v>13</v>
      </c>
      <c r="M11" s="24"/>
      <c r="N11" t="s">
        <v>85</v>
      </c>
      <c r="O11">
        <v>1747.2378092400002</v>
      </c>
      <c r="P11" t="s">
        <v>13</v>
      </c>
      <c r="Q11" s="24"/>
      <c r="R11" t="s">
        <v>85</v>
      </c>
      <c r="S11">
        <v>1747.2378092400002</v>
      </c>
      <c r="T11" t="s">
        <v>13</v>
      </c>
      <c r="U11" s="24"/>
      <c r="V11" t="s">
        <v>85</v>
      </c>
      <c r="W11">
        <v>1747.2378092400002</v>
      </c>
      <c r="X11" t="s">
        <v>13</v>
      </c>
      <c r="Y11" s="24"/>
      <c r="Z11" t="s">
        <v>85</v>
      </c>
      <c r="AA11">
        <v>1747.2378092400002</v>
      </c>
      <c r="AB11" t="s">
        <v>13</v>
      </c>
      <c r="AC11" s="24"/>
      <c r="AD11" t="s">
        <v>85</v>
      </c>
      <c r="AE11">
        <v>1747.2378092400002</v>
      </c>
      <c r="AF11" t="s">
        <v>13</v>
      </c>
      <c r="AG11" s="24"/>
      <c r="AH11" t="s">
        <v>85</v>
      </c>
      <c r="AI11">
        <v>1747.2378092400002</v>
      </c>
      <c r="AJ11" t="s">
        <v>13</v>
      </c>
      <c r="AK11" s="24"/>
      <c r="AL11" t="s">
        <v>85</v>
      </c>
      <c r="AM11">
        <v>1747.2378092400002</v>
      </c>
      <c r="AN11" t="s">
        <v>13</v>
      </c>
      <c r="AO11" s="24"/>
      <c r="AP11" t="s">
        <v>85</v>
      </c>
      <c r="AQ11">
        <v>1747.2378092400002</v>
      </c>
      <c r="AR11" t="s">
        <v>13</v>
      </c>
      <c r="AS11" s="24"/>
      <c r="AT11" t="s">
        <v>85</v>
      </c>
      <c r="AU11">
        <v>1747.2378092400002</v>
      </c>
      <c r="AV11" t="s">
        <v>13</v>
      </c>
    </row>
    <row r="12" spans="1:48" x14ac:dyDescent="0.25">
      <c r="B12" t="s">
        <v>103</v>
      </c>
      <c r="C12">
        <v>15</v>
      </c>
      <c r="D12" t="s">
        <v>13</v>
      </c>
      <c r="E12" s="24"/>
      <c r="F12" t="s">
        <v>86</v>
      </c>
      <c r="G12">
        <v>1933.6642733100002</v>
      </c>
      <c r="H12" t="s">
        <v>13</v>
      </c>
      <c r="I12" s="24"/>
      <c r="J12" t="s">
        <v>86</v>
      </c>
      <c r="K12">
        <v>1933.6642733100002</v>
      </c>
      <c r="L12" t="s">
        <v>13</v>
      </c>
      <c r="M12" s="24"/>
      <c r="N12" t="s">
        <v>86</v>
      </c>
      <c r="O12">
        <v>1933.6642733100002</v>
      </c>
      <c r="P12" t="s">
        <v>13</v>
      </c>
      <c r="Q12" s="24"/>
      <c r="R12" t="s">
        <v>86</v>
      </c>
      <c r="S12">
        <v>1933.6642733100002</v>
      </c>
      <c r="T12" t="s">
        <v>13</v>
      </c>
      <c r="U12" s="24"/>
      <c r="V12" t="s">
        <v>86</v>
      </c>
      <c r="W12">
        <v>1933.6642733100002</v>
      </c>
      <c r="X12" t="s">
        <v>13</v>
      </c>
      <c r="Y12" s="24"/>
      <c r="Z12" t="s">
        <v>86</v>
      </c>
      <c r="AA12">
        <v>1933.6642733100002</v>
      </c>
      <c r="AB12" t="s">
        <v>13</v>
      </c>
      <c r="AC12" s="24"/>
      <c r="AD12" t="s">
        <v>86</v>
      </c>
      <c r="AE12">
        <v>1933.6642733100002</v>
      </c>
      <c r="AF12" t="s">
        <v>13</v>
      </c>
      <c r="AG12" s="24"/>
      <c r="AH12" t="s">
        <v>86</v>
      </c>
      <c r="AI12">
        <v>1933.6642733100002</v>
      </c>
      <c r="AJ12" t="s">
        <v>13</v>
      </c>
      <c r="AK12" s="24"/>
      <c r="AL12" t="s">
        <v>86</v>
      </c>
      <c r="AM12">
        <v>1933.6642733100002</v>
      </c>
      <c r="AN12" t="s">
        <v>13</v>
      </c>
      <c r="AO12" s="24"/>
      <c r="AP12" t="s">
        <v>86</v>
      </c>
      <c r="AQ12">
        <v>1933.6642733100002</v>
      </c>
      <c r="AR12" t="s">
        <v>13</v>
      </c>
      <c r="AS12" s="24"/>
      <c r="AT12" t="s">
        <v>86</v>
      </c>
      <c r="AU12">
        <v>1933.6642733100002</v>
      </c>
      <c r="AV12" t="s">
        <v>13</v>
      </c>
    </row>
    <row r="13" spans="1:48" x14ac:dyDescent="0.25">
      <c r="B13" t="s">
        <v>9</v>
      </c>
      <c r="C13">
        <v>453.6</v>
      </c>
      <c r="D13" t="s">
        <v>13</v>
      </c>
      <c r="E13" s="24"/>
      <c r="F13" t="s">
        <v>87</v>
      </c>
      <c r="G13">
        <v>9911.9004692400013</v>
      </c>
      <c r="H13" t="s">
        <v>13</v>
      </c>
      <c r="I13" s="24"/>
      <c r="J13" t="s">
        <v>87</v>
      </c>
      <c r="K13">
        <v>9911.9004692400013</v>
      </c>
      <c r="L13" t="s">
        <v>13</v>
      </c>
      <c r="M13" s="24"/>
      <c r="N13" t="s">
        <v>87</v>
      </c>
      <c r="O13">
        <v>9911.9004692400013</v>
      </c>
      <c r="P13" t="s">
        <v>13</v>
      </c>
      <c r="Q13" s="24"/>
      <c r="R13" t="s">
        <v>87</v>
      </c>
      <c r="S13">
        <v>9911.9004692400013</v>
      </c>
      <c r="T13" t="s">
        <v>13</v>
      </c>
      <c r="U13" s="24"/>
      <c r="V13" t="s">
        <v>87</v>
      </c>
      <c r="W13">
        <v>9911.9004692400013</v>
      </c>
      <c r="X13" t="s">
        <v>13</v>
      </c>
      <c r="Y13" s="24"/>
      <c r="Z13" t="s">
        <v>87</v>
      </c>
      <c r="AA13">
        <v>9911.9004692400013</v>
      </c>
      <c r="AB13" t="s">
        <v>13</v>
      </c>
      <c r="AC13" s="24"/>
      <c r="AD13" t="s">
        <v>87</v>
      </c>
      <c r="AE13">
        <v>9911.9004692400013</v>
      </c>
      <c r="AF13" t="s">
        <v>13</v>
      </c>
      <c r="AG13" s="24"/>
      <c r="AH13" t="s">
        <v>87</v>
      </c>
      <c r="AI13">
        <v>9911.9004692400013</v>
      </c>
      <c r="AJ13" t="s">
        <v>13</v>
      </c>
      <c r="AK13" s="24"/>
      <c r="AL13" t="s">
        <v>87</v>
      </c>
      <c r="AM13">
        <v>9911.9004692400013</v>
      </c>
      <c r="AN13" t="s">
        <v>13</v>
      </c>
      <c r="AO13" s="24"/>
      <c r="AP13" t="s">
        <v>87</v>
      </c>
      <c r="AQ13">
        <v>9911.9004692400013</v>
      </c>
      <c r="AR13" t="s">
        <v>13</v>
      </c>
      <c r="AS13" s="24"/>
      <c r="AT13" t="s">
        <v>87</v>
      </c>
      <c r="AU13">
        <v>9911.9004692400013</v>
      </c>
      <c r="AV13" t="s">
        <v>13</v>
      </c>
    </row>
    <row r="14" spans="1:48" x14ac:dyDescent="0.25">
      <c r="B14" t="s">
        <v>106</v>
      </c>
      <c r="C14">
        <f>SUM(C2:C13)</f>
        <v>450830.90000000008</v>
      </c>
      <c r="D14" t="s">
        <v>13</v>
      </c>
      <c r="E14" s="24"/>
      <c r="F14" t="s">
        <v>1</v>
      </c>
      <c r="G14">
        <v>87526.54449231</v>
      </c>
      <c r="H14" t="s">
        <v>13</v>
      </c>
      <c r="I14" s="24"/>
      <c r="J14" t="s">
        <v>1</v>
      </c>
      <c r="K14">
        <v>87526.54449231</v>
      </c>
      <c r="L14" t="s">
        <v>13</v>
      </c>
      <c r="M14" s="24"/>
      <c r="N14" t="s">
        <v>1</v>
      </c>
      <c r="O14">
        <v>87526.54449231</v>
      </c>
      <c r="P14" t="s">
        <v>13</v>
      </c>
      <c r="Q14" s="24"/>
      <c r="R14" t="s">
        <v>1</v>
      </c>
      <c r="S14">
        <v>87391.37396605</v>
      </c>
      <c r="T14" t="s">
        <v>13</v>
      </c>
      <c r="U14" s="24"/>
      <c r="V14" t="s">
        <v>1</v>
      </c>
      <c r="W14">
        <v>24793.812536570003</v>
      </c>
      <c r="X14" t="s">
        <v>13</v>
      </c>
      <c r="Y14" s="24"/>
      <c r="Z14" t="s">
        <v>1</v>
      </c>
      <c r="AA14">
        <v>550.66113718000008</v>
      </c>
      <c r="AB14" t="s">
        <v>13</v>
      </c>
      <c r="AC14" s="24"/>
      <c r="AD14" t="s">
        <v>1</v>
      </c>
      <c r="AE14">
        <v>509.83782388000003</v>
      </c>
      <c r="AF14" t="s">
        <v>13</v>
      </c>
      <c r="AG14" s="24"/>
      <c r="AH14" t="s">
        <v>1</v>
      </c>
      <c r="AI14">
        <v>241.31114084000001</v>
      </c>
      <c r="AJ14" t="s">
        <v>13</v>
      </c>
      <c r="AK14" s="24"/>
      <c r="AL14" t="s">
        <v>1</v>
      </c>
      <c r="AM14">
        <v>0</v>
      </c>
      <c r="AN14" t="s">
        <v>13</v>
      </c>
      <c r="AO14" s="24"/>
      <c r="AP14" t="s">
        <v>1</v>
      </c>
      <c r="AQ14">
        <v>0</v>
      </c>
      <c r="AR14" t="s">
        <v>13</v>
      </c>
      <c r="AS14" s="24"/>
      <c r="AT14" t="s">
        <v>1</v>
      </c>
      <c r="AU14">
        <v>0</v>
      </c>
      <c r="AV14" t="s">
        <v>13</v>
      </c>
    </row>
    <row r="15" spans="1:48" x14ac:dyDescent="0.25">
      <c r="E15" s="24"/>
      <c r="F15" t="s">
        <v>3</v>
      </c>
      <c r="G15">
        <v>14.968548210000002</v>
      </c>
      <c r="H15" t="s">
        <v>13</v>
      </c>
      <c r="I15" s="24"/>
      <c r="J15" t="s">
        <v>3</v>
      </c>
      <c r="K15">
        <v>14.968548210000002</v>
      </c>
      <c r="L15" t="s">
        <v>13</v>
      </c>
      <c r="M15" s="24"/>
      <c r="N15" t="s">
        <v>3</v>
      </c>
      <c r="O15">
        <v>14.968548210000002</v>
      </c>
      <c r="P15" t="s">
        <v>13</v>
      </c>
      <c r="Q15" s="24"/>
      <c r="R15" t="s">
        <v>3</v>
      </c>
      <c r="S15">
        <v>15.422140580000001</v>
      </c>
      <c r="T15" t="s">
        <v>13</v>
      </c>
      <c r="U15" s="24"/>
      <c r="V15" t="s">
        <v>3</v>
      </c>
      <c r="W15">
        <v>87.089735040000008</v>
      </c>
      <c r="X15" t="s">
        <v>13</v>
      </c>
      <c r="Y15" s="24"/>
      <c r="Z15" t="s">
        <v>3</v>
      </c>
      <c r="AA15">
        <v>124.73790175000001</v>
      </c>
      <c r="AB15" t="s">
        <v>13</v>
      </c>
      <c r="AC15" s="24"/>
      <c r="AD15" t="s">
        <v>3</v>
      </c>
      <c r="AE15">
        <v>124.73790175000001</v>
      </c>
      <c r="AF15" t="s">
        <v>13</v>
      </c>
      <c r="AG15" s="24"/>
      <c r="AH15" t="s">
        <v>3</v>
      </c>
      <c r="AI15">
        <v>305.26766501000003</v>
      </c>
      <c r="AJ15" t="s">
        <v>13</v>
      </c>
      <c r="AK15" s="24"/>
      <c r="AL15" t="s">
        <v>3</v>
      </c>
      <c r="AM15">
        <v>96.161582440000004</v>
      </c>
      <c r="AN15" t="s">
        <v>13</v>
      </c>
      <c r="AO15" s="24"/>
      <c r="AP15" t="s">
        <v>3</v>
      </c>
      <c r="AQ15">
        <v>0</v>
      </c>
      <c r="AR15" t="s">
        <v>13</v>
      </c>
      <c r="AS15" s="24"/>
      <c r="AT15" t="s">
        <v>3</v>
      </c>
      <c r="AU15">
        <v>0</v>
      </c>
      <c r="AV15" t="s">
        <v>13</v>
      </c>
    </row>
    <row r="16" spans="1:48" x14ac:dyDescent="0.25">
      <c r="B16" t="s">
        <v>104</v>
      </c>
      <c r="C16">
        <v>2514.3000000000002</v>
      </c>
      <c r="D16" t="s">
        <v>13</v>
      </c>
      <c r="E16" s="24"/>
      <c r="F16" t="s">
        <v>2</v>
      </c>
      <c r="G16">
        <v>166.46839979000001</v>
      </c>
      <c r="H16" t="s">
        <v>13</v>
      </c>
      <c r="I16" s="24"/>
      <c r="J16" t="s">
        <v>2</v>
      </c>
      <c r="K16">
        <v>166.46839979000001</v>
      </c>
      <c r="L16" t="s">
        <v>13</v>
      </c>
      <c r="M16" s="24"/>
      <c r="N16" t="s">
        <v>2</v>
      </c>
      <c r="O16">
        <v>166.46839979000001</v>
      </c>
      <c r="P16" t="s">
        <v>13</v>
      </c>
      <c r="Q16" s="24"/>
      <c r="R16" t="s">
        <v>2</v>
      </c>
      <c r="S16">
        <v>180.07617089000001</v>
      </c>
      <c r="T16" t="s">
        <v>13</v>
      </c>
      <c r="U16" s="24"/>
      <c r="V16" t="s">
        <v>2</v>
      </c>
      <c r="W16">
        <v>180.07617089000001</v>
      </c>
      <c r="X16" t="s">
        <v>13</v>
      </c>
      <c r="Y16" s="24"/>
      <c r="Z16" t="s">
        <v>2</v>
      </c>
      <c r="AA16">
        <v>180.07617089000001</v>
      </c>
      <c r="AB16" t="s">
        <v>13</v>
      </c>
      <c r="AC16" s="24"/>
      <c r="AD16" t="s">
        <v>2</v>
      </c>
      <c r="AE16">
        <v>166.46839979000001</v>
      </c>
      <c r="AF16" t="s">
        <v>13</v>
      </c>
      <c r="AG16" s="24"/>
      <c r="AH16" t="s">
        <v>2</v>
      </c>
      <c r="AI16">
        <v>166.46839979000001</v>
      </c>
      <c r="AJ16" t="s">
        <v>13</v>
      </c>
      <c r="AK16" s="24"/>
      <c r="AL16" t="s">
        <v>2</v>
      </c>
      <c r="AM16">
        <v>0</v>
      </c>
      <c r="AN16" t="s">
        <v>13</v>
      </c>
      <c r="AO16" s="24"/>
      <c r="AP16" t="s">
        <v>2</v>
      </c>
      <c r="AQ16">
        <v>0</v>
      </c>
      <c r="AR16" t="s">
        <v>13</v>
      </c>
      <c r="AS16" s="24"/>
      <c r="AT16" t="s">
        <v>2</v>
      </c>
      <c r="AU16">
        <v>0</v>
      </c>
      <c r="AV16" t="s">
        <v>13</v>
      </c>
    </row>
    <row r="17" spans="1:48" x14ac:dyDescent="0.25">
      <c r="B17" t="s">
        <v>105</v>
      </c>
      <c r="C17">
        <v>481.2</v>
      </c>
      <c r="D17" t="s">
        <v>13</v>
      </c>
      <c r="E17" s="24"/>
      <c r="F17" t="s">
        <v>32</v>
      </c>
      <c r="G17">
        <v>18080.645460570002</v>
      </c>
      <c r="H17" t="s">
        <v>13</v>
      </c>
      <c r="I17" s="24"/>
      <c r="J17" t="s">
        <v>32</v>
      </c>
      <c r="K17">
        <v>18080.645460570002</v>
      </c>
      <c r="L17" t="s">
        <v>13</v>
      </c>
      <c r="M17" s="24"/>
      <c r="N17" t="s">
        <v>32</v>
      </c>
      <c r="O17">
        <v>18080.645460570002</v>
      </c>
      <c r="P17" t="s">
        <v>13</v>
      </c>
      <c r="Q17" s="24"/>
      <c r="R17" t="s">
        <v>32</v>
      </c>
      <c r="S17">
        <v>18037.10059305</v>
      </c>
      <c r="T17" t="s">
        <v>13</v>
      </c>
      <c r="U17" s="24"/>
      <c r="V17" t="s">
        <v>32</v>
      </c>
      <c r="W17">
        <v>6509.9576942399999</v>
      </c>
      <c r="X17" t="s">
        <v>13</v>
      </c>
      <c r="Y17" s="24"/>
      <c r="Z17" t="s">
        <v>32</v>
      </c>
      <c r="AA17">
        <v>1108.5797522800001</v>
      </c>
      <c r="AB17" t="s">
        <v>13</v>
      </c>
      <c r="AC17" s="24"/>
      <c r="AD17" t="s">
        <v>32</v>
      </c>
      <c r="AE17">
        <v>1094.9719811800001</v>
      </c>
      <c r="AF17" t="s">
        <v>13</v>
      </c>
      <c r="AG17" s="24"/>
      <c r="AH17" t="s">
        <v>32</v>
      </c>
      <c r="AI17">
        <v>677.66700077999997</v>
      </c>
      <c r="AJ17" t="s">
        <v>13</v>
      </c>
      <c r="AK17" s="24"/>
      <c r="AL17" t="s">
        <v>32</v>
      </c>
      <c r="AM17">
        <v>579.23745649</v>
      </c>
      <c r="AN17" t="s">
        <v>13</v>
      </c>
      <c r="AO17" s="24"/>
      <c r="AP17" t="s">
        <v>32</v>
      </c>
      <c r="AQ17">
        <v>234.96084766000001</v>
      </c>
      <c r="AR17" t="s">
        <v>13</v>
      </c>
      <c r="AS17" s="24"/>
      <c r="AT17" t="s">
        <v>32</v>
      </c>
      <c r="AU17">
        <v>0</v>
      </c>
      <c r="AV17" t="s">
        <v>13</v>
      </c>
    </row>
    <row r="18" spans="1:48" x14ac:dyDescent="0.25">
      <c r="B18" t="s">
        <v>107</v>
      </c>
      <c r="C18">
        <f>C14+C16+C17</f>
        <v>453826.40000000008</v>
      </c>
      <c r="D18" t="s">
        <v>13</v>
      </c>
      <c r="E18" s="24"/>
      <c r="F18" t="s">
        <v>34</v>
      </c>
      <c r="G18">
        <v>62.595747060000001</v>
      </c>
      <c r="H18" t="s">
        <v>13</v>
      </c>
      <c r="I18" s="24"/>
      <c r="J18" t="s">
        <v>34</v>
      </c>
      <c r="K18">
        <v>62.595747060000001</v>
      </c>
      <c r="L18" t="s">
        <v>13</v>
      </c>
      <c r="M18" s="24"/>
      <c r="N18" t="s">
        <v>34</v>
      </c>
      <c r="O18">
        <v>62.595747060000001</v>
      </c>
      <c r="P18" t="s">
        <v>13</v>
      </c>
      <c r="Q18" s="24"/>
      <c r="R18" t="s">
        <v>34</v>
      </c>
      <c r="S18">
        <v>63.502931800000006</v>
      </c>
      <c r="T18" t="s">
        <v>13</v>
      </c>
      <c r="U18" s="24"/>
      <c r="V18" t="s">
        <v>34</v>
      </c>
      <c r="W18">
        <v>149.23188973000001</v>
      </c>
      <c r="X18" t="s">
        <v>13</v>
      </c>
      <c r="Y18" s="24"/>
      <c r="Z18" t="s">
        <v>34</v>
      </c>
      <c r="AA18">
        <v>194.59112673000001</v>
      </c>
      <c r="AB18" t="s">
        <v>13</v>
      </c>
      <c r="AC18" s="24"/>
      <c r="AD18" t="s">
        <v>34</v>
      </c>
      <c r="AE18">
        <v>194.59112673000001</v>
      </c>
      <c r="AF18" t="s">
        <v>13</v>
      </c>
      <c r="AG18" s="24"/>
      <c r="AH18" t="s">
        <v>34</v>
      </c>
      <c r="AI18">
        <v>187.33364881000003</v>
      </c>
      <c r="AJ18" t="s">
        <v>13</v>
      </c>
      <c r="AK18" s="24"/>
      <c r="AL18" t="s">
        <v>34</v>
      </c>
      <c r="AM18">
        <v>104.77983747</v>
      </c>
      <c r="AN18" t="s">
        <v>13</v>
      </c>
      <c r="AO18" s="24"/>
      <c r="AP18" t="s">
        <v>34</v>
      </c>
      <c r="AQ18">
        <v>449.0564463</v>
      </c>
      <c r="AR18" t="s">
        <v>13</v>
      </c>
      <c r="AS18" s="24"/>
      <c r="AT18" t="s">
        <v>34</v>
      </c>
      <c r="AU18">
        <v>14.968548210000002</v>
      </c>
      <c r="AV18" t="s">
        <v>13</v>
      </c>
    </row>
    <row r="19" spans="1:48" x14ac:dyDescent="0.25">
      <c r="E19" s="24"/>
      <c r="F19" t="s">
        <v>33</v>
      </c>
      <c r="G19">
        <v>21.772433760000002</v>
      </c>
      <c r="H19" t="s">
        <v>13</v>
      </c>
      <c r="I19" s="24"/>
      <c r="J19" t="s">
        <v>33</v>
      </c>
      <c r="K19">
        <v>21.772433760000002</v>
      </c>
      <c r="L19" t="s">
        <v>13</v>
      </c>
      <c r="M19" s="24"/>
      <c r="N19" t="s">
        <v>33</v>
      </c>
      <c r="O19">
        <v>21.772433760000002</v>
      </c>
      <c r="P19" t="s">
        <v>13</v>
      </c>
      <c r="Q19" s="24"/>
      <c r="R19" t="s">
        <v>33</v>
      </c>
      <c r="S19">
        <v>26.30835746</v>
      </c>
      <c r="T19" t="s">
        <v>13</v>
      </c>
      <c r="U19" s="24"/>
      <c r="V19" t="s">
        <v>33</v>
      </c>
      <c r="W19">
        <v>26.30835746</v>
      </c>
      <c r="X19" t="s">
        <v>13</v>
      </c>
      <c r="Y19" s="24"/>
      <c r="Z19" t="s">
        <v>33</v>
      </c>
      <c r="AA19">
        <v>26.30835746</v>
      </c>
      <c r="AB19" t="s">
        <v>13</v>
      </c>
      <c r="AC19" s="24"/>
      <c r="AD19" t="s">
        <v>33</v>
      </c>
      <c r="AE19">
        <v>21.772433760000002</v>
      </c>
      <c r="AF19" t="s">
        <v>13</v>
      </c>
      <c r="AG19" s="24"/>
      <c r="AH19" t="s">
        <v>33</v>
      </c>
      <c r="AI19">
        <v>21.772433760000002</v>
      </c>
      <c r="AJ19" t="s">
        <v>13</v>
      </c>
      <c r="AK19" s="24"/>
      <c r="AL19" t="s">
        <v>33</v>
      </c>
      <c r="AM19">
        <v>21.772433760000002</v>
      </c>
      <c r="AN19" t="s">
        <v>13</v>
      </c>
      <c r="AO19" s="24"/>
      <c r="AP19" t="s">
        <v>33</v>
      </c>
      <c r="AQ19">
        <v>21.772433760000002</v>
      </c>
      <c r="AR19" t="s">
        <v>13</v>
      </c>
      <c r="AS19" s="24"/>
      <c r="AT19" t="s">
        <v>33</v>
      </c>
      <c r="AU19">
        <v>0</v>
      </c>
      <c r="AV19" t="s">
        <v>13</v>
      </c>
    </row>
    <row r="20" spans="1:48" x14ac:dyDescent="0.25">
      <c r="B20" t="s">
        <v>108</v>
      </c>
      <c r="C20">
        <v>116356.9</v>
      </c>
      <c r="D20" t="s">
        <v>13</v>
      </c>
      <c r="E20" s="24"/>
      <c r="F20" t="s">
        <v>88</v>
      </c>
      <c r="G20">
        <v>152.40703632</v>
      </c>
      <c r="H20" t="s">
        <v>13</v>
      </c>
      <c r="I20" s="24"/>
      <c r="J20" t="s">
        <v>88</v>
      </c>
      <c r="K20">
        <v>152.40703632</v>
      </c>
      <c r="L20" t="s">
        <v>13</v>
      </c>
      <c r="M20" s="24"/>
      <c r="N20" t="s">
        <v>88</v>
      </c>
      <c r="O20">
        <v>152.40703632</v>
      </c>
      <c r="P20" t="s">
        <v>13</v>
      </c>
      <c r="Q20" s="24"/>
      <c r="R20" t="s">
        <v>88</v>
      </c>
      <c r="S20">
        <v>151.95344395000001</v>
      </c>
      <c r="T20" t="s">
        <v>13</v>
      </c>
      <c r="U20" s="24"/>
      <c r="V20" t="s">
        <v>88</v>
      </c>
      <c r="W20">
        <v>103.87265273</v>
      </c>
      <c r="X20" t="s">
        <v>13</v>
      </c>
      <c r="Y20" s="24"/>
      <c r="Z20" t="s">
        <v>88</v>
      </c>
      <c r="AA20">
        <v>78.017887639999998</v>
      </c>
      <c r="AB20" t="s">
        <v>13</v>
      </c>
      <c r="AC20" s="24"/>
      <c r="AD20" t="s">
        <v>88</v>
      </c>
      <c r="AE20">
        <v>77.564295270000002</v>
      </c>
      <c r="AF20" t="s">
        <v>13</v>
      </c>
      <c r="AG20" s="24"/>
      <c r="AH20" t="s">
        <v>88</v>
      </c>
      <c r="AI20">
        <v>77.564295270000002</v>
      </c>
      <c r="AJ20" t="s">
        <v>13</v>
      </c>
      <c r="AK20" s="24"/>
      <c r="AL20" t="s">
        <v>88</v>
      </c>
      <c r="AM20">
        <v>71.667594460000004</v>
      </c>
      <c r="AN20" t="s">
        <v>13</v>
      </c>
      <c r="AO20" s="24"/>
      <c r="AP20" t="s">
        <v>88</v>
      </c>
      <c r="AQ20">
        <v>7.2574779200000004</v>
      </c>
      <c r="AR20" t="s">
        <v>13</v>
      </c>
      <c r="AS20" s="24"/>
      <c r="AT20" t="s">
        <v>88</v>
      </c>
      <c r="AU20">
        <v>1.3607771100000001</v>
      </c>
      <c r="AV20" t="s">
        <v>13</v>
      </c>
    </row>
    <row r="21" spans="1:48" x14ac:dyDescent="0.25">
      <c r="B21" t="s">
        <v>86</v>
      </c>
      <c r="C21">
        <v>1933.6</v>
      </c>
      <c r="D21" t="s">
        <v>13</v>
      </c>
      <c r="E21" s="24"/>
      <c r="F21" t="s">
        <v>46</v>
      </c>
      <c r="G21">
        <v>61.23496995</v>
      </c>
      <c r="H21" t="s">
        <v>13</v>
      </c>
      <c r="I21" s="24"/>
      <c r="J21" t="s">
        <v>46</v>
      </c>
      <c r="K21">
        <v>61.23496995</v>
      </c>
      <c r="L21" t="s">
        <v>13</v>
      </c>
      <c r="M21" s="24"/>
      <c r="N21" t="s">
        <v>46</v>
      </c>
      <c r="O21">
        <v>61.23496995</v>
      </c>
      <c r="P21" t="s">
        <v>13</v>
      </c>
      <c r="Q21" s="24"/>
      <c r="R21" t="s">
        <v>46</v>
      </c>
      <c r="S21">
        <v>61.23496995</v>
      </c>
      <c r="T21" t="s">
        <v>13</v>
      </c>
      <c r="U21" s="24"/>
      <c r="V21" t="s">
        <v>46</v>
      </c>
      <c r="W21">
        <v>59.874192840000006</v>
      </c>
      <c r="X21" t="s">
        <v>13</v>
      </c>
      <c r="Y21" s="24"/>
      <c r="Z21" t="s">
        <v>46</v>
      </c>
      <c r="AA21">
        <v>59.420600470000004</v>
      </c>
      <c r="AB21" t="s">
        <v>13</v>
      </c>
      <c r="AC21" s="24"/>
      <c r="AD21" t="s">
        <v>46</v>
      </c>
      <c r="AE21">
        <v>59.420600470000004</v>
      </c>
      <c r="AF21" t="s">
        <v>13</v>
      </c>
      <c r="AG21" s="24"/>
      <c r="AH21" t="s">
        <v>46</v>
      </c>
      <c r="AI21">
        <v>55.338269140000008</v>
      </c>
      <c r="AJ21" t="s">
        <v>13</v>
      </c>
      <c r="AK21" s="24"/>
      <c r="AL21" t="s">
        <v>46</v>
      </c>
      <c r="AM21">
        <v>53.977492030000001</v>
      </c>
      <c r="AN21" t="s">
        <v>13</v>
      </c>
      <c r="AO21" s="24"/>
      <c r="AP21" t="s">
        <v>46</v>
      </c>
      <c r="AQ21">
        <v>44.452052260000002</v>
      </c>
      <c r="AR21" t="s">
        <v>13</v>
      </c>
      <c r="AS21" s="24"/>
      <c r="AT21" t="s">
        <v>46</v>
      </c>
      <c r="AU21">
        <v>31.29787353</v>
      </c>
      <c r="AV21" t="s">
        <v>13</v>
      </c>
    </row>
    <row r="22" spans="1:48" x14ac:dyDescent="0.25">
      <c r="B22" t="s">
        <v>109</v>
      </c>
      <c r="C22">
        <v>20553.2</v>
      </c>
      <c r="D22" t="s">
        <v>13</v>
      </c>
      <c r="E22" s="24"/>
      <c r="F22" t="s">
        <v>89</v>
      </c>
      <c r="G22">
        <v>2.2679618500000003</v>
      </c>
      <c r="H22" t="s">
        <v>13</v>
      </c>
      <c r="I22" s="24"/>
      <c r="J22" t="s">
        <v>89</v>
      </c>
      <c r="K22">
        <v>2.2679618500000003</v>
      </c>
      <c r="L22" t="s">
        <v>13</v>
      </c>
      <c r="M22" s="24"/>
      <c r="N22" t="s">
        <v>89</v>
      </c>
      <c r="O22">
        <v>2.2679618500000003</v>
      </c>
      <c r="P22" t="s">
        <v>13</v>
      </c>
      <c r="Q22" s="24"/>
      <c r="R22" t="s">
        <v>89</v>
      </c>
      <c r="S22">
        <v>0.45359237000000002</v>
      </c>
      <c r="T22" t="s">
        <v>13</v>
      </c>
      <c r="U22" s="24"/>
      <c r="V22" t="s">
        <v>89</v>
      </c>
      <c r="W22">
        <v>0.45359237000000002</v>
      </c>
      <c r="X22" t="s">
        <v>13</v>
      </c>
      <c r="Y22" s="24"/>
      <c r="Z22" t="s">
        <v>89</v>
      </c>
      <c r="AA22">
        <v>0.45359237000000002</v>
      </c>
      <c r="AB22" t="s">
        <v>13</v>
      </c>
      <c r="AC22" s="24"/>
      <c r="AD22" t="s">
        <v>89</v>
      </c>
      <c r="AE22">
        <v>0.45359237000000002</v>
      </c>
      <c r="AF22" t="s">
        <v>13</v>
      </c>
      <c r="AG22" s="24"/>
      <c r="AH22" t="s">
        <v>89</v>
      </c>
      <c r="AI22">
        <v>0.45359237000000002</v>
      </c>
      <c r="AJ22" t="s">
        <v>13</v>
      </c>
      <c r="AK22" s="24"/>
      <c r="AL22" t="s">
        <v>89</v>
      </c>
      <c r="AM22">
        <v>0</v>
      </c>
      <c r="AN22" t="s">
        <v>13</v>
      </c>
      <c r="AO22" s="24"/>
      <c r="AP22" t="s">
        <v>89</v>
      </c>
      <c r="AQ22">
        <v>0</v>
      </c>
      <c r="AR22" t="s">
        <v>13</v>
      </c>
      <c r="AS22" s="24"/>
      <c r="AT22" t="s">
        <v>89</v>
      </c>
      <c r="AU22">
        <v>0</v>
      </c>
      <c r="AV22" t="s">
        <v>13</v>
      </c>
    </row>
    <row r="23" spans="1:48" x14ac:dyDescent="0.25">
      <c r="B23" t="s">
        <v>110</v>
      </c>
      <c r="C23">
        <f>C18+C20+C21+C22</f>
        <v>592670.1</v>
      </c>
      <c r="D23" t="s">
        <v>13</v>
      </c>
      <c r="E23" s="24"/>
      <c r="F23" t="s">
        <v>90</v>
      </c>
      <c r="G23">
        <v>25.401172720000002</v>
      </c>
      <c r="H23" t="s">
        <v>13</v>
      </c>
      <c r="I23" s="24"/>
      <c r="J23" t="s">
        <v>90</v>
      </c>
      <c r="K23">
        <v>25.401172720000002</v>
      </c>
      <c r="L23" t="s">
        <v>13</v>
      </c>
      <c r="M23" s="24"/>
      <c r="N23" t="s">
        <v>90</v>
      </c>
      <c r="O23">
        <v>25.401172720000002</v>
      </c>
      <c r="P23" t="s">
        <v>13</v>
      </c>
      <c r="Q23" s="24"/>
      <c r="R23" t="s">
        <v>90</v>
      </c>
      <c r="S23">
        <v>25.401172720000002</v>
      </c>
      <c r="T23" t="s">
        <v>13</v>
      </c>
      <c r="U23" s="24"/>
      <c r="V23" t="s">
        <v>90</v>
      </c>
      <c r="W23">
        <v>25.401172720000002</v>
      </c>
      <c r="X23" t="s">
        <v>13</v>
      </c>
      <c r="Y23" s="24"/>
      <c r="Z23" t="s">
        <v>90</v>
      </c>
      <c r="AA23">
        <v>25.401172720000002</v>
      </c>
      <c r="AB23" t="s">
        <v>13</v>
      </c>
      <c r="AC23" s="24"/>
      <c r="AD23" t="s">
        <v>90</v>
      </c>
      <c r="AE23">
        <v>25.401172720000002</v>
      </c>
      <c r="AF23" t="s">
        <v>13</v>
      </c>
      <c r="AG23" s="24"/>
      <c r="AH23" t="s">
        <v>90</v>
      </c>
      <c r="AI23">
        <v>25.401172720000002</v>
      </c>
      <c r="AJ23" t="s">
        <v>13</v>
      </c>
      <c r="AK23" s="24"/>
      <c r="AL23" t="s">
        <v>90</v>
      </c>
      <c r="AM23">
        <v>25.401172720000002</v>
      </c>
      <c r="AN23" t="s">
        <v>13</v>
      </c>
      <c r="AO23" s="24"/>
      <c r="AP23" t="s">
        <v>90</v>
      </c>
      <c r="AQ23">
        <v>25.401172720000002</v>
      </c>
      <c r="AR23" t="s">
        <v>13</v>
      </c>
      <c r="AS23" s="24"/>
      <c r="AT23" t="s">
        <v>90</v>
      </c>
      <c r="AU23">
        <v>25.401172720000002</v>
      </c>
      <c r="AV23" t="s">
        <v>13</v>
      </c>
    </row>
    <row r="24" spans="1:48" x14ac:dyDescent="0.25">
      <c r="E24" s="24"/>
      <c r="F24" t="s">
        <v>9</v>
      </c>
      <c r="G24">
        <v>136.07771100000002</v>
      </c>
      <c r="H24" t="s">
        <v>13</v>
      </c>
      <c r="I24" s="24"/>
      <c r="J24" t="s">
        <v>9</v>
      </c>
      <c r="K24">
        <v>46.720014110000008</v>
      </c>
      <c r="L24" t="s">
        <v>13</v>
      </c>
      <c r="M24" s="24"/>
      <c r="N24" t="s">
        <v>9</v>
      </c>
      <c r="O24">
        <v>45.359237</v>
      </c>
      <c r="P24" t="s">
        <v>13</v>
      </c>
      <c r="Q24" s="24"/>
      <c r="R24" t="s">
        <v>9</v>
      </c>
      <c r="S24">
        <v>45.359237</v>
      </c>
      <c r="T24" t="s">
        <v>13</v>
      </c>
      <c r="U24" s="24"/>
      <c r="V24" t="s">
        <v>9</v>
      </c>
      <c r="W24">
        <v>45.359237</v>
      </c>
      <c r="X24" t="s">
        <v>13</v>
      </c>
      <c r="Y24" s="24"/>
      <c r="Z24" t="s">
        <v>9</v>
      </c>
      <c r="AA24">
        <v>45.359237</v>
      </c>
      <c r="AB24" t="s">
        <v>13</v>
      </c>
      <c r="AC24" s="24"/>
      <c r="AD24" t="s">
        <v>9</v>
      </c>
      <c r="AE24">
        <v>45.359237</v>
      </c>
      <c r="AF24" t="s">
        <v>13</v>
      </c>
      <c r="AG24" s="24"/>
      <c r="AH24" t="s">
        <v>9</v>
      </c>
      <c r="AI24">
        <v>45.359237</v>
      </c>
      <c r="AJ24" t="s">
        <v>13</v>
      </c>
      <c r="AK24" s="24"/>
      <c r="AL24" t="s">
        <v>9</v>
      </c>
      <c r="AM24">
        <v>45.359237</v>
      </c>
      <c r="AN24" t="s">
        <v>13</v>
      </c>
      <c r="AO24" s="24"/>
      <c r="AP24" t="s">
        <v>9</v>
      </c>
      <c r="AQ24">
        <v>45.359237</v>
      </c>
      <c r="AR24" t="s">
        <v>13</v>
      </c>
      <c r="AS24" s="24"/>
      <c r="AT24" t="s">
        <v>9</v>
      </c>
      <c r="AU24">
        <v>45.359237</v>
      </c>
      <c r="AV24" t="s">
        <v>13</v>
      </c>
    </row>
    <row r="25" spans="1:48" x14ac:dyDescent="0.25">
      <c r="E25" s="24"/>
      <c r="F25" t="s">
        <v>91</v>
      </c>
      <c r="G25">
        <v>138843.71727226002</v>
      </c>
      <c r="H25" t="s">
        <v>13</v>
      </c>
      <c r="I25" s="24"/>
      <c r="J25" t="s">
        <v>91</v>
      </c>
      <c r="K25">
        <v>138734.85510346002</v>
      </c>
      <c r="L25" t="s">
        <v>13</v>
      </c>
      <c r="M25" s="24"/>
      <c r="N25" t="s">
        <v>91</v>
      </c>
      <c r="O25">
        <v>138703.10363756001</v>
      </c>
      <c r="P25" t="s">
        <v>13</v>
      </c>
      <c r="Q25" s="24"/>
      <c r="R25" t="s">
        <v>91</v>
      </c>
      <c r="S25">
        <v>138495.81192447001</v>
      </c>
      <c r="T25" t="s">
        <v>13</v>
      </c>
      <c r="U25" s="24"/>
      <c r="V25" t="s">
        <v>91</v>
      </c>
      <c r="W25">
        <v>60355.000752200001</v>
      </c>
      <c r="X25" t="s">
        <v>13</v>
      </c>
      <c r="Y25" s="24"/>
      <c r="Z25" t="s">
        <v>91</v>
      </c>
      <c r="AA25">
        <v>30767.170457100001</v>
      </c>
      <c r="AB25" t="s">
        <v>13</v>
      </c>
      <c r="AC25" s="24"/>
      <c r="AD25" t="s">
        <v>91</v>
      </c>
      <c r="AE25">
        <v>30694.142085530002</v>
      </c>
      <c r="AF25" t="s">
        <v>13</v>
      </c>
      <c r="AG25" s="24"/>
      <c r="AH25" t="s">
        <v>91</v>
      </c>
      <c r="AI25">
        <v>30177.500376100001</v>
      </c>
      <c r="AJ25" t="s">
        <v>13</v>
      </c>
      <c r="AK25" s="24"/>
      <c r="AL25" t="s">
        <v>91</v>
      </c>
      <c r="AM25">
        <v>29371.920326980002</v>
      </c>
      <c r="AN25" t="s">
        <v>13</v>
      </c>
      <c r="AO25" s="24"/>
      <c r="AP25" t="s">
        <v>91</v>
      </c>
      <c r="AQ25">
        <v>14421.062219410001</v>
      </c>
      <c r="AR25" t="s">
        <v>13</v>
      </c>
      <c r="AS25" s="24"/>
      <c r="AT25" t="s">
        <v>91</v>
      </c>
      <c r="AU25">
        <v>13711.190160360002</v>
      </c>
      <c r="AV25" t="s">
        <v>13</v>
      </c>
    </row>
    <row r="28" spans="1:48" x14ac:dyDescent="0.25">
      <c r="A28" s="3" t="s">
        <v>54</v>
      </c>
      <c r="B28" s="4"/>
      <c r="C28" s="4"/>
      <c r="D28" s="4"/>
      <c r="E28" s="4"/>
      <c r="F28" s="12">
        <f>C3+C4+C5+C6+C7+C8</f>
        <v>411967.90000000008</v>
      </c>
      <c r="G28" s="5" t="s">
        <v>13</v>
      </c>
    </row>
    <row r="29" spans="1:48" x14ac:dyDescent="0.25">
      <c r="A29" s="6" t="s">
        <v>56</v>
      </c>
      <c r="F29" s="13">
        <f>G14+G15+G16+G17+G18+G19</f>
        <v>105872.99508169999</v>
      </c>
      <c r="G29" s="7" t="s">
        <v>13</v>
      </c>
    </row>
    <row r="30" spans="1:48" x14ac:dyDescent="0.25">
      <c r="A30" s="6" t="s">
        <v>58</v>
      </c>
      <c r="F30" s="13">
        <f>C18-F28</f>
        <v>41858.5</v>
      </c>
      <c r="G30" s="7" t="s">
        <v>13</v>
      </c>
      <c r="J30" s="13"/>
    </row>
    <row r="31" spans="1:48" x14ac:dyDescent="0.25">
      <c r="A31" s="6" t="s">
        <v>59</v>
      </c>
      <c r="F31" s="13">
        <f>C20+C21-F29</f>
        <v>12417.504918300008</v>
      </c>
      <c r="G31" s="7" t="s">
        <v>13</v>
      </c>
    </row>
    <row r="32" spans="1:48" x14ac:dyDescent="0.25">
      <c r="A32" s="8" t="s">
        <v>55</v>
      </c>
      <c r="B32" s="9"/>
      <c r="C32" s="9"/>
      <c r="D32" s="9"/>
      <c r="E32" s="9"/>
      <c r="F32" s="14">
        <f>C16</f>
        <v>2514.3000000000002</v>
      </c>
      <c r="G32" s="10" t="s">
        <v>13</v>
      </c>
    </row>
    <row r="34" spans="1:7" x14ac:dyDescent="0.25">
      <c r="A34" t="s">
        <v>9</v>
      </c>
      <c r="F34" s="13">
        <f>C13</f>
        <v>453.6</v>
      </c>
      <c r="G34" t="s">
        <v>13</v>
      </c>
    </row>
    <row r="35" spans="1:7" x14ac:dyDescent="0.25">
      <c r="A35" t="s">
        <v>111</v>
      </c>
      <c r="F35" s="13">
        <f>C17</f>
        <v>481.2</v>
      </c>
      <c r="G35" t="s">
        <v>13</v>
      </c>
    </row>
    <row r="36" spans="1:7" x14ac:dyDescent="0.25">
      <c r="A36" t="s">
        <v>61</v>
      </c>
      <c r="F36" s="13">
        <f>G4</f>
        <v>179.16898615000002</v>
      </c>
      <c r="G36" t="s">
        <v>13</v>
      </c>
    </row>
    <row r="37" spans="1:7" x14ac:dyDescent="0.25">
      <c r="A37" t="s">
        <v>62</v>
      </c>
      <c r="F37" s="13">
        <f>G21</f>
        <v>61.23496995</v>
      </c>
      <c r="G37" t="s">
        <v>13</v>
      </c>
    </row>
    <row r="39" spans="1:7" x14ac:dyDescent="0.25">
      <c r="A39" s="11" t="s">
        <v>148</v>
      </c>
      <c r="B39" s="11"/>
      <c r="C39" s="11"/>
      <c r="D39" s="11"/>
      <c r="E39" s="1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12F4-CCB1-4696-8897-C4C5EFBE3F4E}">
  <dimension ref="A1:AV39"/>
  <sheetViews>
    <sheetView topLeftCell="A7" zoomScaleNormal="100" workbookViewId="0">
      <selection activeCell="F34" sqref="F34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19.28515625" customWidth="1"/>
    <col min="4" max="4" width="3" bestFit="1" customWidth="1"/>
    <col min="5" max="5" width="6" customWidth="1"/>
    <col min="6" max="6" width="22.42578125" bestFit="1" customWidth="1"/>
    <col min="8" max="8" width="3" bestFit="1" customWidth="1"/>
    <col min="9" max="9" width="6" customWidth="1"/>
    <col min="10" max="10" width="16.7109375" customWidth="1"/>
    <col min="12" max="12" width="3" bestFit="1" customWidth="1"/>
    <col min="13" max="13" width="7.140625" customWidth="1"/>
    <col min="14" max="14" width="16.7109375" customWidth="1"/>
    <col min="16" max="16" width="3" bestFit="1" customWidth="1"/>
    <col min="17" max="17" width="7.28515625" customWidth="1"/>
    <col min="18" max="18" width="16.7109375" customWidth="1"/>
    <col min="20" max="20" width="3" bestFit="1" customWidth="1"/>
    <col min="21" max="21" width="7.42578125" customWidth="1"/>
    <col min="22" max="22" width="17.28515625" customWidth="1"/>
    <col min="24" max="24" width="3" bestFit="1" customWidth="1"/>
    <col min="25" max="25" width="6.28515625" customWidth="1"/>
    <col min="26" max="26" width="17.28515625" customWidth="1"/>
    <col min="28" max="28" width="3" bestFit="1" customWidth="1"/>
    <col min="29" max="29" width="5.85546875" customWidth="1"/>
    <col min="30" max="30" width="17.28515625" customWidth="1"/>
    <col min="32" max="32" width="3" bestFit="1" customWidth="1"/>
    <col min="33" max="33" width="5.85546875" customWidth="1"/>
    <col min="34" max="34" width="17.28515625" customWidth="1"/>
    <col min="36" max="36" width="3" bestFit="1" customWidth="1"/>
    <col min="37" max="37" width="5.85546875" customWidth="1"/>
    <col min="38" max="38" width="17.28515625" customWidth="1"/>
    <col min="40" max="40" width="3" bestFit="1" customWidth="1"/>
    <col min="41" max="41" width="6.85546875" customWidth="1"/>
    <col min="42" max="42" width="17.28515625" customWidth="1"/>
    <col min="44" max="44" width="3" bestFit="1" customWidth="1"/>
    <col min="45" max="45" width="5.85546875" customWidth="1"/>
    <col min="46" max="46" width="17.28515625" customWidth="1"/>
    <col min="48" max="48" width="3" bestFit="1" customWidth="1"/>
  </cols>
  <sheetData>
    <row r="1" spans="1:48" x14ac:dyDescent="0.25">
      <c r="A1" s="2" t="s">
        <v>65</v>
      </c>
      <c r="B1" s="2" t="s">
        <v>92</v>
      </c>
      <c r="C1" s="2"/>
      <c r="D1" s="2"/>
      <c r="E1" s="2"/>
      <c r="F1" s="2" t="s">
        <v>66</v>
      </c>
      <c r="G1" s="1"/>
      <c r="H1" s="1"/>
      <c r="I1" s="1"/>
      <c r="J1" s="2" t="s">
        <v>68</v>
      </c>
      <c r="K1" s="1"/>
      <c r="L1" s="1"/>
      <c r="M1" s="1"/>
      <c r="N1" s="2" t="s">
        <v>69</v>
      </c>
      <c r="O1" s="1"/>
      <c r="P1" s="1"/>
      <c r="Q1" s="1"/>
      <c r="R1" s="2" t="s">
        <v>71</v>
      </c>
      <c r="S1" s="1"/>
      <c r="T1" s="1"/>
      <c r="U1" s="2"/>
      <c r="V1" s="2" t="s">
        <v>72</v>
      </c>
      <c r="W1" s="1"/>
      <c r="X1" s="1"/>
      <c r="Y1" s="1"/>
      <c r="Z1" s="2" t="s">
        <v>132</v>
      </c>
      <c r="AA1" s="1"/>
      <c r="AB1" s="1"/>
      <c r="AC1" s="1"/>
      <c r="AD1" s="2" t="s">
        <v>133</v>
      </c>
      <c r="AE1" s="1"/>
      <c r="AF1" s="1"/>
      <c r="AG1" s="1"/>
      <c r="AH1" s="2" t="s">
        <v>134</v>
      </c>
      <c r="AI1" s="1"/>
      <c r="AJ1" s="1"/>
      <c r="AK1" s="1"/>
      <c r="AL1" s="2" t="s">
        <v>73</v>
      </c>
      <c r="AM1" s="1"/>
      <c r="AN1" s="1"/>
      <c r="AO1" s="1"/>
      <c r="AP1" s="2" t="s">
        <v>74</v>
      </c>
      <c r="AQ1" s="1"/>
      <c r="AR1" s="1"/>
      <c r="AS1" s="1"/>
      <c r="AT1" s="2" t="s">
        <v>135</v>
      </c>
      <c r="AU1" s="1"/>
      <c r="AV1" s="1"/>
    </row>
    <row r="2" spans="1:48" x14ac:dyDescent="0.25">
      <c r="B2" t="s">
        <v>93</v>
      </c>
      <c r="C2">
        <v>38688.699999999997</v>
      </c>
      <c r="D2" t="s">
        <v>13</v>
      </c>
      <c r="E2" s="24"/>
      <c r="F2" t="s">
        <v>123</v>
      </c>
      <c r="G2">
        <v>10649</v>
      </c>
      <c r="H2" t="s">
        <v>13</v>
      </c>
      <c r="I2" s="24"/>
      <c r="J2" t="s">
        <v>123</v>
      </c>
      <c r="K2">
        <v>10649</v>
      </c>
      <c r="L2" t="s">
        <v>13</v>
      </c>
      <c r="M2" s="24"/>
      <c r="N2" t="s">
        <v>123</v>
      </c>
      <c r="O2">
        <v>10649</v>
      </c>
      <c r="P2" t="s">
        <v>13</v>
      </c>
      <c r="Q2" s="24"/>
      <c r="R2" t="s">
        <v>123</v>
      </c>
      <c r="S2">
        <v>10649</v>
      </c>
      <c r="T2" t="s">
        <v>13</v>
      </c>
      <c r="U2" s="24"/>
      <c r="V2" t="s">
        <v>123</v>
      </c>
      <c r="W2">
        <v>10649</v>
      </c>
      <c r="X2" t="s">
        <v>13</v>
      </c>
      <c r="Y2" s="24"/>
      <c r="Z2" t="s">
        <v>123</v>
      </c>
      <c r="AA2">
        <v>10649</v>
      </c>
      <c r="AB2" t="s">
        <v>13</v>
      </c>
      <c r="AC2" s="24"/>
      <c r="AD2" t="s">
        <v>123</v>
      </c>
      <c r="AE2">
        <v>10649</v>
      </c>
      <c r="AF2" t="s">
        <v>13</v>
      </c>
      <c r="AG2" s="24"/>
      <c r="AH2" t="s">
        <v>123</v>
      </c>
      <c r="AI2">
        <v>10649</v>
      </c>
      <c r="AJ2" t="s">
        <v>13</v>
      </c>
      <c r="AK2" s="24"/>
      <c r="AL2" t="s">
        <v>123</v>
      </c>
      <c r="AM2">
        <v>10649</v>
      </c>
      <c r="AN2" t="s">
        <v>13</v>
      </c>
      <c r="AO2" s="24"/>
      <c r="AP2" t="s">
        <v>123</v>
      </c>
      <c r="AQ2">
        <v>10649</v>
      </c>
      <c r="AR2" t="s">
        <v>13</v>
      </c>
      <c r="AS2" s="24"/>
      <c r="AT2" t="s">
        <v>123</v>
      </c>
      <c r="AU2">
        <v>10649</v>
      </c>
      <c r="AV2" t="s">
        <v>13</v>
      </c>
    </row>
    <row r="3" spans="1:48" x14ac:dyDescent="0.25">
      <c r="B3" t="s">
        <v>94</v>
      </c>
      <c r="C3">
        <v>282110.40000000002</v>
      </c>
      <c r="D3" t="s">
        <v>13</v>
      </c>
      <c r="E3" s="24"/>
      <c r="F3" t="s">
        <v>77</v>
      </c>
      <c r="G3">
        <v>15.4</v>
      </c>
      <c r="H3" t="s">
        <v>13</v>
      </c>
      <c r="I3" s="24"/>
      <c r="J3" t="s">
        <v>77</v>
      </c>
      <c r="K3">
        <v>0</v>
      </c>
      <c r="L3" t="s">
        <v>13</v>
      </c>
      <c r="M3" s="24"/>
      <c r="N3" t="s">
        <v>77</v>
      </c>
      <c r="O3">
        <v>0</v>
      </c>
      <c r="P3" t="s">
        <v>13</v>
      </c>
      <c r="Q3" s="24"/>
      <c r="R3" t="s">
        <v>77</v>
      </c>
      <c r="S3">
        <v>0</v>
      </c>
      <c r="T3" t="s">
        <v>13</v>
      </c>
      <c r="U3" s="24"/>
      <c r="V3" t="s">
        <v>77</v>
      </c>
      <c r="W3">
        <v>0</v>
      </c>
      <c r="X3" t="s">
        <v>13</v>
      </c>
      <c r="Y3" s="24"/>
      <c r="Z3" t="s">
        <v>126</v>
      </c>
      <c r="AA3">
        <v>1135.8</v>
      </c>
      <c r="AB3" t="s">
        <v>13</v>
      </c>
      <c r="AC3" s="24"/>
      <c r="AD3" t="s">
        <v>126</v>
      </c>
      <c r="AE3">
        <v>1122.5999999999999</v>
      </c>
      <c r="AF3" t="s">
        <v>13</v>
      </c>
      <c r="AG3" s="24"/>
      <c r="AH3" t="s">
        <v>126</v>
      </c>
      <c r="AI3">
        <v>1075.4000000000001</v>
      </c>
      <c r="AJ3" t="s">
        <v>13</v>
      </c>
      <c r="AK3" s="24"/>
      <c r="AL3" t="s">
        <v>126</v>
      </c>
      <c r="AM3">
        <v>946.2</v>
      </c>
      <c r="AN3" t="s">
        <v>13</v>
      </c>
      <c r="AO3" s="24"/>
      <c r="AP3" t="s">
        <v>126</v>
      </c>
      <c r="AQ3">
        <v>0</v>
      </c>
      <c r="AR3" t="s">
        <v>13</v>
      </c>
      <c r="AS3" s="24"/>
      <c r="AT3" t="s">
        <v>126</v>
      </c>
      <c r="AU3">
        <v>0</v>
      </c>
      <c r="AV3" t="s">
        <v>13</v>
      </c>
    </row>
    <row r="4" spans="1:48" x14ac:dyDescent="0.25">
      <c r="B4" t="s">
        <v>95</v>
      </c>
      <c r="C4">
        <v>3766.2</v>
      </c>
      <c r="D4" t="s">
        <v>13</v>
      </c>
      <c r="E4" s="24"/>
      <c r="F4" t="s">
        <v>124</v>
      </c>
      <c r="G4">
        <v>100.7</v>
      </c>
      <c r="H4" t="s">
        <v>13</v>
      </c>
      <c r="I4" s="24"/>
      <c r="J4" t="s">
        <v>124</v>
      </c>
      <c r="K4">
        <v>100.7</v>
      </c>
      <c r="L4" t="s">
        <v>13</v>
      </c>
      <c r="M4" s="24"/>
      <c r="N4" t="s">
        <v>124</v>
      </c>
      <c r="O4">
        <v>100.7</v>
      </c>
      <c r="P4" t="s">
        <v>13</v>
      </c>
      <c r="Q4" s="24"/>
      <c r="R4" t="s">
        <v>124</v>
      </c>
      <c r="S4">
        <v>0</v>
      </c>
      <c r="T4" t="s">
        <v>13</v>
      </c>
      <c r="U4" s="24"/>
      <c r="V4" t="s">
        <v>124</v>
      </c>
      <c r="W4">
        <v>0</v>
      </c>
      <c r="X4" t="s">
        <v>13</v>
      </c>
      <c r="Y4" s="24"/>
      <c r="Z4" t="s">
        <v>2</v>
      </c>
      <c r="AA4">
        <v>166.5</v>
      </c>
      <c r="AB4" t="s">
        <v>13</v>
      </c>
      <c r="AC4" s="24"/>
      <c r="AD4" t="s">
        <v>2</v>
      </c>
      <c r="AE4">
        <v>166.5</v>
      </c>
      <c r="AF4" t="s">
        <v>13</v>
      </c>
      <c r="AG4" s="24"/>
      <c r="AH4" t="s">
        <v>2</v>
      </c>
      <c r="AI4">
        <v>166.5</v>
      </c>
      <c r="AJ4" t="s">
        <v>13</v>
      </c>
      <c r="AK4" s="24"/>
      <c r="AL4" t="s">
        <v>2</v>
      </c>
      <c r="AM4">
        <v>166.5</v>
      </c>
      <c r="AN4" t="s">
        <v>13</v>
      </c>
      <c r="AO4" s="24"/>
      <c r="AP4" t="s">
        <v>2</v>
      </c>
      <c r="AQ4">
        <v>0</v>
      </c>
      <c r="AR4" t="s">
        <v>13</v>
      </c>
      <c r="AS4" s="24"/>
      <c r="AT4" t="s">
        <v>2</v>
      </c>
      <c r="AU4">
        <v>0</v>
      </c>
      <c r="AV4" t="s">
        <v>13</v>
      </c>
    </row>
    <row r="5" spans="1:48" x14ac:dyDescent="0.25">
      <c r="B5" t="s">
        <v>96</v>
      </c>
      <c r="C5">
        <v>18.100000000000001</v>
      </c>
      <c r="D5" t="s">
        <v>13</v>
      </c>
      <c r="E5" s="24"/>
      <c r="F5" t="s">
        <v>125</v>
      </c>
      <c r="G5">
        <v>80.3</v>
      </c>
      <c r="H5" t="s">
        <v>13</v>
      </c>
      <c r="I5" s="24"/>
      <c r="J5" t="s">
        <v>125</v>
      </c>
      <c r="K5">
        <v>45.4</v>
      </c>
      <c r="L5" t="s">
        <v>13</v>
      </c>
      <c r="M5" s="24"/>
      <c r="N5" t="s">
        <v>125</v>
      </c>
      <c r="O5">
        <v>0</v>
      </c>
      <c r="P5" t="s">
        <v>13</v>
      </c>
      <c r="Q5" s="24"/>
      <c r="R5" t="s">
        <v>125</v>
      </c>
      <c r="S5">
        <v>0</v>
      </c>
      <c r="T5" t="s">
        <v>13</v>
      </c>
      <c r="U5" s="24"/>
      <c r="V5" t="s">
        <v>125</v>
      </c>
      <c r="W5">
        <v>0</v>
      </c>
      <c r="X5" t="s">
        <v>13</v>
      </c>
      <c r="Y5" s="24"/>
      <c r="Z5" t="s">
        <v>3</v>
      </c>
      <c r="AA5">
        <v>105.2</v>
      </c>
      <c r="AB5" t="s">
        <v>13</v>
      </c>
      <c r="AC5" s="24"/>
      <c r="AD5" t="s">
        <v>3</v>
      </c>
      <c r="AE5">
        <v>118.4</v>
      </c>
      <c r="AF5" t="s">
        <v>13</v>
      </c>
      <c r="AG5" s="24"/>
      <c r="AH5" t="s">
        <v>3</v>
      </c>
      <c r="AI5">
        <v>165.5</v>
      </c>
      <c r="AJ5" t="s">
        <v>13</v>
      </c>
      <c r="AK5" s="24"/>
      <c r="AL5" t="s">
        <v>3</v>
      </c>
      <c r="AM5">
        <v>294.8</v>
      </c>
      <c r="AN5" t="s">
        <v>13</v>
      </c>
      <c r="AO5" s="24"/>
      <c r="AP5" t="s">
        <v>3</v>
      </c>
      <c r="AQ5">
        <v>252.7</v>
      </c>
      <c r="AR5" t="s">
        <v>13</v>
      </c>
      <c r="AS5" s="24"/>
      <c r="AT5" t="s">
        <v>3</v>
      </c>
      <c r="AU5">
        <v>0</v>
      </c>
      <c r="AV5" t="s">
        <v>13</v>
      </c>
    </row>
    <row r="6" spans="1:48" x14ac:dyDescent="0.25">
      <c r="B6" t="s">
        <v>97</v>
      </c>
      <c r="C6">
        <v>125605.6</v>
      </c>
      <c r="D6" t="s">
        <v>13</v>
      </c>
      <c r="E6" s="24"/>
      <c r="F6" t="s">
        <v>126</v>
      </c>
      <c r="G6">
        <v>87862.2</v>
      </c>
      <c r="H6" t="s">
        <v>13</v>
      </c>
      <c r="I6" s="24"/>
      <c r="J6" t="s">
        <v>126</v>
      </c>
      <c r="K6">
        <v>87859.9</v>
      </c>
      <c r="L6" t="s">
        <v>13</v>
      </c>
      <c r="M6" s="24"/>
      <c r="N6" t="s">
        <v>126</v>
      </c>
      <c r="O6">
        <v>87397.2</v>
      </c>
      <c r="P6" t="s">
        <v>13</v>
      </c>
      <c r="Q6" s="24"/>
      <c r="R6" t="s">
        <v>126</v>
      </c>
      <c r="S6">
        <v>1197.9000000000001</v>
      </c>
      <c r="T6" t="s">
        <v>13</v>
      </c>
      <c r="U6" s="24"/>
      <c r="V6" t="s">
        <v>126</v>
      </c>
      <c r="W6">
        <v>1143.5</v>
      </c>
      <c r="X6" t="s">
        <v>13</v>
      </c>
      <c r="Y6" s="24"/>
      <c r="Z6" t="s">
        <v>127</v>
      </c>
      <c r="AA6">
        <v>624.20000000000005</v>
      </c>
      <c r="AB6" t="s">
        <v>13</v>
      </c>
      <c r="AC6" s="24"/>
      <c r="AD6" t="s">
        <v>127</v>
      </c>
      <c r="AE6">
        <v>484</v>
      </c>
      <c r="AF6" t="s">
        <v>13</v>
      </c>
      <c r="AG6" s="24"/>
      <c r="AH6" t="s">
        <v>127</v>
      </c>
      <c r="AI6">
        <v>155.6</v>
      </c>
      <c r="AJ6" t="s">
        <v>13</v>
      </c>
      <c r="AK6" s="24"/>
      <c r="AL6" t="s">
        <v>127</v>
      </c>
      <c r="AM6">
        <v>0</v>
      </c>
      <c r="AN6" t="s">
        <v>13</v>
      </c>
      <c r="AO6" s="24"/>
      <c r="AP6" t="s">
        <v>127</v>
      </c>
      <c r="AQ6">
        <v>0</v>
      </c>
      <c r="AR6" t="s">
        <v>13</v>
      </c>
      <c r="AS6" s="24"/>
      <c r="AT6" t="s">
        <v>127</v>
      </c>
      <c r="AU6">
        <v>0</v>
      </c>
      <c r="AV6" t="s">
        <v>13</v>
      </c>
    </row>
    <row r="7" spans="1:48" x14ac:dyDescent="0.25">
      <c r="B7" t="s">
        <v>98</v>
      </c>
      <c r="C7">
        <v>2194</v>
      </c>
      <c r="D7" t="s">
        <v>13</v>
      </c>
      <c r="E7" s="24"/>
      <c r="F7" t="s">
        <v>2</v>
      </c>
      <c r="G7">
        <v>166.5</v>
      </c>
      <c r="H7" t="s">
        <v>13</v>
      </c>
      <c r="I7" s="24"/>
      <c r="J7" t="s">
        <v>2</v>
      </c>
      <c r="K7">
        <v>166.5</v>
      </c>
      <c r="L7" t="s">
        <v>13</v>
      </c>
      <c r="M7" s="24"/>
      <c r="N7" t="s">
        <v>2</v>
      </c>
      <c r="O7">
        <v>180.1</v>
      </c>
      <c r="P7" t="s">
        <v>13</v>
      </c>
      <c r="Q7" s="24"/>
      <c r="R7" t="s">
        <v>2</v>
      </c>
      <c r="S7">
        <v>180.1</v>
      </c>
      <c r="T7" t="s">
        <v>13</v>
      </c>
      <c r="U7" s="24"/>
      <c r="V7" t="s">
        <v>2</v>
      </c>
      <c r="W7">
        <v>166.5</v>
      </c>
      <c r="X7" t="s">
        <v>13</v>
      </c>
      <c r="Y7" s="24"/>
      <c r="Z7" t="s">
        <v>33</v>
      </c>
      <c r="AA7">
        <v>21.8</v>
      </c>
      <c r="AB7" t="s">
        <v>13</v>
      </c>
      <c r="AC7" s="24"/>
      <c r="AD7" t="s">
        <v>33</v>
      </c>
      <c r="AE7">
        <v>21.8</v>
      </c>
      <c r="AF7" t="s">
        <v>13</v>
      </c>
      <c r="AG7" s="24"/>
      <c r="AH7" t="s">
        <v>33</v>
      </c>
      <c r="AI7">
        <v>21.8</v>
      </c>
      <c r="AJ7" t="s">
        <v>13</v>
      </c>
      <c r="AK7" s="24"/>
      <c r="AL7" t="s">
        <v>33</v>
      </c>
      <c r="AM7">
        <v>0</v>
      </c>
      <c r="AN7" t="s">
        <v>13</v>
      </c>
      <c r="AO7" s="24"/>
      <c r="AP7" t="s">
        <v>33</v>
      </c>
      <c r="AQ7">
        <v>0</v>
      </c>
      <c r="AR7" t="s">
        <v>13</v>
      </c>
      <c r="AS7" s="24"/>
      <c r="AT7" t="s">
        <v>33</v>
      </c>
      <c r="AU7">
        <v>0</v>
      </c>
      <c r="AV7" t="s">
        <v>13</v>
      </c>
    </row>
    <row r="8" spans="1:48" x14ac:dyDescent="0.25">
      <c r="B8" t="s">
        <v>99</v>
      </c>
      <c r="C8">
        <v>1.8</v>
      </c>
      <c r="D8" t="s">
        <v>13</v>
      </c>
      <c r="E8" s="24"/>
      <c r="F8" t="s">
        <v>3</v>
      </c>
      <c r="G8">
        <v>13.6</v>
      </c>
      <c r="H8" t="s">
        <v>13</v>
      </c>
      <c r="I8" s="24"/>
      <c r="J8" t="s">
        <v>3</v>
      </c>
      <c r="K8">
        <v>15.9</v>
      </c>
      <c r="L8" t="s">
        <v>13</v>
      </c>
      <c r="M8" s="24"/>
      <c r="N8" t="s">
        <v>3</v>
      </c>
      <c r="O8">
        <v>16.3</v>
      </c>
      <c r="P8" t="s">
        <v>13</v>
      </c>
      <c r="Q8" s="24"/>
      <c r="R8" t="s">
        <v>3</v>
      </c>
      <c r="S8">
        <v>139.69999999999999</v>
      </c>
      <c r="T8" t="s">
        <v>13</v>
      </c>
      <c r="U8" s="24"/>
      <c r="V8" t="s">
        <v>3</v>
      </c>
      <c r="W8">
        <v>139.69999999999999</v>
      </c>
      <c r="X8" t="s">
        <v>13</v>
      </c>
      <c r="Y8" s="24"/>
      <c r="Z8" t="s">
        <v>34</v>
      </c>
      <c r="AA8">
        <v>183.7</v>
      </c>
      <c r="AB8" t="s">
        <v>13</v>
      </c>
      <c r="AC8" s="24"/>
      <c r="AD8" t="s">
        <v>34</v>
      </c>
      <c r="AE8">
        <v>182.8</v>
      </c>
      <c r="AF8" t="s">
        <v>13</v>
      </c>
      <c r="AG8" s="24"/>
      <c r="AH8" t="s">
        <v>34</v>
      </c>
      <c r="AI8">
        <v>343.4</v>
      </c>
      <c r="AJ8" t="s">
        <v>13</v>
      </c>
      <c r="AK8" s="24"/>
      <c r="AL8" t="s">
        <v>34</v>
      </c>
      <c r="AM8">
        <v>0</v>
      </c>
      <c r="AN8" t="s">
        <v>13</v>
      </c>
      <c r="AO8" s="24"/>
      <c r="AP8" t="s">
        <v>34</v>
      </c>
      <c r="AQ8">
        <v>0</v>
      </c>
      <c r="AR8" t="s">
        <v>13</v>
      </c>
      <c r="AS8" s="24"/>
      <c r="AT8" t="s">
        <v>34</v>
      </c>
      <c r="AU8">
        <v>0</v>
      </c>
      <c r="AV8" t="s">
        <v>13</v>
      </c>
    </row>
    <row r="9" spans="1:48" x14ac:dyDescent="0.25">
      <c r="B9" t="s">
        <v>100</v>
      </c>
      <c r="C9">
        <v>6.8</v>
      </c>
      <c r="D9" t="s">
        <v>13</v>
      </c>
      <c r="E9" s="24"/>
      <c r="F9" t="s">
        <v>127</v>
      </c>
      <c r="G9">
        <v>16903.599999999999</v>
      </c>
      <c r="H9" t="s">
        <v>13</v>
      </c>
      <c r="I9" s="24"/>
      <c r="J9" t="s">
        <v>127</v>
      </c>
      <c r="K9">
        <v>16894.5</v>
      </c>
      <c r="L9" t="s">
        <v>13</v>
      </c>
      <c r="M9" s="24"/>
      <c r="N9" t="s">
        <v>127</v>
      </c>
      <c r="O9">
        <v>16773.400000000001</v>
      </c>
      <c r="P9" t="s">
        <v>13</v>
      </c>
      <c r="Q9" s="24"/>
      <c r="R9" t="s">
        <v>127</v>
      </c>
      <c r="S9">
        <v>647.29999999999995</v>
      </c>
      <c r="T9" t="s">
        <v>13</v>
      </c>
      <c r="U9" s="24"/>
      <c r="V9" t="s">
        <v>127</v>
      </c>
      <c r="W9">
        <v>635</v>
      </c>
      <c r="X9" t="s">
        <v>13</v>
      </c>
      <c r="Y9" s="24"/>
      <c r="Z9" t="s">
        <v>128</v>
      </c>
      <c r="AA9">
        <v>71.2</v>
      </c>
      <c r="AB9" t="s">
        <v>13</v>
      </c>
      <c r="AC9" s="24"/>
      <c r="AD9" t="s">
        <v>128</v>
      </c>
      <c r="AE9">
        <v>71.2</v>
      </c>
      <c r="AF9" t="s">
        <v>13</v>
      </c>
      <c r="AG9" s="24"/>
      <c r="AH9" t="s">
        <v>128</v>
      </c>
      <c r="AI9">
        <v>71.2</v>
      </c>
      <c r="AJ9" t="s">
        <v>13</v>
      </c>
      <c r="AK9" s="24"/>
      <c r="AL9" t="s">
        <v>128</v>
      </c>
      <c r="AM9">
        <v>71.2</v>
      </c>
      <c r="AN9" t="s">
        <v>13</v>
      </c>
      <c r="AO9" s="24"/>
      <c r="AP9" t="s">
        <v>128</v>
      </c>
      <c r="AQ9">
        <v>71.2</v>
      </c>
      <c r="AR9" t="s">
        <v>13</v>
      </c>
      <c r="AS9" s="24"/>
      <c r="AT9" t="s">
        <v>128</v>
      </c>
      <c r="AU9">
        <v>0</v>
      </c>
      <c r="AV9" t="s">
        <v>13</v>
      </c>
    </row>
    <row r="10" spans="1:48" x14ac:dyDescent="0.25">
      <c r="B10" t="s">
        <v>101</v>
      </c>
      <c r="C10">
        <v>33.6</v>
      </c>
      <c r="D10" t="s">
        <v>13</v>
      </c>
      <c r="E10" s="24"/>
      <c r="F10" t="s">
        <v>33</v>
      </c>
      <c r="G10">
        <v>21.8</v>
      </c>
      <c r="H10" t="s">
        <v>13</v>
      </c>
      <c r="I10" s="24"/>
      <c r="J10" t="s">
        <v>33</v>
      </c>
      <c r="K10">
        <v>21.8</v>
      </c>
      <c r="L10" t="s">
        <v>13</v>
      </c>
      <c r="M10" s="24"/>
      <c r="N10" t="s">
        <v>33</v>
      </c>
      <c r="O10">
        <v>26.3</v>
      </c>
      <c r="P10" t="s">
        <v>13</v>
      </c>
      <c r="Q10" s="24"/>
      <c r="R10" t="s">
        <v>33</v>
      </c>
      <c r="S10">
        <v>26.3</v>
      </c>
      <c r="T10" t="s">
        <v>13</v>
      </c>
      <c r="U10" s="24"/>
      <c r="V10" t="s">
        <v>33</v>
      </c>
      <c r="W10">
        <v>21.8</v>
      </c>
      <c r="X10" t="s">
        <v>13</v>
      </c>
      <c r="Y10" s="24"/>
      <c r="Z10" t="s">
        <v>46</v>
      </c>
      <c r="AA10">
        <v>55.3</v>
      </c>
      <c r="AB10" t="s">
        <v>13</v>
      </c>
      <c r="AC10" s="24"/>
      <c r="AD10" t="s">
        <v>46</v>
      </c>
      <c r="AE10">
        <v>48.1</v>
      </c>
      <c r="AF10" t="s">
        <v>13</v>
      </c>
      <c r="AG10" s="24"/>
      <c r="AH10" t="s">
        <v>46</v>
      </c>
      <c r="AI10">
        <v>45.8</v>
      </c>
      <c r="AJ10" t="s">
        <v>13</v>
      </c>
      <c r="AK10" s="24"/>
      <c r="AL10" t="s">
        <v>46</v>
      </c>
      <c r="AM10">
        <v>37.6</v>
      </c>
      <c r="AN10" t="s">
        <v>13</v>
      </c>
      <c r="AO10" s="24"/>
      <c r="AP10" t="s">
        <v>46</v>
      </c>
      <c r="AQ10">
        <v>37.6</v>
      </c>
      <c r="AR10" t="s">
        <v>13</v>
      </c>
      <c r="AS10" s="24"/>
      <c r="AT10" t="s">
        <v>46</v>
      </c>
      <c r="AU10">
        <v>28.6</v>
      </c>
      <c r="AV10" t="s">
        <v>13</v>
      </c>
    </row>
    <row r="11" spans="1:48" x14ac:dyDescent="0.25">
      <c r="B11" t="s">
        <v>102</v>
      </c>
      <c r="C11">
        <v>12.7</v>
      </c>
      <c r="D11" t="s">
        <v>13</v>
      </c>
      <c r="E11" s="24"/>
      <c r="F11" t="s">
        <v>34</v>
      </c>
      <c r="G11">
        <v>66.7</v>
      </c>
      <c r="H11" t="s">
        <v>13</v>
      </c>
      <c r="I11" s="24"/>
      <c r="J11" t="s">
        <v>34</v>
      </c>
      <c r="K11">
        <v>75.7</v>
      </c>
      <c r="L11" t="s">
        <v>13</v>
      </c>
      <c r="M11" s="24"/>
      <c r="N11" t="s">
        <v>34</v>
      </c>
      <c r="O11">
        <v>76.2</v>
      </c>
      <c r="P11" t="s">
        <v>13</v>
      </c>
      <c r="Q11" s="24"/>
      <c r="R11" t="s">
        <v>34</v>
      </c>
      <c r="S11">
        <v>183.7</v>
      </c>
      <c r="T11" t="s">
        <v>13</v>
      </c>
      <c r="U11" s="24"/>
      <c r="V11" t="s">
        <v>34</v>
      </c>
      <c r="W11">
        <v>183.7</v>
      </c>
      <c r="X11" t="s">
        <v>13</v>
      </c>
      <c r="Y11" s="24"/>
      <c r="Z11" t="s">
        <v>90</v>
      </c>
      <c r="AA11">
        <v>13.6</v>
      </c>
      <c r="AB11" t="s">
        <v>13</v>
      </c>
      <c r="AC11" s="24"/>
      <c r="AD11" t="s">
        <v>90</v>
      </c>
      <c r="AE11">
        <v>13.6</v>
      </c>
      <c r="AF11" t="s">
        <v>13</v>
      </c>
      <c r="AG11" s="24"/>
      <c r="AH11" t="s">
        <v>90</v>
      </c>
      <c r="AI11">
        <v>13.6</v>
      </c>
      <c r="AJ11" t="s">
        <v>13</v>
      </c>
      <c r="AK11" s="24"/>
      <c r="AL11" t="s">
        <v>90</v>
      </c>
      <c r="AM11">
        <v>13.6</v>
      </c>
      <c r="AN11" t="s">
        <v>13</v>
      </c>
      <c r="AO11" s="24"/>
      <c r="AP11" t="s">
        <v>90</v>
      </c>
      <c r="AQ11">
        <v>13.6</v>
      </c>
      <c r="AR11" t="s">
        <v>13</v>
      </c>
      <c r="AS11" s="24"/>
      <c r="AT11" t="s">
        <v>90</v>
      </c>
      <c r="AU11">
        <v>13.6</v>
      </c>
      <c r="AV11" t="s">
        <v>13</v>
      </c>
    </row>
    <row r="12" spans="1:48" x14ac:dyDescent="0.25">
      <c r="B12" t="s">
        <v>103</v>
      </c>
      <c r="C12">
        <v>15</v>
      </c>
      <c r="D12" t="s">
        <v>13</v>
      </c>
      <c r="E12" s="24"/>
      <c r="F12" t="s">
        <v>128</v>
      </c>
      <c r="G12">
        <v>143.30000000000001</v>
      </c>
      <c r="H12" t="s">
        <v>13</v>
      </c>
      <c r="I12" s="24"/>
      <c r="J12" t="s">
        <v>128</v>
      </c>
      <c r="K12">
        <v>143.30000000000001</v>
      </c>
      <c r="L12" t="s">
        <v>13</v>
      </c>
      <c r="M12" s="24"/>
      <c r="N12" t="s">
        <v>128</v>
      </c>
      <c r="O12">
        <v>142.9</v>
      </c>
      <c r="P12" t="s">
        <v>13</v>
      </c>
      <c r="Q12" s="24"/>
      <c r="R12" t="s">
        <v>128</v>
      </c>
      <c r="S12">
        <v>71.2</v>
      </c>
      <c r="T12" t="s">
        <v>13</v>
      </c>
      <c r="U12" s="24"/>
      <c r="V12" t="s">
        <v>128</v>
      </c>
      <c r="W12">
        <v>71.2</v>
      </c>
      <c r="X12" t="s">
        <v>13</v>
      </c>
      <c r="Y12" s="24"/>
      <c r="Z12" t="s">
        <v>129</v>
      </c>
      <c r="AA12">
        <v>3.2</v>
      </c>
      <c r="AB12" t="s">
        <v>13</v>
      </c>
      <c r="AC12" s="24"/>
      <c r="AD12" t="s">
        <v>129</v>
      </c>
      <c r="AE12">
        <v>3.2</v>
      </c>
      <c r="AF12" t="s">
        <v>13</v>
      </c>
      <c r="AG12" s="24"/>
      <c r="AH12" t="s">
        <v>129</v>
      </c>
      <c r="AI12">
        <v>3.2</v>
      </c>
      <c r="AJ12" t="s">
        <v>13</v>
      </c>
      <c r="AK12" s="24"/>
      <c r="AL12" t="s">
        <v>129</v>
      </c>
      <c r="AM12">
        <v>3.2</v>
      </c>
      <c r="AN12" t="s">
        <v>13</v>
      </c>
      <c r="AO12" s="24"/>
      <c r="AP12" t="s">
        <v>129</v>
      </c>
      <c r="AQ12">
        <v>3.2</v>
      </c>
      <c r="AR12" t="s">
        <v>13</v>
      </c>
      <c r="AS12" s="24"/>
      <c r="AT12" t="s">
        <v>129</v>
      </c>
      <c r="AU12">
        <v>3.2</v>
      </c>
      <c r="AV12" t="s">
        <v>13</v>
      </c>
    </row>
    <row r="13" spans="1:48" x14ac:dyDescent="0.25">
      <c r="B13" t="s">
        <v>9</v>
      </c>
      <c r="C13">
        <v>680.4</v>
      </c>
      <c r="D13" t="s">
        <v>13</v>
      </c>
      <c r="E13" s="24"/>
      <c r="F13" t="s">
        <v>46</v>
      </c>
      <c r="G13">
        <v>58.5</v>
      </c>
      <c r="H13" t="s">
        <v>13</v>
      </c>
      <c r="I13" s="24"/>
      <c r="J13" t="s">
        <v>46</v>
      </c>
      <c r="K13">
        <v>58.5</v>
      </c>
      <c r="L13" t="s">
        <v>13</v>
      </c>
      <c r="M13" s="24"/>
      <c r="N13" t="s">
        <v>46</v>
      </c>
      <c r="O13">
        <v>58.5</v>
      </c>
      <c r="P13" t="s">
        <v>13</v>
      </c>
      <c r="Q13" s="24"/>
      <c r="R13" t="s">
        <v>46</v>
      </c>
      <c r="S13">
        <v>56.2</v>
      </c>
      <c r="T13" t="s">
        <v>13</v>
      </c>
      <c r="U13" s="24"/>
      <c r="V13" t="s">
        <v>46</v>
      </c>
      <c r="W13">
        <v>56.2</v>
      </c>
      <c r="X13" t="s">
        <v>13</v>
      </c>
      <c r="Y13" s="24"/>
      <c r="Z13" t="s">
        <v>130</v>
      </c>
      <c r="AA13">
        <v>19.5</v>
      </c>
      <c r="AB13" t="s">
        <v>13</v>
      </c>
      <c r="AC13" s="24"/>
      <c r="AD13" t="s">
        <v>130</v>
      </c>
      <c r="AE13">
        <v>19.5</v>
      </c>
      <c r="AF13" t="s">
        <v>13</v>
      </c>
      <c r="AG13" s="24"/>
      <c r="AH13" t="s">
        <v>130</v>
      </c>
      <c r="AI13">
        <v>19.5</v>
      </c>
      <c r="AJ13" t="s">
        <v>13</v>
      </c>
      <c r="AK13" s="24"/>
      <c r="AL13" t="s">
        <v>130</v>
      </c>
      <c r="AM13">
        <v>19.5</v>
      </c>
      <c r="AN13" t="s">
        <v>13</v>
      </c>
      <c r="AO13" s="24"/>
      <c r="AP13" t="s">
        <v>130</v>
      </c>
      <c r="AQ13">
        <v>19.5</v>
      </c>
      <c r="AR13" t="s">
        <v>13</v>
      </c>
      <c r="AS13" s="24"/>
      <c r="AT13" t="s">
        <v>130</v>
      </c>
      <c r="AU13">
        <v>19.5</v>
      </c>
      <c r="AV13" t="s">
        <v>13</v>
      </c>
    </row>
    <row r="14" spans="1:48" x14ac:dyDescent="0.25">
      <c r="B14" t="s">
        <v>106</v>
      </c>
      <c r="C14">
        <f>SUM(C2:C13)</f>
        <v>453133.3</v>
      </c>
      <c r="D14" t="s">
        <v>13</v>
      </c>
      <c r="E14" s="24"/>
      <c r="F14" t="s">
        <v>90</v>
      </c>
      <c r="G14">
        <v>13.6</v>
      </c>
      <c r="H14" t="s">
        <v>13</v>
      </c>
      <c r="I14" s="24"/>
      <c r="J14" t="s">
        <v>90</v>
      </c>
      <c r="K14">
        <v>13.6</v>
      </c>
      <c r="L14" t="s">
        <v>13</v>
      </c>
      <c r="M14" s="24"/>
      <c r="N14" t="s">
        <v>90</v>
      </c>
      <c r="O14">
        <v>13.6</v>
      </c>
      <c r="P14" t="s">
        <v>13</v>
      </c>
      <c r="Q14" s="24"/>
      <c r="R14" t="s">
        <v>90</v>
      </c>
      <c r="S14">
        <v>13.6</v>
      </c>
      <c r="T14" t="s">
        <v>13</v>
      </c>
      <c r="U14" s="24"/>
      <c r="V14" t="s">
        <v>90</v>
      </c>
      <c r="W14">
        <v>13.6</v>
      </c>
      <c r="X14" t="s">
        <v>13</v>
      </c>
      <c r="Y14" s="24"/>
      <c r="Z14" t="s">
        <v>17</v>
      </c>
      <c r="AA14">
        <f>SUM(AA2:AA13)</f>
        <v>13049.000000000002</v>
      </c>
      <c r="AB14" t="s">
        <v>13</v>
      </c>
      <c r="AC14" s="24"/>
      <c r="AD14" t="s">
        <v>17</v>
      </c>
      <c r="AE14">
        <f>SUM(AE2:AE13)</f>
        <v>12900.7</v>
      </c>
      <c r="AF14" t="s">
        <v>13</v>
      </c>
      <c r="AG14" s="24"/>
      <c r="AH14" t="s">
        <v>17</v>
      </c>
      <c r="AI14">
        <f>SUM(AI2:AI13)</f>
        <v>12730.5</v>
      </c>
      <c r="AJ14" t="s">
        <v>13</v>
      </c>
      <c r="AK14" s="24"/>
      <c r="AL14" t="s">
        <v>17</v>
      </c>
      <c r="AM14">
        <f>SUM(AM2:AM13)</f>
        <v>12201.600000000002</v>
      </c>
      <c r="AN14" t="s">
        <v>13</v>
      </c>
      <c r="AO14" s="24"/>
      <c r="AP14" t="s">
        <v>17</v>
      </c>
      <c r="AQ14">
        <f>SUM(AQ2:AQ13)</f>
        <v>11046.800000000003</v>
      </c>
      <c r="AR14" t="s">
        <v>13</v>
      </c>
      <c r="AS14" s="24"/>
      <c r="AT14" t="s">
        <v>17</v>
      </c>
      <c r="AU14">
        <f>SUM(AU2:AU13)</f>
        <v>10713.900000000001</v>
      </c>
      <c r="AV14" t="s">
        <v>13</v>
      </c>
    </row>
    <row r="15" spans="1:48" x14ac:dyDescent="0.25">
      <c r="E15" s="24"/>
      <c r="F15" t="s">
        <v>129</v>
      </c>
      <c r="G15">
        <v>2.2000000000000002</v>
      </c>
      <c r="H15" t="s">
        <v>13</v>
      </c>
      <c r="I15" s="24"/>
      <c r="J15" t="s">
        <v>129</v>
      </c>
      <c r="K15">
        <v>2.2000000000000002</v>
      </c>
      <c r="L15" t="s">
        <v>13</v>
      </c>
      <c r="M15" s="24"/>
      <c r="N15" t="s">
        <v>129</v>
      </c>
      <c r="O15">
        <v>0.5</v>
      </c>
      <c r="P15" t="s">
        <v>13</v>
      </c>
      <c r="Q15" s="24"/>
      <c r="R15" t="s">
        <v>129</v>
      </c>
      <c r="S15">
        <v>3.2</v>
      </c>
      <c r="T15" t="s">
        <v>13</v>
      </c>
      <c r="U15" s="24"/>
      <c r="V15" t="s">
        <v>129</v>
      </c>
      <c r="W15">
        <v>3.2</v>
      </c>
      <c r="X15" t="s">
        <v>13</v>
      </c>
      <c r="Y15" s="24"/>
      <c r="Z15" t="s">
        <v>86</v>
      </c>
      <c r="AA15">
        <v>2088.8000000000002</v>
      </c>
      <c r="AB15" t="s">
        <v>13</v>
      </c>
      <c r="AC15" s="24"/>
      <c r="AD15" t="s">
        <v>86</v>
      </c>
      <c r="AE15">
        <v>2088.8000000000002</v>
      </c>
      <c r="AF15" t="s">
        <v>13</v>
      </c>
      <c r="AG15" s="24"/>
      <c r="AH15" t="s">
        <v>86</v>
      </c>
      <c r="AI15">
        <v>2088.8000000000002</v>
      </c>
      <c r="AJ15" t="s">
        <v>13</v>
      </c>
      <c r="AK15" s="24"/>
      <c r="AL15" t="s">
        <v>86</v>
      </c>
      <c r="AM15">
        <v>2088.8000000000002</v>
      </c>
      <c r="AN15" t="s">
        <v>13</v>
      </c>
      <c r="AO15" s="24"/>
      <c r="AP15" t="s">
        <v>86</v>
      </c>
      <c r="AQ15">
        <v>2088.8000000000002</v>
      </c>
      <c r="AR15" t="s">
        <v>13</v>
      </c>
      <c r="AS15" s="24"/>
      <c r="AT15" t="s">
        <v>86</v>
      </c>
      <c r="AU15">
        <v>2088.8000000000002</v>
      </c>
      <c r="AV15" t="s">
        <v>13</v>
      </c>
    </row>
    <row r="16" spans="1:48" x14ac:dyDescent="0.25">
      <c r="B16" t="s">
        <v>104</v>
      </c>
      <c r="C16">
        <v>2615.9</v>
      </c>
      <c r="D16" t="s">
        <v>13</v>
      </c>
      <c r="E16" s="24"/>
      <c r="F16" t="s">
        <v>130</v>
      </c>
      <c r="G16">
        <v>19.5</v>
      </c>
      <c r="H16" t="s">
        <v>13</v>
      </c>
      <c r="I16" s="24"/>
      <c r="J16" t="s">
        <v>130</v>
      </c>
      <c r="K16">
        <v>19.5</v>
      </c>
      <c r="L16" t="s">
        <v>13</v>
      </c>
      <c r="M16" s="24"/>
      <c r="N16" t="s">
        <v>130</v>
      </c>
      <c r="O16">
        <v>19.5</v>
      </c>
      <c r="P16" t="s">
        <v>13</v>
      </c>
      <c r="Q16" s="24"/>
      <c r="R16" t="s">
        <v>130</v>
      </c>
      <c r="S16">
        <v>19.5</v>
      </c>
      <c r="T16" t="s">
        <v>13</v>
      </c>
      <c r="U16" s="24"/>
      <c r="V16" t="s">
        <v>130</v>
      </c>
      <c r="W16">
        <v>19.5</v>
      </c>
      <c r="X16" t="s">
        <v>13</v>
      </c>
      <c r="Y16" s="24"/>
      <c r="Z16" t="s">
        <v>136</v>
      </c>
      <c r="AA16">
        <v>1750.4</v>
      </c>
      <c r="AB16" t="s">
        <v>13</v>
      </c>
      <c r="AC16" s="24"/>
      <c r="AD16" t="s">
        <v>136</v>
      </c>
      <c r="AE16">
        <v>1750.4</v>
      </c>
      <c r="AF16" t="s">
        <v>13</v>
      </c>
      <c r="AG16" s="24"/>
      <c r="AH16" t="s">
        <v>136</v>
      </c>
      <c r="AI16">
        <v>1750.4</v>
      </c>
      <c r="AJ16" t="s">
        <v>13</v>
      </c>
      <c r="AK16" s="24"/>
      <c r="AL16" t="s">
        <v>136</v>
      </c>
      <c r="AM16">
        <v>1750.4</v>
      </c>
      <c r="AN16" t="s">
        <v>13</v>
      </c>
      <c r="AO16" s="24"/>
      <c r="AP16" t="s">
        <v>136</v>
      </c>
      <c r="AQ16">
        <v>1750.4</v>
      </c>
      <c r="AR16" t="s">
        <v>13</v>
      </c>
      <c r="AS16" s="24"/>
      <c r="AT16" t="s">
        <v>136</v>
      </c>
      <c r="AU16">
        <v>1750.4</v>
      </c>
      <c r="AV16" t="s">
        <v>13</v>
      </c>
    </row>
    <row r="17" spans="1:48" x14ac:dyDescent="0.25">
      <c r="B17" t="s">
        <v>105</v>
      </c>
      <c r="C17">
        <v>487.6</v>
      </c>
      <c r="D17" t="s">
        <v>13</v>
      </c>
      <c r="E17" s="24"/>
      <c r="F17" t="s">
        <v>9</v>
      </c>
      <c r="G17">
        <v>45.4</v>
      </c>
      <c r="H17" t="s">
        <v>13</v>
      </c>
      <c r="I17" s="24"/>
      <c r="J17" t="s">
        <v>9</v>
      </c>
      <c r="K17">
        <v>0</v>
      </c>
      <c r="L17" t="s">
        <v>13</v>
      </c>
      <c r="M17" s="24"/>
      <c r="N17" t="s">
        <v>9</v>
      </c>
      <c r="O17">
        <v>0</v>
      </c>
      <c r="P17" t="s">
        <v>13</v>
      </c>
      <c r="Q17" s="24"/>
      <c r="R17" t="s">
        <v>9</v>
      </c>
      <c r="S17">
        <v>0</v>
      </c>
      <c r="T17" t="s">
        <v>13</v>
      </c>
      <c r="U17" s="24"/>
      <c r="V17" t="s">
        <v>9</v>
      </c>
      <c r="W17">
        <v>0</v>
      </c>
      <c r="X17" t="s">
        <v>13</v>
      </c>
      <c r="Y17" s="24"/>
      <c r="Z17" t="s">
        <v>137</v>
      </c>
      <c r="AA17">
        <v>14301.7</v>
      </c>
      <c r="AB17" t="s">
        <v>13</v>
      </c>
      <c r="AC17" s="24"/>
      <c r="AD17" t="s">
        <v>137</v>
      </c>
      <c r="AE17">
        <v>14301.7</v>
      </c>
      <c r="AF17" t="s">
        <v>13</v>
      </c>
      <c r="AG17" s="24"/>
      <c r="AH17" t="s">
        <v>137</v>
      </c>
      <c r="AI17">
        <v>0</v>
      </c>
      <c r="AJ17" t="s">
        <v>13</v>
      </c>
      <c r="AK17" s="24"/>
      <c r="AL17" t="s">
        <v>137</v>
      </c>
      <c r="AM17">
        <v>0</v>
      </c>
      <c r="AN17" t="s">
        <v>13</v>
      </c>
      <c r="AO17" s="24"/>
      <c r="AP17" t="s">
        <v>137</v>
      </c>
      <c r="AQ17">
        <v>0</v>
      </c>
      <c r="AR17" t="s">
        <v>13</v>
      </c>
      <c r="AS17" s="24"/>
      <c r="AT17" t="s">
        <v>137</v>
      </c>
      <c r="AU17">
        <v>0</v>
      </c>
      <c r="AV17" t="s">
        <v>13</v>
      </c>
    </row>
    <row r="18" spans="1:48" x14ac:dyDescent="0.25">
      <c r="B18" t="s">
        <v>107</v>
      </c>
      <c r="C18">
        <f>C14+C16+C17</f>
        <v>456236.79999999999</v>
      </c>
      <c r="D18" t="s">
        <v>13</v>
      </c>
      <c r="E18" s="24"/>
      <c r="F18" t="s">
        <v>17</v>
      </c>
      <c r="G18">
        <f>SUM(G2:G17)</f>
        <v>116162.29999999999</v>
      </c>
      <c r="H18" t="s">
        <v>13</v>
      </c>
      <c r="I18" s="24"/>
      <c r="J18" t="s">
        <v>17</v>
      </c>
      <c r="K18">
        <f>SUM(K2:K17)</f>
        <v>116066.5</v>
      </c>
      <c r="L18" t="s">
        <v>13</v>
      </c>
      <c r="M18" s="24"/>
      <c r="N18" t="s">
        <v>17</v>
      </c>
      <c r="O18">
        <f>SUM(O2:O17)</f>
        <v>115454.20000000001</v>
      </c>
      <c r="P18" t="s">
        <v>13</v>
      </c>
      <c r="Q18" s="24"/>
      <c r="R18" t="s">
        <v>17</v>
      </c>
      <c r="S18">
        <f>SUM(S2:S17)</f>
        <v>13187.700000000003</v>
      </c>
      <c r="T18" t="s">
        <v>13</v>
      </c>
      <c r="U18" s="24"/>
      <c r="V18" t="s">
        <v>17</v>
      </c>
      <c r="W18">
        <f>SUM(W2:W17)</f>
        <v>13102.900000000003</v>
      </c>
      <c r="X18" t="s">
        <v>13</v>
      </c>
      <c r="Y18" s="24"/>
      <c r="Z18" t="s">
        <v>21</v>
      </c>
      <c r="AA18">
        <f>SUM(AA14:AA17)</f>
        <v>31189.900000000005</v>
      </c>
      <c r="AB18" t="s">
        <v>13</v>
      </c>
      <c r="AC18" s="24"/>
      <c r="AD18" t="s">
        <v>21</v>
      </c>
      <c r="AE18">
        <f>SUM(AE14:AE17)</f>
        <v>31041.600000000002</v>
      </c>
      <c r="AF18" t="s">
        <v>13</v>
      </c>
      <c r="AG18" s="24"/>
      <c r="AH18" t="s">
        <v>21</v>
      </c>
      <c r="AI18">
        <f>SUM(AI14:AI17)</f>
        <v>16569.7</v>
      </c>
      <c r="AJ18" t="s">
        <v>13</v>
      </c>
      <c r="AK18" s="24"/>
      <c r="AL18" t="s">
        <v>21</v>
      </c>
      <c r="AM18">
        <f>SUM(AM14:AM17)</f>
        <v>16040.800000000001</v>
      </c>
      <c r="AN18" t="s">
        <v>13</v>
      </c>
      <c r="AO18" s="24"/>
      <c r="AP18" t="s">
        <v>21</v>
      </c>
      <c r="AQ18">
        <f>SUM(AQ14:AQ17)</f>
        <v>14886.000000000002</v>
      </c>
      <c r="AR18" t="s">
        <v>13</v>
      </c>
      <c r="AS18" s="24"/>
      <c r="AT18" t="s">
        <v>21</v>
      </c>
      <c r="AU18">
        <f>SUM(AU14:AU17)</f>
        <v>14553.1</v>
      </c>
      <c r="AV18" t="s">
        <v>13</v>
      </c>
    </row>
    <row r="19" spans="1:48" x14ac:dyDescent="0.25">
      <c r="E19" s="24"/>
      <c r="F19" t="s">
        <v>86</v>
      </c>
      <c r="G19">
        <v>2088.8000000000002</v>
      </c>
      <c r="H19" t="s">
        <v>13</v>
      </c>
      <c r="I19" s="24"/>
      <c r="J19" t="s">
        <v>86</v>
      </c>
      <c r="K19">
        <v>2088.8000000000002</v>
      </c>
      <c r="L19" t="s">
        <v>13</v>
      </c>
      <c r="M19" s="24"/>
      <c r="N19" t="s">
        <v>86</v>
      </c>
      <c r="O19">
        <v>2088.8000000000002</v>
      </c>
      <c r="P19" t="s">
        <v>13</v>
      </c>
      <c r="Q19" s="24"/>
      <c r="R19" t="s">
        <v>86</v>
      </c>
      <c r="S19">
        <v>2088.8000000000002</v>
      </c>
      <c r="T19" t="s">
        <v>13</v>
      </c>
      <c r="U19" s="24"/>
      <c r="V19" t="s">
        <v>86</v>
      </c>
      <c r="W19">
        <v>2088.8000000000002</v>
      </c>
      <c r="X19" t="s">
        <v>13</v>
      </c>
      <c r="Y19" s="24"/>
      <c r="AC19" s="24"/>
      <c r="AG19" s="24"/>
      <c r="AK19" s="24"/>
      <c r="AO19" s="24"/>
      <c r="AS19" s="24"/>
    </row>
    <row r="20" spans="1:48" x14ac:dyDescent="0.25">
      <c r="B20" t="s">
        <v>108</v>
      </c>
      <c r="C20">
        <v>116162.3</v>
      </c>
      <c r="D20" t="s">
        <v>13</v>
      </c>
      <c r="E20" s="24"/>
      <c r="F20" t="s">
        <v>138</v>
      </c>
      <c r="G20">
        <v>16577.400000000001</v>
      </c>
      <c r="H20" t="s">
        <v>13</v>
      </c>
      <c r="I20" s="24"/>
      <c r="J20" t="s">
        <v>138</v>
      </c>
      <c r="K20">
        <v>16577.400000000001</v>
      </c>
      <c r="L20" t="s">
        <v>13</v>
      </c>
      <c r="M20" s="24"/>
      <c r="N20" t="s">
        <v>138</v>
      </c>
      <c r="O20">
        <v>16577.400000000001</v>
      </c>
      <c r="P20" t="s">
        <v>13</v>
      </c>
      <c r="Q20" s="24"/>
      <c r="R20" t="s">
        <v>138</v>
      </c>
      <c r="S20">
        <v>16577.400000000001</v>
      </c>
      <c r="T20" t="s">
        <v>13</v>
      </c>
      <c r="U20" s="24"/>
      <c r="V20" t="s">
        <v>138</v>
      </c>
      <c r="W20">
        <v>16577.400000000001</v>
      </c>
      <c r="X20" t="s">
        <v>13</v>
      </c>
      <c r="Y20" s="24"/>
      <c r="AC20" s="24"/>
      <c r="AG20" s="24"/>
      <c r="AK20" s="24"/>
      <c r="AO20" s="24"/>
      <c r="AS20" s="24"/>
    </row>
    <row r="21" spans="1:48" x14ac:dyDescent="0.25">
      <c r="B21" t="s">
        <v>86</v>
      </c>
      <c r="C21">
        <v>2088.8000000000002</v>
      </c>
      <c r="D21" t="s">
        <v>13</v>
      </c>
      <c r="E21" s="24"/>
      <c r="F21" t="s">
        <v>131</v>
      </c>
      <c r="G21">
        <f>SUM(G18:G20)</f>
        <v>134828.5</v>
      </c>
      <c r="H21" t="s">
        <v>13</v>
      </c>
      <c r="I21" s="24"/>
      <c r="J21" t="s">
        <v>131</v>
      </c>
      <c r="K21">
        <f>SUM(K18:K20)</f>
        <v>134732.70000000001</v>
      </c>
      <c r="L21" t="s">
        <v>13</v>
      </c>
      <c r="M21" s="24"/>
      <c r="N21" t="s">
        <v>131</v>
      </c>
      <c r="O21">
        <f>SUM(O18:O20)</f>
        <v>134120.40000000002</v>
      </c>
      <c r="P21" t="s">
        <v>13</v>
      </c>
      <c r="Q21" s="24"/>
      <c r="R21" t="s">
        <v>131</v>
      </c>
      <c r="S21">
        <f>SUM(S18:S20)</f>
        <v>31853.900000000005</v>
      </c>
      <c r="T21" t="s">
        <v>13</v>
      </c>
      <c r="U21" s="24"/>
      <c r="V21" t="s">
        <v>131</v>
      </c>
      <c r="W21">
        <f>SUM(W18:W20)</f>
        <v>31769.100000000006</v>
      </c>
      <c r="X21" t="s">
        <v>13</v>
      </c>
      <c r="Y21" s="24"/>
      <c r="AC21" s="24"/>
      <c r="AG21" s="24"/>
      <c r="AK21" s="24"/>
      <c r="AO21" s="24"/>
      <c r="AS21" s="24"/>
    </row>
    <row r="22" spans="1:48" x14ac:dyDescent="0.25">
      <c r="B22" t="s">
        <v>109</v>
      </c>
      <c r="C22">
        <v>16577.400000000001</v>
      </c>
      <c r="D22" t="s">
        <v>13</v>
      </c>
      <c r="E22" s="24"/>
      <c r="I22" s="24"/>
      <c r="M22" s="24"/>
      <c r="Q22" s="24"/>
      <c r="U22" s="24"/>
      <c r="Y22" s="24"/>
      <c r="AC22" s="24"/>
      <c r="AG22" s="24"/>
      <c r="AK22" s="24"/>
      <c r="AO22" s="24"/>
      <c r="AS22" s="24"/>
    </row>
    <row r="23" spans="1:48" x14ac:dyDescent="0.25">
      <c r="B23" t="s">
        <v>110</v>
      </c>
      <c r="C23">
        <f>C18+C20+C21+C22</f>
        <v>591065.30000000005</v>
      </c>
      <c r="D23" t="s">
        <v>13</v>
      </c>
      <c r="E23" s="24"/>
      <c r="I23" s="24"/>
      <c r="M23" s="24"/>
      <c r="Q23" s="24"/>
      <c r="U23" s="24"/>
      <c r="Y23" s="24"/>
      <c r="AC23" s="24"/>
      <c r="AG23" s="24"/>
      <c r="AK23" s="24"/>
      <c r="AO23" s="24"/>
      <c r="AS23" s="24"/>
    </row>
    <row r="24" spans="1:48" x14ac:dyDescent="0.25">
      <c r="E24" s="24"/>
      <c r="I24" s="24"/>
      <c r="M24" s="24"/>
      <c r="Q24" s="24"/>
      <c r="U24" s="24"/>
      <c r="Y24" s="24"/>
      <c r="AC24" s="24"/>
      <c r="AG24" s="24"/>
      <c r="AK24" s="24"/>
      <c r="AO24" s="24"/>
      <c r="AS24" s="24"/>
    </row>
    <row r="25" spans="1:48" x14ac:dyDescent="0.25">
      <c r="E25" s="24"/>
      <c r="I25" s="24"/>
      <c r="M25" s="24"/>
      <c r="Q25" s="24"/>
      <c r="U25" s="24"/>
      <c r="Y25" s="24"/>
      <c r="AC25" s="24"/>
      <c r="AG25" s="24"/>
      <c r="AK25" s="24"/>
      <c r="AO25" s="24"/>
      <c r="AS25" s="24"/>
    </row>
    <row r="28" spans="1:48" x14ac:dyDescent="0.25">
      <c r="A28" s="3" t="s">
        <v>56</v>
      </c>
      <c r="B28" s="4"/>
      <c r="C28" s="4"/>
      <c r="D28" s="4"/>
      <c r="E28" s="4"/>
      <c r="F28" s="12">
        <f>C3+C4+C5+C6+C7+C8</f>
        <v>413696.10000000003</v>
      </c>
      <c r="G28" s="5" t="s">
        <v>13</v>
      </c>
    </row>
    <row r="29" spans="1:48" x14ac:dyDescent="0.25">
      <c r="A29" s="6" t="s">
        <v>57</v>
      </c>
      <c r="F29" s="13">
        <f>G6+G7+G8+G9+G10+G11</f>
        <v>105034.4</v>
      </c>
      <c r="G29" s="7" t="s">
        <v>13</v>
      </c>
    </row>
    <row r="30" spans="1:48" x14ac:dyDescent="0.25">
      <c r="A30" s="6" t="s">
        <v>59</v>
      </c>
      <c r="F30" s="13">
        <f>C18-F28</f>
        <v>42540.699999999953</v>
      </c>
      <c r="G30" s="7" t="s">
        <v>13</v>
      </c>
    </row>
    <row r="31" spans="1:48" x14ac:dyDescent="0.25">
      <c r="A31" s="6" t="s">
        <v>60</v>
      </c>
      <c r="F31" s="13">
        <f>C20+C21-F29</f>
        <v>13216.700000000012</v>
      </c>
      <c r="G31" s="7" t="s">
        <v>13</v>
      </c>
    </row>
    <row r="32" spans="1:48" x14ac:dyDescent="0.25">
      <c r="A32" s="8" t="s">
        <v>55</v>
      </c>
      <c r="B32" s="9"/>
      <c r="C32" s="9"/>
      <c r="D32" s="9"/>
      <c r="E32" s="9"/>
      <c r="F32" s="14">
        <f>C16</f>
        <v>2615.9</v>
      </c>
      <c r="G32" s="10" t="s">
        <v>13</v>
      </c>
    </row>
    <row r="34" spans="1:7" x14ac:dyDescent="0.25">
      <c r="A34" t="s">
        <v>9</v>
      </c>
      <c r="F34" s="13">
        <f>C13</f>
        <v>680.4</v>
      </c>
      <c r="G34" t="s">
        <v>13</v>
      </c>
    </row>
    <row r="35" spans="1:7" x14ac:dyDescent="0.25">
      <c r="A35" t="s">
        <v>111</v>
      </c>
      <c r="F35" s="13">
        <f>C17</f>
        <v>487.6</v>
      </c>
      <c r="G35" t="s">
        <v>13</v>
      </c>
    </row>
    <row r="36" spans="1:7" x14ac:dyDescent="0.25">
      <c r="A36" t="s">
        <v>61</v>
      </c>
      <c r="F36" s="13">
        <f>G4</f>
        <v>100.7</v>
      </c>
      <c r="G36" t="s">
        <v>13</v>
      </c>
    </row>
    <row r="37" spans="1:7" x14ac:dyDescent="0.25">
      <c r="A37" t="s">
        <v>62</v>
      </c>
      <c r="F37" s="13">
        <f>G21</f>
        <v>134828.5</v>
      </c>
      <c r="G37" t="s">
        <v>13</v>
      </c>
    </row>
    <row r="39" spans="1:7" x14ac:dyDescent="0.25">
      <c r="A39" s="11" t="s">
        <v>148</v>
      </c>
      <c r="B39" s="11"/>
      <c r="C39" s="11"/>
      <c r="D39" s="11"/>
      <c r="E39" s="11"/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8659-5C6E-4805-8141-DF9DD1CD818C}">
  <dimension ref="A1:AB42"/>
  <sheetViews>
    <sheetView tabSelected="1" topLeftCell="A10" workbookViewId="0">
      <selection activeCell="A29" sqref="A29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6" max="26" width="15.42578125" bestFit="1" customWidth="1"/>
  </cols>
  <sheetData>
    <row r="1" spans="1:28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151</v>
      </c>
      <c r="W1" s="1"/>
      <c r="X1" s="1"/>
      <c r="Y1" s="1"/>
      <c r="Z1" s="2" t="s">
        <v>153</v>
      </c>
      <c r="AA1" s="1"/>
      <c r="AB1" s="1"/>
    </row>
    <row r="2" spans="1:28" x14ac:dyDescent="0.25">
      <c r="B2" t="s">
        <v>0</v>
      </c>
      <c r="C2">
        <v>130453</v>
      </c>
      <c r="D2" t="s">
        <v>13</v>
      </c>
      <c r="F2" t="s">
        <v>28</v>
      </c>
      <c r="G2">
        <v>622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S2">
        <v>0</v>
      </c>
      <c r="T2" t="s">
        <v>13</v>
      </c>
      <c r="V2" t="s">
        <v>28</v>
      </c>
      <c r="W2">
        <v>0</v>
      </c>
      <c r="X2" t="s">
        <v>13</v>
      </c>
      <c r="Z2" t="s">
        <v>154</v>
      </c>
      <c r="AA2">
        <v>522</v>
      </c>
      <c r="AB2" t="s">
        <v>13</v>
      </c>
    </row>
    <row r="3" spans="1:28" x14ac:dyDescent="0.25">
      <c r="B3" t="s">
        <v>1</v>
      </c>
      <c r="C3">
        <v>1480077</v>
      </c>
      <c r="D3" t="s">
        <v>13</v>
      </c>
      <c r="F3" t="s">
        <v>29</v>
      </c>
      <c r="G3">
        <v>4985</v>
      </c>
      <c r="H3" t="s">
        <v>13</v>
      </c>
      <c r="J3" t="s">
        <v>29</v>
      </c>
      <c r="K3">
        <v>4985</v>
      </c>
      <c r="L3" t="s">
        <v>13</v>
      </c>
      <c r="N3" t="s">
        <v>29</v>
      </c>
      <c r="O3">
        <v>4985</v>
      </c>
      <c r="P3" t="s">
        <v>13</v>
      </c>
      <c r="R3" t="s">
        <v>29</v>
      </c>
      <c r="S3">
        <v>4985</v>
      </c>
      <c r="T3" t="s">
        <v>13</v>
      </c>
      <c r="V3" t="s">
        <v>29</v>
      </c>
      <c r="W3">
        <v>4985</v>
      </c>
      <c r="X3" t="s">
        <v>13</v>
      </c>
      <c r="Z3" t="s">
        <v>155</v>
      </c>
      <c r="AA3">
        <v>21</v>
      </c>
      <c r="AB3" t="s">
        <v>13</v>
      </c>
    </row>
    <row r="4" spans="1:28" x14ac:dyDescent="0.25">
      <c r="B4" t="s">
        <v>2</v>
      </c>
      <c r="C4">
        <v>21123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S4">
        <v>0</v>
      </c>
      <c r="T4" t="s">
        <v>13</v>
      </c>
      <c r="V4" t="s">
        <v>30</v>
      </c>
      <c r="W4">
        <v>0</v>
      </c>
      <c r="X4" t="s">
        <v>13</v>
      </c>
      <c r="Z4" t="s">
        <v>156</v>
      </c>
      <c r="AA4">
        <v>1</v>
      </c>
      <c r="AB4" t="s">
        <v>13</v>
      </c>
    </row>
    <row r="5" spans="1:28" x14ac:dyDescent="0.25">
      <c r="B5" t="s">
        <v>3</v>
      </c>
      <c r="C5">
        <v>190</v>
      </c>
      <c r="D5" t="s">
        <v>13</v>
      </c>
      <c r="F5" t="s">
        <v>14</v>
      </c>
      <c r="G5">
        <f>SUM(G2:G4)</f>
        <v>5607</v>
      </c>
      <c r="H5" t="s">
        <v>13</v>
      </c>
      <c r="J5" t="s">
        <v>14</v>
      </c>
      <c r="K5">
        <f>SUM(K2:K4)</f>
        <v>4985</v>
      </c>
      <c r="L5" t="s">
        <v>13</v>
      </c>
      <c r="N5" t="s">
        <v>14</v>
      </c>
      <c r="O5">
        <f>SUM(O2:O4)</f>
        <v>4985</v>
      </c>
      <c r="P5" t="s">
        <v>13</v>
      </c>
      <c r="R5" t="s">
        <v>14</v>
      </c>
      <c r="S5">
        <f>SUM(S2:S4)</f>
        <v>4985</v>
      </c>
      <c r="T5" t="s">
        <v>13</v>
      </c>
      <c r="V5" t="s">
        <v>14</v>
      </c>
      <c r="W5">
        <f>SUM(W2:W4)</f>
        <v>4985</v>
      </c>
      <c r="X5" t="s">
        <v>13</v>
      </c>
      <c r="Z5" t="s">
        <v>157</v>
      </c>
      <c r="AA5">
        <v>88474</v>
      </c>
      <c r="AB5" t="s">
        <v>13</v>
      </c>
    </row>
    <row r="6" spans="1:28" x14ac:dyDescent="0.25">
      <c r="B6" t="s">
        <v>4</v>
      </c>
      <c r="C6">
        <v>633481</v>
      </c>
      <c r="D6" t="s">
        <v>13</v>
      </c>
      <c r="Z6" t="s">
        <v>160</v>
      </c>
      <c r="AA6">
        <v>12701</v>
      </c>
      <c r="AB6" t="s">
        <v>13</v>
      </c>
    </row>
    <row r="7" spans="1:28" x14ac:dyDescent="0.25">
      <c r="B7" t="s">
        <v>5</v>
      </c>
      <c r="C7">
        <v>4313</v>
      </c>
      <c r="D7" t="s">
        <v>13</v>
      </c>
      <c r="F7" t="s">
        <v>31</v>
      </c>
      <c r="G7">
        <v>36653</v>
      </c>
      <c r="H7" t="s">
        <v>13</v>
      </c>
      <c r="J7" t="s">
        <v>31</v>
      </c>
      <c r="K7">
        <v>36653</v>
      </c>
      <c r="L7" t="s">
        <v>13</v>
      </c>
      <c r="N7" t="s">
        <v>31</v>
      </c>
      <c r="O7">
        <v>36653</v>
      </c>
      <c r="P7" t="s">
        <v>13</v>
      </c>
      <c r="R7" t="s">
        <v>31</v>
      </c>
      <c r="S7">
        <v>36653</v>
      </c>
      <c r="T7" t="s">
        <v>13</v>
      </c>
      <c r="V7" t="s">
        <v>31</v>
      </c>
      <c r="W7">
        <v>36653</v>
      </c>
      <c r="X7" t="s">
        <v>13</v>
      </c>
    </row>
    <row r="8" spans="1:28" x14ac:dyDescent="0.25">
      <c r="B8" t="s">
        <v>6</v>
      </c>
      <c r="C8">
        <v>44</v>
      </c>
      <c r="D8" t="s">
        <v>13</v>
      </c>
      <c r="F8" t="s">
        <v>1</v>
      </c>
      <c r="G8">
        <v>372216</v>
      </c>
      <c r="H8" t="s">
        <v>13</v>
      </c>
      <c r="J8" t="s">
        <v>1</v>
      </c>
      <c r="K8">
        <v>372216</v>
      </c>
      <c r="L8" t="s">
        <v>13</v>
      </c>
      <c r="N8" t="s">
        <v>1</v>
      </c>
      <c r="O8">
        <v>371755</v>
      </c>
      <c r="P8" t="s">
        <v>13</v>
      </c>
      <c r="R8" t="s">
        <v>1</v>
      </c>
      <c r="S8">
        <v>7536</v>
      </c>
      <c r="T8" t="s">
        <v>13</v>
      </c>
      <c r="V8" t="s">
        <v>1</v>
      </c>
      <c r="W8">
        <v>7407</v>
      </c>
      <c r="X8" t="s">
        <v>13</v>
      </c>
    </row>
    <row r="9" spans="1:28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</row>
    <row r="10" spans="1:28" x14ac:dyDescent="0.25">
      <c r="B10" t="s">
        <v>8</v>
      </c>
      <c r="C10">
        <v>288</v>
      </c>
      <c r="D10" t="s">
        <v>13</v>
      </c>
      <c r="F10" t="s">
        <v>3</v>
      </c>
      <c r="G10">
        <v>176</v>
      </c>
      <c r="H10" t="s">
        <v>13</v>
      </c>
      <c r="J10" t="s">
        <v>3</v>
      </c>
      <c r="K10">
        <v>176</v>
      </c>
      <c r="L10" t="s">
        <v>13</v>
      </c>
      <c r="N10" t="s">
        <v>3</v>
      </c>
      <c r="O10">
        <v>179</v>
      </c>
      <c r="P10" t="s">
        <v>13</v>
      </c>
      <c r="R10" t="s">
        <v>3</v>
      </c>
      <c r="S10">
        <v>1991</v>
      </c>
      <c r="T10" t="s">
        <v>13</v>
      </c>
      <c r="V10" t="s">
        <v>3</v>
      </c>
      <c r="W10">
        <v>1996</v>
      </c>
      <c r="X10" t="s">
        <v>13</v>
      </c>
    </row>
    <row r="11" spans="1:28" x14ac:dyDescent="0.25">
      <c r="B11" t="s">
        <v>9</v>
      </c>
      <c r="C11">
        <v>635</v>
      </c>
      <c r="D11" t="s">
        <v>13</v>
      </c>
      <c r="F11" t="s">
        <v>32</v>
      </c>
      <c r="G11">
        <v>72695</v>
      </c>
      <c r="H11" t="s">
        <v>13</v>
      </c>
      <c r="J11" t="s">
        <v>32</v>
      </c>
      <c r="K11">
        <v>72689</v>
      </c>
      <c r="L11" t="s">
        <v>13</v>
      </c>
      <c r="N11" t="s">
        <v>32</v>
      </c>
      <c r="O11">
        <v>72475</v>
      </c>
      <c r="P11" t="s">
        <v>13</v>
      </c>
      <c r="R11" t="s">
        <v>32</v>
      </c>
      <c r="S11">
        <v>2666</v>
      </c>
      <c r="T11" t="s">
        <v>13</v>
      </c>
      <c r="V11" t="s">
        <v>32</v>
      </c>
      <c r="W11">
        <v>2620</v>
      </c>
      <c r="X11" t="s">
        <v>13</v>
      </c>
    </row>
    <row r="12" spans="1:28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110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</row>
    <row r="13" spans="1:28" x14ac:dyDescent="0.25">
      <c r="B13" t="s">
        <v>11</v>
      </c>
      <c r="C13">
        <v>239</v>
      </c>
      <c r="D13" t="s">
        <v>13</v>
      </c>
      <c r="F13" t="s">
        <v>34</v>
      </c>
      <c r="G13">
        <v>37</v>
      </c>
      <c r="H13" t="s">
        <v>13</v>
      </c>
      <c r="J13" t="s">
        <v>34</v>
      </c>
      <c r="K13">
        <v>38</v>
      </c>
      <c r="L13" t="s">
        <v>13</v>
      </c>
      <c r="N13" t="s">
        <v>34</v>
      </c>
      <c r="O13">
        <v>39</v>
      </c>
      <c r="P13" t="s">
        <v>13</v>
      </c>
      <c r="R13" t="s">
        <v>34</v>
      </c>
      <c r="S13">
        <v>798</v>
      </c>
      <c r="T13" t="s">
        <v>13</v>
      </c>
      <c r="V13" t="s">
        <v>34</v>
      </c>
      <c r="W13">
        <v>800</v>
      </c>
      <c r="X13" t="s">
        <v>13</v>
      </c>
    </row>
    <row r="14" spans="1:28" x14ac:dyDescent="0.25">
      <c r="B14" t="s">
        <v>12</v>
      </c>
      <c r="C14">
        <f>SUM(C2:C13)</f>
        <v>2271905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S14">
        <v>0</v>
      </c>
      <c r="T14" t="s">
        <v>13</v>
      </c>
      <c r="V14" t="s">
        <v>35</v>
      </c>
      <c r="W14">
        <v>0</v>
      </c>
      <c r="X14" t="s">
        <v>13</v>
      </c>
    </row>
    <row r="15" spans="1:28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S15">
        <v>0</v>
      </c>
      <c r="T15" t="s">
        <v>13</v>
      </c>
      <c r="V15" t="s">
        <v>9</v>
      </c>
      <c r="W15">
        <v>0</v>
      </c>
      <c r="X15" t="s">
        <v>13</v>
      </c>
    </row>
    <row r="16" spans="1:28" x14ac:dyDescent="0.25">
      <c r="B16" t="s">
        <v>14</v>
      </c>
      <c r="C16">
        <v>5608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</row>
    <row r="17" spans="1:24" x14ac:dyDescent="0.25">
      <c r="B17" t="s">
        <v>15</v>
      </c>
      <c r="C17">
        <v>482891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</row>
    <row r="18" spans="1:24" x14ac:dyDescent="0.25">
      <c r="B18" t="s">
        <v>16</v>
      </c>
      <c r="C18">
        <v>3453</v>
      </c>
      <c r="D18" t="s">
        <v>13</v>
      </c>
      <c r="F18" t="s">
        <v>15</v>
      </c>
      <c r="G18">
        <f>SUM(G7:G17)</f>
        <v>482886</v>
      </c>
      <c r="H18" t="s">
        <v>13</v>
      </c>
      <c r="J18" t="s">
        <v>15</v>
      </c>
      <c r="K18">
        <f>SUM(K7:K17)</f>
        <v>482666</v>
      </c>
      <c r="L18" t="s">
        <v>13</v>
      </c>
      <c r="N18" t="s">
        <v>15</v>
      </c>
      <c r="O18">
        <f>SUM(O7:O17)</f>
        <v>482064</v>
      </c>
      <c r="P18" t="s">
        <v>13</v>
      </c>
      <c r="R18" t="s">
        <v>15</v>
      </c>
      <c r="S18">
        <f>SUM(S7:S17)</f>
        <v>50590</v>
      </c>
      <c r="T18" t="s">
        <v>13</v>
      </c>
      <c r="V18" t="s">
        <v>15</v>
      </c>
      <c r="W18">
        <f>SUM(W7:W17)</f>
        <v>50422</v>
      </c>
      <c r="X18" t="s">
        <v>13</v>
      </c>
    </row>
    <row r="19" spans="1:24" x14ac:dyDescent="0.25">
      <c r="B19" t="s">
        <v>19</v>
      </c>
      <c r="C19">
        <v>89096</v>
      </c>
      <c r="D19" t="s">
        <v>13</v>
      </c>
    </row>
    <row r="20" spans="1:24" x14ac:dyDescent="0.25">
      <c r="B20" t="s">
        <v>20</v>
      </c>
      <c r="C20">
        <v>581049</v>
      </c>
      <c r="D20" t="s">
        <v>13</v>
      </c>
      <c r="G20">
        <v>3453</v>
      </c>
      <c r="H20" t="s">
        <v>13</v>
      </c>
      <c r="J20" t="s">
        <v>150</v>
      </c>
      <c r="K20">
        <v>3453</v>
      </c>
      <c r="L20" t="s">
        <v>13</v>
      </c>
      <c r="N20" t="s">
        <v>150</v>
      </c>
      <c r="O20">
        <v>3453</v>
      </c>
      <c r="P20" t="s">
        <v>13</v>
      </c>
      <c r="R20" t="s">
        <v>150</v>
      </c>
      <c r="S20">
        <v>3453</v>
      </c>
      <c r="T20" t="s">
        <v>13</v>
      </c>
      <c r="V20" t="s">
        <v>150</v>
      </c>
      <c r="W20">
        <v>3453</v>
      </c>
      <c r="X20" t="s">
        <v>13</v>
      </c>
    </row>
    <row r="21" spans="1:24" x14ac:dyDescent="0.25">
      <c r="B21" t="s">
        <v>21</v>
      </c>
      <c r="C21">
        <v>2852959</v>
      </c>
      <c r="D21" t="s">
        <v>13</v>
      </c>
      <c r="G21">
        <v>89096</v>
      </c>
      <c r="H21" t="s">
        <v>13</v>
      </c>
      <c r="J21" t="s">
        <v>19</v>
      </c>
      <c r="K21">
        <v>88573</v>
      </c>
      <c r="L21" t="s">
        <v>13</v>
      </c>
      <c r="N21" t="s">
        <v>19</v>
      </c>
      <c r="O21">
        <v>88573</v>
      </c>
      <c r="P21" t="s">
        <v>13</v>
      </c>
      <c r="R21" t="s">
        <v>19</v>
      </c>
      <c r="S21">
        <v>88497</v>
      </c>
      <c r="T21" t="s">
        <v>13</v>
      </c>
      <c r="V21" t="s">
        <v>19</v>
      </c>
      <c r="W21">
        <v>88497</v>
      </c>
      <c r="X21" t="s">
        <v>13</v>
      </c>
    </row>
    <row r="22" spans="1:24" x14ac:dyDescent="0.25">
      <c r="G22">
        <v>92550</v>
      </c>
      <c r="H22" t="s">
        <v>13</v>
      </c>
      <c r="J22" t="s">
        <v>20</v>
      </c>
      <c r="K22">
        <v>92027</v>
      </c>
      <c r="L22" t="s">
        <v>13</v>
      </c>
      <c r="N22" t="s">
        <v>20</v>
      </c>
      <c r="O22">
        <v>92027</v>
      </c>
      <c r="P22" t="s">
        <v>13</v>
      </c>
      <c r="R22" t="s">
        <v>20</v>
      </c>
      <c r="S22">
        <v>91950</v>
      </c>
      <c r="T22" t="s">
        <v>13</v>
      </c>
      <c r="V22" t="s">
        <v>20</v>
      </c>
      <c r="W22">
        <v>91950</v>
      </c>
      <c r="X22" t="s">
        <v>13</v>
      </c>
    </row>
    <row r="23" spans="1:24" x14ac:dyDescent="0.25">
      <c r="G23">
        <v>581049</v>
      </c>
      <c r="H23" t="s">
        <v>13</v>
      </c>
      <c r="J23" t="s">
        <v>21</v>
      </c>
      <c r="K23">
        <v>579683</v>
      </c>
      <c r="L23" t="s">
        <v>13</v>
      </c>
      <c r="N23" t="s">
        <v>21</v>
      </c>
      <c r="O23">
        <v>579081</v>
      </c>
      <c r="P23" t="s">
        <v>13</v>
      </c>
      <c r="R23" t="s">
        <v>21</v>
      </c>
      <c r="S23">
        <v>147530</v>
      </c>
      <c r="T23" t="s">
        <v>13</v>
      </c>
      <c r="V23" t="s">
        <v>21</v>
      </c>
      <c r="W23">
        <v>147363</v>
      </c>
      <c r="X23" t="s">
        <v>13</v>
      </c>
    </row>
    <row r="28" spans="1:24" x14ac:dyDescent="0.25">
      <c r="A28" s="3" t="s">
        <v>54</v>
      </c>
      <c r="B28" s="4">
        <f>C3+C4+C5+C6+C7+C8</f>
        <v>2139228</v>
      </c>
      <c r="C28" s="5" t="s">
        <v>13</v>
      </c>
    </row>
    <row r="29" spans="1:24" x14ac:dyDescent="0.25">
      <c r="A29" s="6" t="s">
        <v>56</v>
      </c>
      <c r="B29">
        <f>G8+G9+G10+G11+G12+G13</f>
        <v>445965</v>
      </c>
      <c r="C29" s="7" t="s">
        <v>13</v>
      </c>
    </row>
    <row r="30" spans="1:24" x14ac:dyDescent="0.25">
      <c r="A30" s="6" t="s">
        <v>158</v>
      </c>
      <c r="B30">
        <f>AA2</f>
        <v>522</v>
      </c>
      <c r="C30" s="7" t="s">
        <v>13</v>
      </c>
    </row>
    <row r="31" spans="1:24" x14ac:dyDescent="0.25">
      <c r="A31" s="6" t="s">
        <v>58</v>
      </c>
      <c r="B31">
        <f>C2+C9+C10+C12+C13+B37+G2</f>
        <v>133503</v>
      </c>
      <c r="C31" s="7" t="s">
        <v>13</v>
      </c>
    </row>
    <row r="32" spans="1:24" x14ac:dyDescent="0.25">
      <c r="A32" s="6" t="s">
        <v>59</v>
      </c>
      <c r="B32">
        <f>K7+K16+K17+K20</f>
        <v>40153</v>
      </c>
      <c r="C32" s="7" t="s">
        <v>13</v>
      </c>
    </row>
    <row r="33" spans="1:3" x14ac:dyDescent="0.25">
      <c r="A33" s="6" t="s">
        <v>159</v>
      </c>
      <c r="B33">
        <f>AA6</f>
        <v>12701</v>
      </c>
      <c r="C33" s="7" t="s">
        <v>13</v>
      </c>
    </row>
    <row r="34" spans="1:3" x14ac:dyDescent="0.25">
      <c r="A34" s="6" t="s">
        <v>152</v>
      </c>
      <c r="B34">
        <f>AA5</f>
        <v>88474</v>
      </c>
      <c r="C34" s="7" t="s">
        <v>13</v>
      </c>
    </row>
    <row r="35" spans="1:3" x14ac:dyDescent="0.25">
      <c r="A35" s="8" t="s">
        <v>55</v>
      </c>
      <c r="B35" s="9">
        <f>G3</f>
        <v>4985</v>
      </c>
      <c r="C35" s="10" t="s">
        <v>13</v>
      </c>
    </row>
    <row r="37" spans="1:3" x14ac:dyDescent="0.25">
      <c r="A37" t="s">
        <v>9</v>
      </c>
      <c r="B37">
        <f>C11+G15</f>
        <v>839</v>
      </c>
      <c r="C37" t="s">
        <v>13</v>
      </c>
    </row>
    <row r="38" spans="1:3" x14ac:dyDescent="0.25">
      <c r="A38" t="s">
        <v>64</v>
      </c>
      <c r="B38">
        <f>C12</f>
        <v>1026</v>
      </c>
      <c r="C38" t="s">
        <v>13</v>
      </c>
    </row>
    <row r="39" spans="1:3" x14ac:dyDescent="0.25">
      <c r="A39" t="s">
        <v>61</v>
      </c>
      <c r="B39">
        <v>0</v>
      </c>
      <c r="C39" t="s">
        <v>13</v>
      </c>
    </row>
    <row r="40" spans="1:3" x14ac:dyDescent="0.25">
      <c r="A40" t="s">
        <v>62</v>
      </c>
      <c r="B40">
        <v>0</v>
      </c>
      <c r="C40" t="s">
        <v>13</v>
      </c>
    </row>
    <row r="42" spans="1:3" x14ac:dyDescent="0.25">
      <c r="A42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2A29-2759-43CC-BC11-BE135C5FFFE5}">
  <dimension ref="A1:AV39"/>
  <sheetViews>
    <sheetView zoomScaleNormal="100" workbookViewId="0">
      <selection activeCell="C38" sqref="C38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19.28515625" customWidth="1"/>
    <col min="4" max="4" width="3" bestFit="1" customWidth="1"/>
    <col min="5" max="5" width="6" customWidth="1"/>
    <col min="6" max="6" width="17.5703125" bestFit="1" customWidth="1"/>
    <col min="8" max="8" width="3" bestFit="1" customWidth="1"/>
    <col min="9" max="9" width="6.5703125" customWidth="1"/>
    <col min="10" max="10" width="16.7109375" customWidth="1"/>
    <col min="12" max="12" width="3" bestFit="1" customWidth="1"/>
    <col min="13" max="13" width="6" customWidth="1"/>
    <col min="14" max="14" width="16.7109375" customWidth="1"/>
    <col min="16" max="16" width="3" bestFit="1" customWidth="1"/>
    <col min="17" max="17" width="7.140625" customWidth="1"/>
    <col min="18" max="18" width="16.7109375" customWidth="1"/>
    <col min="20" max="20" width="3" bestFit="1" customWidth="1"/>
    <col min="21" max="21" width="7.28515625" customWidth="1"/>
    <col min="22" max="22" width="16.7109375" customWidth="1"/>
    <col min="24" max="24" width="3" bestFit="1" customWidth="1"/>
    <col min="25" max="25" width="7.42578125" customWidth="1"/>
    <col min="26" max="26" width="16.7109375" customWidth="1"/>
    <col min="28" max="28" width="3" bestFit="1" customWidth="1"/>
    <col min="29" max="29" width="7.42578125" customWidth="1"/>
    <col min="30" max="30" width="17.28515625" customWidth="1"/>
    <col min="32" max="32" width="3" bestFit="1" customWidth="1"/>
    <col min="33" max="33" width="6.28515625" customWidth="1"/>
    <col min="34" max="34" width="17.28515625" customWidth="1"/>
    <col min="36" max="36" width="3" bestFit="1" customWidth="1"/>
    <col min="37" max="37" width="5.85546875" customWidth="1"/>
    <col min="38" max="38" width="17.28515625" customWidth="1"/>
    <col min="40" max="40" width="3" bestFit="1" customWidth="1"/>
    <col min="41" max="41" width="6.85546875" customWidth="1"/>
    <col min="42" max="42" width="17.28515625" customWidth="1"/>
    <col min="44" max="44" width="3" bestFit="1" customWidth="1"/>
    <col min="45" max="45" width="5.85546875" customWidth="1"/>
    <col min="46" max="46" width="17.28515625" customWidth="1"/>
    <col min="48" max="48" width="3" bestFit="1" customWidth="1"/>
  </cols>
  <sheetData>
    <row r="1" spans="1:48" x14ac:dyDescent="0.25">
      <c r="A1" s="2" t="s">
        <v>65</v>
      </c>
      <c r="B1" s="2" t="s">
        <v>92</v>
      </c>
      <c r="C1" s="2"/>
      <c r="D1" s="2"/>
      <c r="E1" s="2"/>
      <c r="F1" s="2" t="s">
        <v>66</v>
      </c>
      <c r="G1" s="1"/>
      <c r="H1" s="1"/>
      <c r="I1" s="2"/>
      <c r="J1" s="2" t="s">
        <v>67</v>
      </c>
      <c r="K1" s="1"/>
      <c r="L1" s="1"/>
      <c r="M1" s="1"/>
      <c r="N1" s="2" t="s">
        <v>68</v>
      </c>
      <c r="O1" s="1"/>
      <c r="P1" s="1"/>
      <c r="Q1" s="1"/>
      <c r="R1" s="2" t="s">
        <v>69</v>
      </c>
      <c r="S1" s="1"/>
      <c r="T1" s="1"/>
      <c r="U1" s="1"/>
      <c r="V1" s="2" t="s">
        <v>70</v>
      </c>
      <c r="W1" s="1"/>
      <c r="X1" s="1"/>
      <c r="Y1" s="1"/>
      <c r="Z1" s="2" t="s">
        <v>71</v>
      </c>
      <c r="AA1" s="1"/>
      <c r="AB1" s="1"/>
      <c r="AC1" s="2"/>
      <c r="AD1" s="2" t="s">
        <v>72</v>
      </c>
      <c r="AE1" s="1"/>
      <c r="AF1" s="1"/>
      <c r="AG1" s="1"/>
      <c r="AH1" s="2" t="s">
        <v>73</v>
      </c>
      <c r="AI1" s="1"/>
      <c r="AJ1" s="1"/>
      <c r="AK1" s="1"/>
      <c r="AL1" s="2" t="s">
        <v>74</v>
      </c>
      <c r="AM1" s="1"/>
      <c r="AN1" s="1"/>
      <c r="AO1" s="1"/>
      <c r="AP1" s="2" t="s">
        <v>75</v>
      </c>
      <c r="AQ1" s="1"/>
      <c r="AR1" s="1"/>
      <c r="AS1" s="1"/>
      <c r="AT1" s="2" t="s">
        <v>76</v>
      </c>
      <c r="AU1" s="1"/>
      <c r="AV1" s="1"/>
    </row>
    <row r="2" spans="1:48" x14ac:dyDescent="0.25">
      <c r="B2" t="s">
        <v>93</v>
      </c>
      <c r="D2" t="s">
        <v>13</v>
      </c>
      <c r="E2" s="24"/>
      <c r="F2" t="s">
        <v>108</v>
      </c>
      <c r="H2" t="s">
        <v>13</v>
      </c>
      <c r="I2" s="24"/>
      <c r="J2" t="s">
        <v>108</v>
      </c>
      <c r="L2" t="s">
        <v>13</v>
      </c>
      <c r="M2" s="24"/>
      <c r="N2" t="s">
        <v>108</v>
      </c>
      <c r="P2" t="s">
        <v>13</v>
      </c>
      <c r="Q2" s="24"/>
      <c r="R2" t="s">
        <v>108</v>
      </c>
      <c r="T2" t="s">
        <v>13</v>
      </c>
      <c r="U2" s="24"/>
      <c r="V2" t="s">
        <v>108</v>
      </c>
      <c r="X2" t="s">
        <v>13</v>
      </c>
      <c r="Y2" s="24"/>
      <c r="Z2" t="s">
        <v>108</v>
      </c>
      <c r="AB2" t="s">
        <v>13</v>
      </c>
      <c r="AC2" s="24"/>
      <c r="AD2" t="s">
        <v>108</v>
      </c>
      <c r="AF2" t="s">
        <v>13</v>
      </c>
      <c r="AG2" s="24"/>
      <c r="AH2" t="s">
        <v>108</v>
      </c>
      <c r="AJ2" t="s">
        <v>13</v>
      </c>
      <c r="AK2" s="24"/>
      <c r="AL2" t="s">
        <v>108</v>
      </c>
      <c r="AO2" s="24"/>
      <c r="AP2" t="s">
        <v>108</v>
      </c>
      <c r="AR2" t="s">
        <v>13</v>
      </c>
      <c r="AS2" s="24"/>
      <c r="AT2" t="s">
        <v>108</v>
      </c>
      <c r="AV2" t="s">
        <v>13</v>
      </c>
    </row>
    <row r="3" spans="1:48" x14ac:dyDescent="0.25">
      <c r="B3" t="s">
        <v>94</v>
      </c>
      <c r="D3" t="s">
        <v>13</v>
      </c>
      <c r="E3" s="24"/>
      <c r="F3" t="s">
        <v>77</v>
      </c>
      <c r="H3" t="s">
        <v>13</v>
      </c>
      <c r="I3" s="24"/>
      <c r="J3" t="s">
        <v>77</v>
      </c>
      <c r="L3" t="s">
        <v>13</v>
      </c>
      <c r="M3" s="24"/>
      <c r="N3" t="s">
        <v>77</v>
      </c>
      <c r="P3" t="s">
        <v>13</v>
      </c>
      <c r="Q3" s="24"/>
      <c r="R3" t="s">
        <v>77</v>
      </c>
      <c r="T3" t="s">
        <v>13</v>
      </c>
      <c r="U3" s="24"/>
      <c r="V3" t="s">
        <v>77</v>
      </c>
      <c r="X3" t="s">
        <v>13</v>
      </c>
      <c r="Y3" s="24"/>
      <c r="Z3" t="s">
        <v>77</v>
      </c>
      <c r="AB3" t="s">
        <v>13</v>
      </c>
      <c r="AC3" s="24"/>
      <c r="AD3" t="s">
        <v>77</v>
      </c>
      <c r="AF3" t="s">
        <v>13</v>
      </c>
      <c r="AG3" s="24"/>
      <c r="AH3" t="s">
        <v>77</v>
      </c>
      <c r="AJ3" t="s">
        <v>13</v>
      </c>
      <c r="AK3" s="24"/>
      <c r="AL3" t="s">
        <v>77</v>
      </c>
      <c r="AO3" s="24"/>
      <c r="AP3" t="s">
        <v>77</v>
      </c>
      <c r="AR3" t="s">
        <v>13</v>
      </c>
      <c r="AS3" s="24"/>
      <c r="AT3" t="s">
        <v>77</v>
      </c>
      <c r="AV3" t="s">
        <v>13</v>
      </c>
    </row>
    <row r="4" spans="1:48" x14ac:dyDescent="0.25">
      <c r="B4" t="s">
        <v>95</v>
      </c>
      <c r="D4" t="s">
        <v>13</v>
      </c>
      <c r="E4" s="24"/>
      <c r="F4" t="s">
        <v>78</v>
      </c>
      <c r="H4" t="s">
        <v>13</v>
      </c>
      <c r="I4" s="24"/>
      <c r="J4" t="s">
        <v>78</v>
      </c>
      <c r="L4" t="s">
        <v>13</v>
      </c>
      <c r="M4" s="24"/>
      <c r="N4" t="s">
        <v>78</v>
      </c>
      <c r="P4" t="s">
        <v>13</v>
      </c>
      <c r="Q4" s="24"/>
      <c r="R4" t="s">
        <v>78</v>
      </c>
      <c r="T4" t="s">
        <v>13</v>
      </c>
      <c r="U4" s="24"/>
      <c r="V4" t="s">
        <v>78</v>
      </c>
      <c r="X4" t="s">
        <v>13</v>
      </c>
      <c r="Y4" s="24"/>
      <c r="Z4" t="s">
        <v>78</v>
      </c>
      <c r="AB4" t="s">
        <v>13</v>
      </c>
      <c r="AC4" s="24"/>
      <c r="AD4" t="s">
        <v>78</v>
      </c>
      <c r="AF4" t="s">
        <v>13</v>
      </c>
      <c r="AG4" s="24"/>
      <c r="AH4" t="s">
        <v>78</v>
      </c>
      <c r="AJ4" t="s">
        <v>13</v>
      </c>
      <c r="AK4" s="24"/>
      <c r="AL4" t="s">
        <v>78</v>
      </c>
      <c r="AO4" s="24"/>
      <c r="AP4" t="s">
        <v>78</v>
      </c>
      <c r="AR4" t="s">
        <v>13</v>
      </c>
      <c r="AS4" s="24"/>
      <c r="AT4" t="s">
        <v>78</v>
      </c>
      <c r="AV4" t="s">
        <v>13</v>
      </c>
    </row>
    <row r="5" spans="1:48" x14ac:dyDescent="0.25">
      <c r="B5" t="s">
        <v>96</v>
      </c>
      <c r="D5" t="s">
        <v>13</v>
      </c>
      <c r="E5" s="24"/>
      <c r="F5" t="s">
        <v>79</v>
      </c>
      <c r="H5" t="s">
        <v>13</v>
      </c>
      <c r="I5" s="24"/>
      <c r="J5" t="s">
        <v>79</v>
      </c>
      <c r="L5" t="s">
        <v>13</v>
      </c>
      <c r="M5" s="24"/>
      <c r="N5" t="s">
        <v>79</v>
      </c>
      <c r="P5" t="s">
        <v>13</v>
      </c>
      <c r="Q5" s="24"/>
      <c r="R5" t="s">
        <v>79</v>
      </c>
      <c r="T5" t="s">
        <v>13</v>
      </c>
      <c r="U5" s="24"/>
      <c r="V5" t="s">
        <v>79</v>
      </c>
      <c r="X5" t="s">
        <v>13</v>
      </c>
      <c r="Y5" s="24"/>
      <c r="Z5" t="s">
        <v>79</v>
      </c>
      <c r="AB5" t="s">
        <v>13</v>
      </c>
      <c r="AC5" s="24"/>
      <c r="AD5" t="s">
        <v>79</v>
      </c>
      <c r="AF5" t="s">
        <v>13</v>
      </c>
      <c r="AG5" s="24"/>
      <c r="AH5" t="s">
        <v>79</v>
      </c>
      <c r="AJ5" t="s">
        <v>13</v>
      </c>
      <c r="AK5" s="24"/>
      <c r="AL5" t="s">
        <v>79</v>
      </c>
      <c r="AO5" s="24"/>
      <c r="AP5" t="s">
        <v>79</v>
      </c>
      <c r="AR5" t="s">
        <v>13</v>
      </c>
      <c r="AS5" s="24"/>
      <c r="AT5" t="s">
        <v>79</v>
      </c>
      <c r="AV5" t="s">
        <v>13</v>
      </c>
    </row>
    <row r="6" spans="1:48" x14ac:dyDescent="0.25">
      <c r="B6" t="s">
        <v>97</v>
      </c>
      <c r="D6" t="s">
        <v>13</v>
      </c>
      <c r="E6" s="24"/>
      <c r="F6" t="s">
        <v>80</v>
      </c>
      <c r="H6" t="s">
        <v>13</v>
      </c>
      <c r="I6" s="24"/>
      <c r="J6" t="s">
        <v>80</v>
      </c>
      <c r="L6" t="s">
        <v>13</v>
      </c>
      <c r="M6" s="24"/>
      <c r="N6" t="s">
        <v>80</v>
      </c>
      <c r="P6" t="s">
        <v>13</v>
      </c>
      <c r="Q6" s="24"/>
      <c r="R6" t="s">
        <v>80</v>
      </c>
      <c r="T6" t="s">
        <v>13</v>
      </c>
      <c r="U6" s="24"/>
      <c r="V6" t="s">
        <v>80</v>
      </c>
      <c r="X6" t="s">
        <v>13</v>
      </c>
      <c r="Y6" s="24"/>
      <c r="Z6" t="s">
        <v>80</v>
      </c>
      <c r="AB6" t="s">
        <v>13</v>
      </c>
      <c r="AC6" s="24"/>
      <c r="AD6" t="s">
        <v>80</v>
      </c>
      <c r="AF6" t="s">
        <v>13</v>
      </c>
      <c r="AG6" s="24"/>
      <c r="AH6" t="s">
        <v>80</v>
      </c>
      <c r="AJ6" t="s">
        <v>13</v>
      </c>
      <c r="AK6" s="24"/>
      <c r="AL6" t="s">
        <v>80</v>
      </c>
      <c r="AO6" s="24"/>
      <c r="AP6" t="s">
        <v>80</v>
      </c>
      <c r="AR6" t="s">
        <v>13</v>
      </c>
      <c r="AS6" s="24"/>
      <c r="AT6" t="s">
        <v>80</v>
      </c>
      <c r="AV6" t="s">
        <v>13</v>
      </c>
    </row>
    <row r="7" spans="1:48" x14ac:dyDescent="0.25">
      <c r="B7" t="s">
        <v>98</v>
      </c>
      <c r="D7" t="s">
        <v>13</v>
      </c>
      <c r="E7" s="24"/>
      <c r="F7" t="s">
        <v>81</v>
      </c>
      <c r="H7" t="s">
        <v>13</v>
      </c>
      <c r="I7" s="24"/>
      <c r="J7" t="s">
        <v>81</v>
      </c>
      <c r="L7" t="s">
        <v>13</v>
      </c>
      <c r="M7" s="24"/>
      <c r="N7" t="s">
        <v>81</v>
      </c>
      <c r="P7" t="s">
        <v>13</v>
      </c>
      <c r="Q7" s="24"/>
      <c r="R7" t="s">
        <v>81</v>
      </c>
      <c r="T7" t="s">
        <v>13</v>
      </c>
      <c r="U7" s="24"/>
      <c r="V7" t="s">
        <v>81</v>
      </c>
      <c r="X7" t="s">
        <v>13</v>
      </c>
      <c r="Y7" s="24"/>
      <c r="Z7" t="s">
        <v>81</v>
      </c>
      <c r="AB7" t="s">
        <v>13</v>
      </c>
      <c r="AC7" s="24"/>
      <c r="AD7" t="s">
        <v>81</v>
      </c>
      <c r="AF7" t="s">
        <v>13</v>
      </c>
      <c r="AG7" s="24"/>
      <c r="AH7" t="s">
        <v>81</v>
      </c>
      <c r="AJ7" t="s">
        <v>13</v>
      </c>
      <c r="AK7" s="24"/>
      <c r="AL7" t="s">
        <v>81</v>
      </c>
      <c r="AO7" s="24"/>
      <c r="AP7" t="s">
        <v>81</v>
      </c>
      <c r="AR7" t="s">
        <v>13</v>
      </c>
      <c r="AS7" s="24"/>
      <c r="AT7" t="s">
        <v>81</v>
      </c>
      <c r="AV7" t="s">
        <v>13</v>
      </c>
    </row>
    <row r="8" spans="1:48" x14ac:dyDescent="0.25">
      <c r="B8" t="s">
        <v>99</v>
      </c>
      <c r="D8" t="s">
        <v>13</v>
      </c>
      <c r="E8" s="24"/>
      <c r="F8" t="s">
        <v>82</v>
      </c>
      <c r="H8" t="s">
        <v>13</v>
      </c>
      <c r="I8" s="24"/>
      <c r="J8" t="s">
        <v>82</v>
      </c>
      <c r="L8" t="s">
        <v>13</v>
      </c>
      <c r="M8" s="24"/>
      <c r="N8" t="s">
        <v>82</v>
      </c>
      <c r="P8" t="s">
        <v>13</v>
      </c>
      <c r="Q8" s="24"/>
      <c r="R8" t="s">
        <v>82</v>
      </c>
      <c r="T8" t="s">
        <v>13</v>
      </c>
      <c r="U8" s="24"/>
      <c r="V8" t="s">
        <v>82</v>
      </c>
      <c r="X8" t="s">
        <v>13</v>
      </c>
      <c r="Y8" s="24"/>
      <c r="Z8" t="s">
        <v>82</v>
      </c>
      <c r="AB8" t="s">
        <v>13</v>
      </c>
      <c r="AC8" s="24"/>
      <c r="AD8" t="s">
        <v>82</v>
      </c>
      <c r="AF8" t="s">
        <v>13</v>
      </c>
      <c r="AG8" s="24"/>
      <c r="AH8" t="s">
        <v>82</v>
      </c>
      <c r="AJ8" t="s">
        <v>13</v>
      </c>
      <c r="AK8" s="24"/>
      <c r="AL8" t="s">
        <v>82</v>
      </c>
      <c r="AO8" s="24"/>
      <c r="AP8" t="s">
        <v>82</v>
      </c>
      <c r="AR8" t="s">
        <v>13</v>
      </c>
      <c r="AS8" s="24"/>
      <c r="AT8" t="s">
        <v>82</v>
      </c>
      <c r="AV8" t="s">
        <v>13</v>
      </c>
    </row>
    <row r="9" spans="1:48" x14ac:dyDescent="0.25">
      <c r="B9" t="s">
        <v>100</v>
      </c>
      <c r="D9" t="s">
        <v>13</v>
      </c>
      <c r="E9" s="24"/>
      <c r="F9" t="s">
        <v>83</v>
      </c>
      <c r="H9" t="s">
        <v>13</v>
      </c>
      <c r="I9" s="24"/>
      <c r="J9" t="s">
        <v>83</v>
      </c>
      <c r="L9" t="s">
        <v>13</v>
      </c>
      <c r="M9" s="24"/>
      <c r="N9" t="s">
        <v>83</v>
      </c>
      <c r="P9" t="s">
        <v>13</v>
      </c>
      <c r="Q9" s="24"/>
      <c r="R9" t="s">
        <v>83</v>
      </c>
      <c r="T9" t="s">
        <v>13</v>
      </c>
      <c r="U9" s="24"/>
      <c r="V9" t="s">
        <v>83</v>
      </c>
      <c r="X9" t="s">
        <v>13</v>
      </c>
      <c r="Y9" s="24"/>
      <c r="Z9" t="s">
        <v>83</v>
      </c>
      <c r="AB9" t="s">
        <v>13</v>
      </c>
      <c r="AC9" s="24"/>
      <c r="AD9" t="s">
        <v>83</v>
      </c>
      <c r="AF9" t="s">
        <v>13</v>
      </c>
      <c r="AG9" s="24"/>
      <c r="AH9" t="s">
        <v>83</v>
      </c>
      <c r="AJ9" t="s">
        <v>13</v>
      </c>
      <c r="AK9" s="24"/>
      <c r="AL9" t="s">
        <v>83</v>
      </c>
      <c r="AO9" s="24"/>
      <c r="AP9" t="s">
        <v>83</v>
      </c>
      <c r="AR9" t="s">
        <v>13</v>
      </c>
      <c r="AS9" s="24"/>
      <c r="AT9" t="s">
        <v>83</v>
      </c>
      <c r="AV9" t="s">
        <v>13</v>
      </c>
    </row>
    <row r="10" spans="1:48" x14ac:dyDescent="0.25">
      <c r="B10" t="s">
        <v>101</v>
      </c>
      <c r="D10" t="s">
        <v>13</v>
      </c>
      <c r="E10" s="24"/>
      <c r="F10" t="s">
        <v>84</v>
      </c>
      <c r="H10" t="s">
        <v>13</v>
      </c>
      <c r="I10" s="24"/>
      <c r="J10" t="s">
        <v>84</v>
      </c>
      <c r="L10" t="s">
        <v>13</v>
      </c>
      <c r="M10" s="24"/>
      <c r="N10" t="s">
        <v>84</v>
      </c>
      <c r="P10" t="s">
        <v>13</v>
      </c>
      <c r="Q10" s="24"/>
      <c r="R10" t="s">
        <v>84</v>
      </c>
      <c r="T10" t="s">
        <v>13</v>
      </c>
      <c r="U10" s="24"/>
      <c r="V10" t="s">
        <v>84</v>
      </c>
      <c r="X10" t="s">
        <v>13</v>
      </c>
      <c r="Y10" s="24"/>
      <c r="Z10" t="s">
        <v>84</v>
      </c>
      <c r="AB10" t="s">
        <v>13</v>
      </c>
      <c r="AC10" s="24"/>
      <c r="AD10" t="s">
        <v>84</v>
      </c>
      <c r="AF10" t="s">
        <v>13</v>
      </c>
      <c r="AG10" s="24"/>
      <c r="AH10" t="s">
        <v>84</v>
      </c>
      <c r="AJ10" t="s">
        <v>13</v>
      </c>
      <c r="AK10" s="24"/>
      <c r="AL10" t="s">
        <v>84</v>
      </c>
      <c r="AO10" s="24"/>
      <c r="AP10" t="s">
        <v>84</v>
      </c>
      <c r="AR10" t="s">
        <v>13</v>
      </c>
      <c r="AS10" s="24"/>
      <c r="AT10" t="s">
        <v>84</v>
      </c>
      <c r="AV10" t="s">
        <v>13</v>
      </c>
    </row>
    <row r="11" spans="1:48" x14ac:dyDescent="0.25">
      <c r="B11" t="s">
        <v>102</v>
      </c>
      <c r="D11" t="s">
        <v>13</v>
      </c>
      <c r="E11" s="24"/>
      <c r="F11" t="s">
        <v>85</v>
      </c>
      <c r="H11" t="s">
        <v>13</v>
      </c>
      <c r="I11" s="24"/>
      <c r="J11" t="s">
        <v>85</v>
      </c>
      <c r="L11" t="s">
        <v>13</v>
      </c>
      <c r="M11" s="24"/>
      <c r="N11" t="s">
        <v>85</v>
      </c>
      <c r="P11" t="s">
        <v>13</v>
      </c>
      <c r="Q11" s="24"/>
      <c r="R11" t="s">
        <v>85</v>
      </c>
      <c r="T11" t="s">
        <v>13</v>
      </c>
      <c r="U11" s="24"/>
      <c r="V11" t="s">
        <v>85</v>
      </c>
      <c r="X11" t="s">
        <v>13</v>
      </c>
      <c r="Y11" s="24"/>
      <c r="Z11" t="s">
        <v>85</v>
      </c>
      <c r="AB11" t="s">
        <v>13</v>
      </c>
      <c r="AC11" s="24"/>
      <c r="AD11" t="s">
        <v>85</v>
      </c>
      <c r="AF11" t="s">
        <v>13</v>
      </c>
      <c r="AG11" s="24"/>
      <c r="AH11" t="s">
        <v>85</v>
      </c>
      <c r="AJ11" t="s">
        <v>13</v>
      </c>
      <c r="AK11" s="24"/>
      <c r="AL11" t="s">
        <v>85</v>
      </c>
      <c r="AO11" s="24"/>
      <c r="AP11" t="s">
        <v>85</v>
      </c>
      <c r="AR11" t="s">
        <v>13</v>
      </c>
      <c r="AS11" s="24"/>
      <c r="AT11" t="s">
        <v>85</v>
      </c>
      <c r="AV11" t="s">
        <v>13</v>
      </c>
    </row>
    <row r="12" spans="1:48" x14ac:dyDescent="0.25">
      <c r="B12" t="s">
        <v>103</v>
      </c>
      <c r="D12" t="s">
        <v>13</v>
      </c>
      <c r="E12" s="24"/>
      <c r="F12" t="s">
        <v>86</v>
      </c>
      <c r="H12" t="s">
        <v>13</v>
      </c>
      <c r="I12" s="24"/>
      <c r="J12" t="s">
        <v>86</v>
      </c>
      <c r="L12" t="s">
        <v>13</v>
      </c>
      <c r="M12" s="24"/>
      <c r="N12" t="s">
        <v>86</v>
      </c>
      <c r="P12" t="s">
        <v>13</v>
      </c>
      <c r="Q12" s="24"/>
      <c r="R12" t="s">
        <v>86</v>
      </c>
      <c r="T12" t="s">
        <v>13</v>
      </c>
      <c r="U12" s="24"/>
      <c r="V12" t="s">
        <v>86</v>
      </c>
      <c r="X12" t="s">
        <v>13</v>
      </c>
      <c r="Y12" s="24"/>
      <c r="Z12" t="s">
        <v>86</v>
      </c>
      <c r="AB12" t="s">
        <v>13</v>
      </c>
      <c r="AC12" s="24"/>
      <c r="AD12" t="s">
        <v>86</v>
      </c>
      <c r="AF12" t="s">
        <v>13</v>
      </c>
      <c r="AG12" s="24"/>
      <c r="AH12" t="s">
        <v>86</v>
      </c>
      <c r="AJ12" t="s">
        <v>13</v>
      </c>
      <c r="AK12" s="24"/>
      <c r="AL12" t="s">
        <v>86</v>
      </c>
      <c r="AO12" s="24"/>
      <c r="AP12" t="s">
        <v>86</v>
      </c>
      <c r="AR12" t="s">
        <v>13</v>
      </c>
      <c r="AS12" s="24"/>
      <c r="AT12" t="s">
        <v>86</v>
      </c>
      <c r="AV12" t="s">
        <v>13</v>
      </c>
    </row>
    <row r="13" spans="1:48" x14ac:dyDescent="0.25">
      <c r="B13" t="s">
        <v>9</v>
      </c>
      <c r="D13" t="s">
        <v>13</v>
      </c>
      <c r="E13" s="24"/>
      <c r="F13" t="s">
        <v>87</v>
      </c>
      <c r="H13" t="s">
        <v>13</v>
      </c>
      <c r="I13" s="24"/>
      <c r="J13" t="s">
        <v>87</v>
      </c>
      <c r="L13" t="s">
        <v>13</v>
      </c>
      <c r="M13" s="24"/>
      <c r="N13" t="s">
        <v>87</v>
      </c>
      <c r="P13" t="s">
        <v>13</v>
      </c>
      <c r="Q13" s="24"/>
      <c r="R13" t="s">
        <v>87</v>
      </c>
      <c r="T13" t="s">
        <v>13</v>
      </c>
      <c r="U13" s="24"/>
      <c r="V13" t="s">
        <v>87</v>
      </c>
      <c r="X13" t="s">
        <v>13</v>
      </c>
      <c r="Y13" s="24"/>
      <c r="Z13" t="s">
        <v>87</v>
      </c>
      <c r="AB13" t="s">
        <v>13</v>
      </c>
      <c r="AC13" s="24"/>
      <c r="AD13" t="s">
        <v>87</v>
      </c>
      <c r="AF13" t="s">
        <v>13</v>
      </c>
      <c r="AG13" s="24"/>
      <c r="AH13" t="s">
        <v>87</v>
      </c>
      <c r="AJ13" t="s">
        <v>13</v>
      </c>
      <c r="AK13" s="24"/>
      <c r="AL13" t="s">
        <v>87</v>
      </c>
      <c r="AO13" s="24"/>
      <c r="AP13" t="s">
        <v>87</v>
      </c>
      <c r="AR13" t="s">
        <v>13</v>
      </c>
      <c r="AS13" s="24"/>
      <c r="AT13" t="s">
        <v>87</v>
      </c>
      <c r="AV13" t="s">
        <v>13</v>
      </c>
    </row>
    <row r="14" spans="1:48" x14ac:dyDescent="0.25">
      <c r="B14" t="s">
        <v>106</v>
      </c>
      <c r="C14">
        <f>SUM(C2:C13)</f>
        <v>0</v>
      </c>
      <c r="D14" t="s">
        <v>13</v>
      </c>
      <c r="E14" s="24"/>
      <c r="F14" t="s">
        <v>1</v>
      </c>
      <c r="H14" t="s">
        <v>13</v>
      </c>
      <c r="I14" s="24"/>
      <c r="J14" t="s">
        <v>1</v>
      </c>
      <c r="L14" t="s">
        <v>13</v>
      </c>
      <c r="M14" s="24"/>
      <c r="N14" t="s">
        <v>1</v>
      </c>
      <c r="P14" t="s">
        <v>13</v>
      </c>
      <c r="Q14" s="24"/>
      <c r="R14" t="s">
        <v>1</v>
      </c>
      <c r="T14" t="s">
        <v>13</v>
      </c>
      <c r="U14" s="24"/>
      <c r="V14" t="s">
        <v>1</v>
      </c>
      <c r="X14" t="s">
        <v>13</v>
      </c>
      <c r="Y14" s="24"/>
      <c r="Z14" t="s">
        <v>1</v>
      </c>
      <c r="AB14" t="s">
        <v>13</v>
      </c>
      <c r="AC14" s="24"/>
      <c r="AD14" t="s">
        <v>1</v>
      </c>
      <c r="AF14" t="s">
        <v>13</v>
      </c>
      <c r="AG14" s="24"/>
      <c r="AH14" t="s">
        <v>1</v>
      </c>
      <c r="AJ14" t="s">
        <v>13</v>
      </c>
      <c r="AK14" s="24"/>
      <c r="AL14" t="s">
        <v>1</v>
      </c>
      <c r="AO14" s="24"/>
      <c r="AP14" t="s">
        <v>1</v>
      </c>
      <c r="AR14" t="s">
        <v>13</v>
      </c>
      <c r="AS14" s="24"/>
      <c r="AT14" t="s">
        <v>1</v>
      </c>
      <c r="AV14" t="s">
        <v>13</v>
      </c>
    </row>
    <row r="15" spans="1:48" x14ac:dyDescent="0.25">
      <c r="E15" s="24"/>
      <c r="F15" t="s">
        <v>3</v>
      </c>
      <c r="H15" t="s">
        <v>13</v>
      </c>
      <c r="I15" s="24"/>
      <c r="J15" t="s">
        <v>3</v>
      </c>
      <c r="L15" t="s">
        <v>13</v>
      </c>
      <c r="M15" s="24"/>
      <c r="N15" t="s">
        <v>3</v>
      </c>
      <c r="P15" t="s">
        <v>13</v>
      </c>
      <c r="Q15" s="24"/>
      <c r="R15" t="s">
        <v>3</v>
      </c>
      <c r="T15" t="s">
        <v>13</v>
      </c>
      <c r="U15" s="24"/>
      <c r="V15" t="s">
        <v>3</v>
      </c>
      <c r="X15" t="s">
        <v>13</v>
      </c>
      <c r="Y15" s="24"/>
      <c r="Z15" t="s">
        <v>3</v>
      </c>
      <c r="AB15" t="s">
        <v>13</v>
      </c>
      <c r="AC15" s="24"/>
      <c r="AD15" t="s">
        <v>3</v>
      </c>
      <c r="AF15" t="s">
        <v>13</v>
      </c>
      <c r="AG15" s="24"/>
      <c r="AH15" t="s">
        <v>3</v>
      </c>
      <c r="AJ15" t="s">
        <v>13</v>
      </c>
      <c r="AK15" s="24"/>
      <c r="AL15" t="s">
        <v>3</v>
      </c>
      <c r="AO15" s="24"/>
      <c r="AP15" t="s">
        <v>3</v>
      </c>
      <c r="AR15" t="s">
        <v>13</v>
      </c>
      <c r="AS15" s="24"/>
      <c r="AT15" t="s">
        <v>3</v>
      </c>
      <c r="AV15" t="s">
        <v>13</v>
      </c>
    </row>
    <row r="16" spans="1:48" x14ac:dyDescent="0.25">
      <c r="B16" t="s">
        <v>104</v>
      </c>
      <c r="D16" t="s">
        <v>13</v>
      </c>
      <c r="E16" s="24"/>
      <c r="F16" t="s">
        <v>2</v>
      </c>
      <c r="H16" t="s">
        <v>13</v>
      </c>
      <c r="I16" s="24"/>
      <c r="J16" t="s">
        <v>2</v>
      </c>
      <c r="L16" t="s">
        <v>13</v>
      </c>
      <c r="M16" s="24"/>
      <c r="N16" t="s">
        <v>2</v>
      </c>
      <c r="P16" t="s">
        <v>13</v>
      </c>
      <c r="Q16" s="24"/>
      <c r="R16" t="s">
        <v>2</v>
      </c>
      <c r="T16" t="s">
        <v>13</v>
      </c>
      <c r="U16" s="24"/>
      <c r="V16" t="s">
        <v>2</v>
      </c>
      <c r="X16" t="s">
        <v>13</v>
      </c>
      <c r="Y16" s="24"/>
      <c r="Z16" t="s">
        <v>2</v>
      </c>
      <c r="AB16" t="s">
        <v>13</v>
      </c>
      <c r="AC16" s="24"/>
      <c r="AD16" t="s">
        <v>2</v>
      </c>
      <c r="AF16" t="s">
        <v>13</v>
      </c>
      <c r="AG16" s="24"/>
      <c r="AH16" t="s">
        <v>2</v>
      </c>
      <c r="AJ16" t="s">
        <v>13</v>
      </c>
      <c r="AK16" s="24"/>
      <c r="AL16" t="s">
        <v>2</v>
      </c>
      <c r="AO16" s="24"/>
      <c r="AP16" t="s">
        <v>2</v>
      </c>
      <c r="AR16" t="s">
        <v>13</v>
      </c>
      <c r="AS16" s="24"/>
      <c r="AT16" t="s">
        <v>2</v>
      </c>
      <c r="AV16" t="s">
        <v>13</v>
      </c>
    </row>
    <row r="17" spans="1:48" x14ac:dyDescent="0.25">
      <c r="B17" t="s">
        <v>105</v>
      </c>
      <c r="D17" t="s">
        <v>13</v>
      </c>
      <c r="E17" s="24"/>
      <c r="F17" t="s">
        <v>32</v>
      </c>
      <c r="H17" t="s">
        <v>13</v>
      </c>
      <c r="I17" s="24"/>
      <c r="J17" t="s">
        <v>32</v>
      </c>
      <c r="L17" t="s">
        <v>13</v>
      </c>
      <c r="M17" s="24"/>
      <c r="N17" t="s">
        <v>32</v>
      </c>
      <c r="P17" t="s">
        <v>13</v>
      </c>
      <c r="Q17" s="24"/>
      <c r="R17" t="s">
        <v>32</v>
      </c>
      <c r="T17" t="s">
        <v>13</v>
      </c>
      <c r="U17" s="24"/>
      <c r="V17" t="s">
        <v>32</v>
      </c>
      <c r="X17" t="s">
        <v>13</v>
      </c>
      <c r="Y17" s="24"/>
      <c r="Z17" t="s">
        <v>32</v>
      </c>
      <c r="AB17" t="s">
        <v>13</v>
      </c>
      <c r="AC17" s="24"/>
      <c r="AD17" t="s">
        <v>32</v>
      </c>
      <c r="AF17" t="s">
        <v>13</v>
      </c>
      <c r="AG17" s="24"/>
      <c r="AH17" t="s">
        <v>32</v>
      </c>
      <c r="AJ17" t="s">
        <v>13</v>
      </c>
      <c r="AK17" s="24"/>
      <c r="AL17" t="s">
        <v>32</v>
      </c>
      <c r="AO17" s="24"/>
      <c r="AP17" t="s">
        <v>32</v>
      </c>
      <c r="AR17" t="s">
        <v>13</v>
      </c>
      <c r="AS17" s="24"/>
      <c r="AT17" t="s">
        <v>32</v>
      </c>
      <c r="AV17" t="s">
        <v>13</v>
      </c>
    </row>
    <row r="18" spans="1:48" x14ac:dyDescent="0.25">
      <c r="B18" t="s">
        <v>107</v>
      </c>
      <c r="C18">
        <f>C14+C16+C17</f>
        <v>0</v>
      </c>
      <c r="D18" t="s">
        <v>13</v>
      </c>
      <c r="E18" s="24"/>
      <c r="F18" t="s">
        <v>34</v>
      </c>
      <c r="H18" t="s">
        <v>13</v>
      </c>
      <c r="I18" s="24"/>
      <c r="J18" t="s">
        <v>34</v>
      </c>
      <c r="L18" t="s">
        <v>13</v>
      </c>
      <c r="M18" s="24"/>
      <c r="N18" t="s">
        <v>34</v>
      </c>
      <c r="P18" t="s">
        <v>13</v>
      </c>
      <c r="Q18" s="24"/>
      <c r="R18" t="s">
        <v>34</v>
      </c>
      <c r="T18" t="s">
        <v>13</v>
      </c>
      <c r="U18" s="24"/>
      <c r="V18" t="s">
        <v>34</v>
      </c>
      <c r="X18" t="s">
        <v>13</v>
      </c>
      <c r="Y18" s="24"/>
      <c r="Z18" t="s">
        <v>34</v>
      </c>
      <c r="AB18" t="s">
        <v>13</v>
      </c>
      <c r="AC18" s="24"/>
      <c r="AD18" t="s">
        <v>34</v>
      </c>
      <c r="AF18" t="s">
        <v>13</v>
      </c>
      <c r="AG18" s="24"/>
      <c r="AH18" t="s">
        <v>34</v>
      </c>
      <c r="AJ18" t="s">
        <v>13</v>
      </c>
      <c r="AK18" s="24"/>
      <c r="AL18" t="s">
        <v>34</v>
      </c>
      <c r="AO18" s="24"/>
      <c r="AP18" t="s">
        <v>34</v>
      </c>
      <c r="AR18" t="s">
        <v>13</v>
      </c>
      <c r="AS18" s="24"/>
      <c r="AT18" t="s">
        <v>34</v>
      </c>
      <c r="AV18" t="s">
        <v>13</v>
      </c>
    </row>
    <row r="19" spans="1:48" x14ac:dyDescent="0.25">
      <c r="E19" s="24"/>
      <c r="F19" t="s">
        <v>33</v>
      </c>
      <c r="H19" t="s">
        <v>13</v>
      </c>
      <c r="I19" s="24"/>
      <c r="J19" t="s">
        <v>33</v>
      </c>
      <c r="L19" t="s">
        <v>13</v>
      </c>
      <c r="M19" s="24"/>
      <c r="N19" t="s">
        <v>33</v>
      </c>
      <c r="P19" t="s">
        <v>13</v>
      </c>
      <c r="Q19" s="24"/>
      <c r="R19" t="s">
        <v>33</v>
      </c>
      <c r="T19" t="s">
        <v>13</v>
      </c>
      <c r="U19" s="24"/>
      <c r="V19" t="s">
        <v>33</v>
      </c>
      <c r="X19" t="s">
        <v>13</v>
      </c>
      <c r="Y19" s="24"/>
      <c r="Z19" t="s">
        <v>33</v>
      </c>
      <c r="AB19" t="s">
        <v>13</v>
      </c>
      <c r="AC19" s="24"/>
      <c r="AD19" t="s">
        <v>33</v>
      </c>
      <c r="AF19" t="s">
        <v>13</v>
      </c>
      <c r="AG19" s="24"/>
      <c r="AH19" t="s">
        <v>33</v>
      </c>
      <c r="AJ19" t="s">
        <v>13</v>
      </c>
      <c r="AK19" s="24"/>
      <c r="AL19" t="s">
        <v>33</v>
      </c>
      <c r="AO19" s="24"/>
      <c r="AP19" t="s">
        <v>33</v>
      </c>
      <c r="AR19" t="s">
        <v>13</v>
      </c>
      <c r="AS19" s="24"/>
      <c r="AT19" t="s">
        <v>33</v>
      </c>
      <c r="AV19" t="s">
        <v>13</v>
      </c>
    </row>
    <row r="20" spans="1:48" x14ac:dyDescent="0.25">
      <c r="B20" t="s">
        <v>108</v>
      </c>
      <c r="D20" t="s">
        <v>13</v>
      </c>
      <c r="E20" s="24"/>
      <c r="F20" t="s">
        <v>88</v>
      </c>
      <c r="H20" t="s">
        <v>13</v>
      </c>
      <c r="I20" s="24"/>
      <c r="J20" t="s">
        <v>88</v>
      </c>
      <c r="L20" t="s">
        <v>13</v>
      </c>
      <c r="M20" s="24"/>
      <c r="N20" t="s">
        <v>88</v>
      </c>
      <c r="P20" t="s">
        <v>13</v>
      </c>
      <c r="Q20" s="24"/>
      <c r="R20" t="s">
        <v>88</v>
      </c>
      <c r="T20" t="s">
        <v>13</v>
      </c>
      <c r="U20" s="24"/>
      <c r="V20" t="s">
        <v>88</v>
      </c>
      <c r="X20" t="s">
        <v>13</v>
      </c>
      <c r="Y20" s="24"/>
      <c r="Z20" t="s">
        <v>88</v>
      </c>
      <c r="AB20" t="s">
        <v>13</v>
      </c>
      <c r="AC20" s="24"/>
      <c r="AD20" t="s">
        <v>88</v>
      </c>
      <c r="AF20" t="s">
        <v>13</v>
      </c>
      <c r="AG20" s="24"/>
      <c r="AH20" t="s">
        <v>88</v>
      </c>
      <c r="AJ20" t="s">
        <v>13</v>
      </c>
      <c r="AK20" s="24"/>
      <c r="AL20" t="s">
        <v>88</v>
      </c>
      <c r="AO20" s="24"/>
      <c r="AP20" t="s">
        <v>88</v>
      </c>
      <c r="AR20" t="s">
        <v>13</v>
      </c>
      <c r="AS20" s="24"/>
      <c r="AT20" t="s">
        <v>88</v>
      </c>
      <c r="AV20" t="s">
        <v>13</v>
      </c>
    </row>
    <row r="21" spans="1:48" x14ac:dyDescent="0.25">
      <c r="B21" t="s">
        <v>86</v>
      </c>
      <c r="D21" t="s">
        <v>13</v>
      </c>
      <c r="E21" s="24"/>
      <c r="F21" t="s">
        <v>46</v>
      </c>
      <c r="H21" t="s">
        <v>13</v>
      </c>
      <c r="I21" s="24"/>
      <c r="J21" t="s">
        <v>46</v>
      </c>
      <c r="L21" t="s">
        <v>13</v>
      </c>
      <c r="M21" s="24"/>
      <c r="N21" t="s">
        <v>46</v>
      </c>
      <c r="P21" t="s">
        <v>13</v>
      </c>
      <c r="Q21" s="24"/>
      <c r="R21" t="s">
        <v>46</v>
      </c>
      <c r="T21" t="s">
        <v>13</v>
      </c>
      <c r="U21" s="24"/>
      <c r="V21" t="s">
        <v>46</v>
      </c>
      <c r="X21" t="s">
        <v>13</v>
      </c>
      <c r="Y21" s="24"/>
      <c r="Z21" t="s">
        <v>46</v>
      </c>
      <c r="AB21" t="s">
        <v>13</v>
      </c>
      <c r="AC21" s="24"/>
      <c r="AD21" t="s">
        <v>46</v>
      </c>
      <c r="AF21" t="s">
        <v>13</v>
      </c>
      <c r="AG21" s="24"/>
      <c r="AH21" t="s">
        <v>46</v>
      </c>
      <c r="AJ21" t="s">
        <v>13</v>
      </c>
      <c r="AK21" s="24"/>
      <c r="AL21" t="s">
        <v>46</v>
      </c>
      <c r="AO21" s="24"/>
      <c r="AP21" t="s">
        <v>46</v>
      </c>
      <c r="AR21" t="s">
        <v>13</v>
      </c>
      <c r="AS21" s="24"/>
      <c r="AT21" t="s">
        <v>46</v>
      </c>
      <c r="AV21" t="s">
        <v>13</v>
      </c>
    </row>
    <row r="22" spans="1:48" x14ac:dyDescent="0.25">
      <c r="B22" t="s">
        <v>109</v>
      </c>
      <c r="D22" t="s">
        <v>13</v>
      </c>
      <c r="E22" s="24"/>
      <c r="F22" t="s">
        <v>89</v>
      </c>
      <c r="H22" t="s">
        <v>13</v>
      </c>
      <c r="I22" s="24"/>
      <c r="J22" t="s">
        <v>89</v>
      </c>
      <c r="L22" t="s">
        <v>13</v>
      </c>
      <c r="M22" s="24"/>
      <c r="N22" t="s">
        <v>89</v>
      </c>
      <c r="P22" t="s">
        <v>13</v>
      </c>
      <c r="Q22" s="24"/>
      <c r="R22" t="s">
        <v>89</v>
      </c>
      <c r="T22" t="s">
        <v>13</v>
      </c>
      <c r="U22" s="24"/>
      <c r="V22" t="s">
        <v>89</v>
      </c>
      <c r="X22" t="s">
        <v>13</v>
      </c>
      <c r="Y22" s="24"/>
      <c r="Z22" t="s">
        <v>89</v>
      </c>
      <c r="AB22" t="s">
        <v>13</v>
      </c>
      <c r="AC22" s="24"/>
      <c r="AD22" t="s">
        <v>89</v>
      </c>
      <c r="AF22" t="s">
        <v>13</v>
      </c>
      <c r="AG22" s="24"/>
      <c r="AH22" t="s">
        <v>89</v>
      </c>
      <c r="AJ22" t="s">
        <v>13</v>
      </c>
      <c r="AK22" s="24"/>
      <c r="AL22" t="s">
        <v>89</v>
      </c>
      <c r="AO22" s="24"/>
      <c r="AP22" t="s">
        <v>89</v>
      </c>
      <c r="AR22" t="s">
        <v>13</v>
      </c>
      <c r="AS22" s="24"/>
      <c r="AT22" t="s">
        <v>89</v>
      </c>
      <c r="AV22" t="s">
        <v>13</v>
      </c>
    </row>
    <row r="23" spans="1:48" x14ac:dyDescent="0.25">
      <c r="B23" t="s">
        <v>110</v>
      </c>
      <c r="C23">
        <f>C18+C20+C21+C22</f>
        <v>0</v>
      </c>
      <c r="D23" t="s">
        <v>13</v>
      </c>
      <c r="E23" s="24"/>
      <c r="F23" t="s">
        <v>90</v>
      </c>
      <c r="H23" t="s">
        <v>13</v>
      </c>
      <c r="I23" s="24"/>
      <c r="J23" t="s">
        <v>90</v>
      </c>
      <c r="L23" t="s">
        <v>13</v>
      </c>
      <c r="M23" s="24"/>
      <c r="N23" t="s">
        <v>90</v>
      </c>
      <c r="P23" t="s">
        <v>13</v>
      </c>
      <c r="Q23" s="24"/>
      <c r="R23" t="s">
        <v>90</v>
      </c>
      <c r="T23" t="s">
        <v>13</v>
      </c>
      <c r="U23" s="24"/>
      <c r="V23" t="s">
        <v>90</v>
      </c>
      <c r="X23" t="s">
        <v>13</v>
      </c>
      <c r="Y23" s="24"/>
      <c r="Z23" t="s">
        <v>90</v>
      </c>
      <c r="AB23" t="s">
        <v>13</v>
      </c>
      <c r="AC23" s="24"/>
      <c r="AD23" t="s">
        <v>90</v>
      </c>
      <c r="AF23" t="s">
        <v>13</v>
      </c>
      <c r="AG23" s="24"/>
      <c r="AH23" t="s">
        <v>90</v>
      </c>
      <c r="AJ23" t="s">
        <v>13</v>
      </c>
      <c r="AK23" s="24"/>
      <c r="AL23" t="s">
        <v>90</v>
      </c>
      <c r="AO23" s="24"/>
      <c r="AP23" t="s">
        <v>90</v>
      </c>
      <c r="AR23" t="s">
        <v>13</v>
      </c>
      <c r="AS23" s="24"/>
      <c r="AT23" t="s">
        <v>90</v>
      </c>
      <c r="AV23" t="s">
        <v>13</v>
      </c>
    </row>
    <row r="24" spans="1:48" x14ac:dyDescent="0.25">
      <c r="E24" s="24"/>
      <c r="F24" t="s">
        <v>9</v>
      </c>
      <c r="H24" t="s">
        <v>13</v>
      </c>
      <c r="I24" s="24"/>
      <c r="J24" t="s">
        <v>9</v>
      </c>
      <c r="L24" t="s">
        <v>13</v>
      </c>
      <c r="M24" s="24"/>
      <c r="N24" t="s">
        <v>9</v>
      </c>
      <c r="P24" t="s">
        <v>13</v>
      </c>
      <c r="Q24" s="24"/>
      <c r="R24" t="s">
        <v>9</v>
      </c>
      <c r="T24" t="s">
        <v>13</v>
      </c>
      <c r="U24" s="24"/>
      <c r="V24" t="s">
        <v>9</v>
      </c>
      <c r="X24" t="s">
        <v>13</v>
      </c>
      <c r="Y24" s="24"/>
      <c r="Z24" t="s">
        <v>9</v>
      </c>
      <c r="AB24" t="s">
        <v>13</v>
      </c>
      <c r="AC24" s="24"/>
      <c r="AD24" t="s">
        <v>9</v>
      </c>
      <c r="AF24" t="s">
        <v>13</v>
      </c>
      <c r="AG24" s="24"/>
      <c r="AH24" t="s">
        <v>9</v>
      </c>
      <c r="AJ24" t="s">
        <v>13</v>
      </c>
      <c r="AK24" s="24"/>
      <c r="AL24" t="s">
        <v>9</v>
      </c>
      <c r="AO24" s="24"/>
      <c r="AP24" t="s">
        <v>9</v>
      </c>
      <c r="AR24" t="s">
        <v>13</v>
      </c>
      <c r="AS24" s="24"/>
      <c r="AT24" t="s">
        <v>9</v>
      </c>
      <c r="AV24" t="s">
        <v>13</v>
      </c>
    </row>
    <row r="25" spans="1:48" x14ac:dyDescent="0.25">
      <c r="E25" s="24"/>
      <c r="F25" t="s">
        <v>91</v>
      </c>
      <c r="H25" t="s">
        <v>13</v>
      </c>
      <c r="I25" s="24"/>
      <c r="J25" t="s">
        <v>91</v>
      </c>
      <c r="L25" t="s">
        <v>13</v>
      </c>
      <c r="M25" s="24"/>
      <c r="N25" t="s">
        <v>91</v>
      </c>
      <c r="P25" t="s">
        <v>13</v>
      </c>
      <c r="Q25" s="24"/>
      <c r="R25" t="s">
        <v>91</v>
      </c>
      <c r="T25" t="s">
        <v>13</v>
      </c>
      <c r="U25" s="24"/>
      <c r="V25" t="s">
        <v>91</v>
      </c>
      <c r="X25" t="s">
        <v>13</v>
      </c>
      <c r="Y25" s="24"/>
      <c r="Z25" t="s">
        <v>91</v>
      </c>
      <c r="AB25" t="s">
        <v>13</v>
      </c>
      <c r="AC25" s="24"/>
      <c r="AD25" t="s">
        <v>91</v>
      </c>
      <c r="AF25" t="s">
        <v>13</v>
      </c>
      <c r="AG25" s="24"/>
      <c r="AH25" t="s">
        <v>91</v>
      </c>
      <c r="AJ25" t="s">
        <v>13</v>
      </c>
      <c r="AK25" s="24"/>
      <c r="AL25" t="s">
        <v>91</v>
      </c>
      <c r="AO25" s="24"/>
      <c r="AP25" t="s">
        <v>91</v>
      </c>
      <c r="AR25" t="s">
        <v>13</v>
      </c>
      <c r="AS25" s="24"/>
      <c r="AT25" t="s">
        <v>91</v>
      </c>
      <c r="AV25" t="s">
        <v>13</v>
      </c>
    </row>
    <row r="28" spans="1:48" x14ac:dyDescent="0.25">
      <c r="A28" s="3" t="s">
        <v>54</v>
      </c>
      <c r="B28" s="4"/>
      <c r="C28" s="4"/>
      <c r="D28" s="4"/>
      <c r="E28" s="4"/>
      <c r="F28" s="12">
        <f>C3+C4+C5+C6+C7+C8</f>
        <v>0</v>
      </c>
      <c r="G28" s="5" t="s">
        <v>13</v>
      </c>
    </row>
    <row r="29" spans="1:48" x14ac:dyDescent="0.25">
      <c r="A29" s="6" t="s">
        <v>56</v>
      </c>
      <c r="F29" s="13">
        <f>G14+G15+G16+G17+G18+G19</f>
        <v>0</v>
      </c>
      <c r="G29" s="7" t="s">
        <v>13</v>
      </c>
    </row>
    <row r="30" spans="1:48" x14ac:dyDescent="0.25">
      <c r="A30" s="6" t="s">
        <v>58</v>
      </c>
      <c r="F30" s="13">
        <f>C18-F28</f>
        <v>0</v>
      </c>
      <c r="G30" s="7" t="s">
        <v>13</v>
      </c>
      <c r="J30" s="13"/>
    </row>
    <row r="31" spans="1:48" x14ac:dyDescent="0.25">
      <c r="A31" s="6" t="s">
        <v>59</v>
      </c>
      <c r="F31" s="13">
        <f>C20+C21-F29</f>
        <v>0</v>
      </c>
      <c r="G31" s="7" t="s">
        <v>13</v>
      </c>
    </row>
    <row r="32" spans="1:48" x14ac:dyDescent="0.25">
      <c r="A32" s="8" t="s">
        <v>55</v>
      </c>
      <c r="B32" s="9"/>
      <c r="C32" s="9"/>
      <c r="D32" s="9"/>
      <c r="E32" s="9"/>
      <c r="F32" s="14">
        <f>C16</f>
        <v>0</v>
      </c>
      <c r="G32" s="10" t="s">
        <v>13</v>
      </c>
    </row>
    <row r="34" spans="1:7" x14ac:dyDescent="0.25">
      <c r="A34" t="s">
        <v>9</v>
      </c>
      <c r="F34" s="13">
        <f>C13</f>
        <v>0</v>
      </c>
      <c r="G34" t="s">
        <v>13</v>
      </c>
    </row>
    <row r="35" spans="1:7" x14ac:dyDescent="0.25">
      <c r="A35" t="s">
        <v>111</v>
      </c>
      <c r="F35" s="13">
        <f>C17</f>
        <v>0</v>
      </c>
      <c r="G35" t="s">
        <v>13</v>
      </c>
    </row>
    <row r="36" spans="1:7" x14ac:dyDescent="0.25">
      <c r="A36" t="s">
        <v>61</v>
      </c>
      <c r="F36" s="13">
        <f>G4</f>
        <v>0</v>
      </c>
      <c r="G36" t="s">
        <v>13</v>
      </c>
    </row>
    <row r="37" spans="1:7" x14ac:dyDescent="0.25">
      <c r="A37" t="s">
        <v>62</v>
      </c>
      <c r="F37" s="13">
        <f>G21</f>
        <v>0</v>
      </c>
      <c r="G37" t="s">
        <v>13</v>
      </c>
    </row>
    <row r="39" spans="1:7" x14ac:dyDescent="0.25">
      <c r="A39" s="11" t="s">
        <v>149</v>
      </c>
      <c r="B39" s="11"/>
      <c r="C39" s="11"/>
      <c r="D39" s="11"/>
      <c r="E39" s="11"/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06E4-4B71-4DD5-A2F8-F472E18DC771}">
  <dimension ref="A1:AJ16"/>
  <sheetViews>
    <sheetView workbookViewId="0">
      <selection activeCell="B18" sqref="B18"/>
    </sheetView>
  </sheetViews>
  <sheetFormatPr defaultRowHeight="15" x14ac:dyDescent="0.25"/>
  <cols>
    <col min="1" max="1" width="15.5703125" bestFit="1" customWidth="1"/>
    <col min="2" max="2" width="12.5703125" style="21" bestFit="1" customWidth="1"/>
    <col min="3" max="3" width="6" style="21" customWidth="1"/>
    <col min="4" max="4" width="13.85546875" customWidth="1"/>
    <col min="5" max="5" width="14.140625" bestFit="1" customWidth="1"/>
    <col min="6" max="6" width="6" style="21" customWidth="1"/>
    <col min="7" max="7" width="14.28515625" customWidth="1"/>
    <col min="8" max="8" width="14.140625" bestFit="1" customWidth="1"/>
    <col min="9" max="9" width="6" style="21" customWidth="1"/>
    <col min="10" max="10" width="14.5703125" customWidth="1"/>
    <col min="11" max="11" width="14.140625" bestFit="1" customWidth="1"/>
    <col min="12" max="12" width="6" style="21" customWidth="1"/>
    <col min="13" max="13" width="15.7109375" customWidth="1"/>
    <col min="14" max="14" width="14.140625" bestFit="1" customWidth="1"/>
    <col min="15" max="15" width="6" style="21" customWidth="1"/>
    <col min="16" max="16" width="15.42578125" customWidth="1"/>
    <col min="17" max="17" width="14.140625" bestFit="1" customWidth="1"/>
    <col min="18" max="18" width="6" style="21" customWidth="1"/>
    <col min="19" max="19" width="15.7109375" customWidth="1"/>
    <col min="20" max="20" width="14.140625" bestFit="1" customWidth="1"/>
    <col min="21" max="21" width="6" style="21" customWidth="1"/>
    <col min="22" max="22" width="14.42578125" customWidth="1"/>
    <col min="23" max="23" width="14.140625" bestFit="1" customWidth="1"/>
    <col min="24" max="24" width="6" style="21" customWidth="1"/>
    <col min="25" max="25" width="4.5703125" customWidth="1"/>
    <col min="26" max="26" width="14.140625" bestFit="1" customWidth="1"/>
    <col min="27" max="27" width="6" style="21" customWidth="1"/>
    <col min="28" max="28" width="15.5703125" customWidth="1"/>
    <col min="29" max="29" width="14.140625" bestFit="1" customWidth="1"/>
    <col min="30" max="30" width="6" style="21" customWidth="1"/>
    <col min="31" max="31" width="15" customWidth="1"/>
    <col min="32" max="32" width="14.140625" bestFit="1" customWidth="1"/>
    <col min="33" max="33" width="6" style="21" customWidth="1"/>
    <col min="34" max="34" width="14.5703125" customWidth="1"/>
    <col min="35" max="35" width="15.5703125" bestFit="1" customWidth="1"/>
    <col min="36" max="36" width="6" style="21" customWidth="1"/>
    <col min="37" max="37" width="5" customWidth="1"/>
  </cols>
  <sheetData>
    <row r="1" spans="1:36" x14ac:dyDescent="0.25">
      <c r="A1" s="26" t="s">
        <v>139</v>
      </c>
      <c r="B1" s="26"/>
      <c r="C1" s="18"/>
      <c r="D1" s="26" t="s">
        <v>112</v>
      </c>
      <c r="E1" s="26"/>
      <c r="F1" s="18"/>
      <c r="G1" s="28" t="s">
        <v>113</v>
      </c>
      <c r="H1" s="28"/>
      <c r="I1" s="18"/>
      <c r="J1" s="27" t="s">
        <v>114</v>
      </c>
      <c r="K1" s="27"/>
      <c r="L1" s="18"/>
      <c r="M1" s="28" t="s">
        <v>115</v>
      </c>
      <c r="N1" s="28"/>
      <c r="O1" s="18"/>
      <c r="P1" s="27" t="s">
        <v>116</v>
      </c>
      <c r="Q1" s="27"/>
      <c r="R1" s="18"/>
      <c r="S1" s="28" t="s">
        <v>117</v>
      </c>
      <c r="T1" s="28"/>
      <c r="U1" s="18"/>
      <c r="V1" s="27" t="s">
        <v>118</v>
      </c>
      <c r="W1" s="27"/>
      <c r="X1" s="18"/>
      <c r="Y1" s="28" t="s">
        <v>119</v>
      </c>
      <c r="Z1" s="28"/>
      <c r="AA1" s="18"/>
      <c r="AB1" s="27" t="s">
        <v>120</v>
      </c>
      <c r="AC1" s="27"/>
      <c r="AD1" s="18"/>
      <c r="AE1" s="28" t="s">
        <v>121</v>
      </c>
      <c r="AF1" s="28"/>
      <c r="AG1" s="18"/>
      <c r="AH1" s="27" t="s">
        <v>122</v>
      </c>
      <c r="AI1" s="27"/>
      <c r="AJ1" s="18"/>
    </row>
    <row r="2" spans="1:36" x14ac:dyDescent="0.25">
      <c r="A2" s="15" t="s">
        <v>144</v>
      </c>
      <c r="B2" s="20">
        <f>'Apollo 5'!F28</f>
        <v>413696.10000000003</v>
      </c>
      <c r="C2" s="19"/>
      <c r="D2" s="15" t="s">
        <v>54</v>
      </c>
      <c r="E2" s="20">
        <f>'Apollo 7'!F28</f>
        <v>411967.90000000008</v>
      </c>
      <c r="F2" s="19"/>
      <c r="G2" s="16" t="s">
        <v>54</v>
      </c>
      <c r="H2" s="22">
        <f>'Apollo 8'!B28</f>
        <v>2037263</v>
      </c>
      <c r="I2" s="19"/>
      <c r="J2" s="17" t="s">
        <v>54</v>
      </c>
      <c r="K2" s="23">
        <f>'Apollo 9'!B28</f>
        <v>2147080</v>
      </c>
      <c r="L2" s="19"/>
      <c r="M2" s="16" t="s">
        <v>54</v>
      </c>
      <c r="N2" s="22">
        <f>'Apollo 10'!B28</f>
        <v>2143978</v>
      </c>
      <c r="O2" s="19"/>
      <c r="P2" s="17" t="s">
        <v>54</v>
      </c>
      <c r="Q2" s="23">
        <f>'Apollo 11'!B28</f>
        <v>2146040</v>
      </c>
      <c r="R2" s="19"/>
      <c r="S2" s="16" t="s">
        <v>54</v>
      </c>
      <c r="T2" s="22">
        <f>'Apollo 12'!B28</f>
        <v>2147768</v>
      </c>
      <c r="U2" s="19"/>
      <c r="V2" s="17" t="s">
        <v>54</v>
      </c>
      <c r="W2" s="23">
        <f>'Apollo 13'!B28</f>
        <v>2148494</v>
      </c>
      <c r="X2" s="19"/>
      <c r="Y2" s="16" t="s">
        <v>54</v>
      </c>
      <c r="Z2" s="22">
        <f>'Apollo 14'!B28</f>
        <v>2150893</v>
      </c>
      <c r="AA2" s="19"/>
      <c r="AB2" s="17" t="s">
        <v>54</v>
      </c>
      <c r="AC2" s="23">
        <f>'Apollo 15'!B28</f>
        <v>2142469</v>
      </c>
      <c r="AD2" s="19"/>
      <c r="AE2" s="16" t="s">
        <v>54</v>
      </c>
      <c r="AF2" s="22">
        <f>'Apollo 16'!B28</f>
        <v>2155291</v>
      </c>
      <c r="AG2" s="19"/>
      <c r="AH2" s="17" t="s">
        <v>54</v>
      </c>
      <c r="AI2" s="23">
        <f>'Apollo 17'!B28</f>
        <v>2153110</v>
      </c>
      <c r="AJ2" s="19"/>
    </row>
    <row r="3" spans="1:36" x14ac:dyDescent="0.25">
      <c r="A3" s="15" t="s">
        <v>144</v>
      </c>
      <c r="B3" s="20">
        <f>'Apollo 5'!F29</f>
        <v>105034.4</v>
      </c>
      <c r="C3" s="19"/>
      <c r="D3" s="15" t="s">
        <v>56</v>
      </c>
      <c r="E3" s="20">
        <f>'Apollo 7'!F29</f>
        <v>105872.99508169999</v>
      </c>
      <c r="F3" s="19"/>
      <c r="G3" s="16" t="s">
        <v>56</v>
      </c>
      <c r="H3" s="22">
        <f>'Apollo 8'!B29</f>
        <v>430664</v>
      </c>
      <c r="I3" s="19"/>
      <c r="J3" s="17" t="s">
        <v>56</v>
      </c>
      <c r="K3" s="23">
        <f>'Apollo 9'!B29</f>
        <v>444829</v>
      </c>
      <c r="L3" s="19"/>
      <c r="M3" s="16" t="s">
        <v>56</v>
      </c>
      <c r="N3" s="22">
        <f>'Apollo 10'!B29</f>
        <v>445628</v>
      </c>
      <c r="O3" s="19"/>
      <c r="P3" s="17" t="s">
        <v>56</v>
      </c>
      <c r="Q3" s="23">
        <f>'Apollo 11'!B29</f>
        <v>443500</v>
      </c>
      <c r="R3" s="19"/>
      <c r="S3" s="16" t="s">
        <v>56</v>
      </c>
      <c r="T3" s="22">
        <f>'Apollo 12'!B29</f>
        <v>446320</v>
      </c>
      <c r="U3" s="19"/>
      <c r="V3" s="17" t="s">
        <v>56</v>
      </c>
      <c r="W3" s="23">
        <f>'Apollo 13'!B29</f>
        <v>452316</v>
      </c>
      <c r="X3" s="19"/>
      <c r="Y3" s="16" t="s">
        <v>56</v>
      </c>
      <c r="Z3" s="22">
        <f>'Apollo 14'!B29</f>
        <v>452308</v>
      </c>
      <c r="AA3" s="19"/>
      <c r="AB3" s="17" t="s">
        <v>56</v>
      </c>
      <c r="AC3" s="23">
        <f>'Apollo 15'!B29</f>
        <v>452430</v>
      </c>
      <c r="AD3" s="19"/>
      <c r="AE3" s="16" t="s">
        <v>56</v>
      </c>
      <c r="AF3" s="22">
        <f>'Apollo 16'!B29</f>
        <v>456812</v>
      </c>
      <c r="AG3" s="19"/>
      <c r="AH3" s="17" t="s">
        <v>56</v>
      </c>
      <c r="AI3" s="23">
        <f>'Apollo 17'!B29</f>
        <v>455806</v>
      </c>
      <c r="AJ3" s="19"/>
    </row>
    <row r="4" spans="1:36" x14ac:dyDescent="0.25">
      <c r="A4" s="15"/>
      <c r="B4" s="20"/>
      <c r="C4" s="19"/>
      <c r="D4" s="15" t="s">
        <v>58</v>
      </c>
      <c r="E4" s="20">
        <f>'Apollo 7'!F30</f>
        <v>41858.5</v>
      </c>
      <c r="F4" s="19"/>
      <c r="G4" s="16" t="s">
        <v>57</v>
      </c>
      <c r="H4" s="22">
        <f>'Apollo 8'!B30</f>
        <v>107469</v>
      </c>
      <c r="I4" s="19"/>
      <c r="J4" s="17" t="s">
        <v>57</v>
      </c>
      <c r="K4" s="23">
        <f>'Apollo 9'!B30</f>
        <v>106205</v>
      </c>
      <c r="L4" s="19"/>
      <c r="M4" s="16" t="s">
        <v>57</v>
      </c>
      <c r="N4" s="22">
        <f>'Apollo 10'!B30</f>
        <v>107157</v>
      </c>
      <c r="O4" s="19"/>
      <c r="P4" s="17" t="s">
        <v>57</v>
      </c>
      <c r="Q4" s="23">
        <f>'Apollo 11'!B30</f>
        <v>107428</v>
      </c>
      <c r="R4" s="19"/>
      <c r="S4" s="16" t="s">
        <v>57</v>
      </c>
      <c r="T4" s="22">
        <f>'Apollo 12'!B30</f>
        <v>106591</v>
      </c>
      <c r="U4" s="19"/>
      <c r="V4" s="17" t="s">
        <v>57</v>
      </c>
      <c r="W4" s="23">
        <f>'Apollo 13'!B30</f>
        <v>107179</v>
      </c>
      <c r="X4" s="19"/>
      <c r="Y4" s="16" t="s">
        <v>57</v>
      </c>
      <c r="Z4" s="22">
        <f>'Apollo 14'!B30</f>
        <v>106488</v>
      </c>
      <c r="AA4" s="19"/>
      <c r="AB4" s="17" t="s">
        <v>57</v>
      </c>
      <c r="AC4" s="23">
        <f>'Apollo 15'!B30</f>
        <v>108958</v>
      </c>
      <c r="AD4" s="19"/>
      <c r="AE4" s="16" t="s">
        <v>57</v>
      </c>
      <c r="AF4" s="22">
        <f>'Apollo 16'!B30</f>
        <v>108780</v>
      </c>
      <c r="AG4" s="19"/>
      <c r="AH4" s="17" t="s">
        <v>57</v>
      </c>
      <c r="AI4" s="23">
        <f>'Apollo 17'!B30</f>
        <v>108914</v>
      </c>
      <c r="AJ4" s="19"/>
    </row>
    <row r="5" spans="1:36" x14ac:dyDescent="0.25">
      <c r="A5" s="15" t="s">
        <v>145</v>
      </c>
      <c r="B5" s="20">
        <f>'Apollo 5'!F30</f>
        <v>42540.699999999953</v>
      </c>
      <c r="C5" s="19"/>
      <c r="D5" s="15" t="s">
        <v>59</v>
      </c>
      <c r="E5" s="20">
        <f>'Apollo 7'!F31</f>
        <v>12417.504918300008</v>
      </c>
      <c r="F5" s="19"/>
      <c r="G5" s="16" t="s">
        <v>58</v>
      </c>
      <c r="H5" s="22">
        <f>'Apollo 8'!B31</f>
        <v>141670</v>
      </c>
      <c r="I5" s="19"/>
      <c r="J5" s="17" t="s">
        <v>58</v>
      </c>
      <c r="K5" s="23">
        <f>'Apollo 9'!B31</f>
        <v>136740</v>
      </c>
      <c r="L5" s="19"/>
      <c r="M5" s="16" t="s">
        <v>58</v>
      </c>
      <c r="N5" s="22">
        <f>'Apollo 10'!B31</f>
        <v>136520</v>
      </c>
      <c r="O5" s="19"/>
      <c r="P5" s="17" t="s">
        <v>58</v>
      </c>
      <c r="Q5" s="23">
        <f>'Apollo 11'!B31</f>
        <v>133602</v>
      </c>
      <c r="R5" s="19"/>
      <c r="S5" s="16" t="s">
        <v>58</v>
      </c>
      <c r="T5" s="22">
        <f>'Apollo 12'!B31</f>
        <v>133859</v>
      </c>
      <c r="U5" s="19"/>
      <c r="V5" s="17" t="s">
        <v>58</v>
      </c>
      <c r="W5" s="23">
        <f>'Apollo 13'!B31</f>
        <v>133764</v>
      </c>
      <c r="X5" s="19"/>
      <c r="Y5" s="16" t="s">
        <v>58</v>
      </c>
      <c r="Z5" s="22">
        <f>'Apollo 14'!B31</f>
        <v>133364</v>
      </c>
      <c r="AA5" s="19"/>
      <c r="AB5" s="17" t="s">
        <v>58</v>
      </c>
      <c r="AC5" s="23">
        <f>'Apollo 15'!B31</f>
        <v>132487</v>
      </c>
      <c r="AD5" s="19"/>
      <c r="AE5" s="16" t="s">
        <v>58</v>
      </c>
      <c r="AF5" s="22">
        <f>'Apollo 16'!B31</f>
        <v>133748</v>
      </c>
      <c r="AG5" s="19"/>
      <c r="AH5" s="17" t="s">
        <v>58</v>
      </c>
      <c r="AI5" s="23">
        <f>'Apollo 17'!B31</f>
        <v>133521</v>
      </c>
      <c r="AJ5" s="19"/>
    </row>
    <row r="6" spans="1:36" x14ac:dyDescent="0.25">
      <c r="A6" s="15" t="s">
        <v>145</v>
      </c>
      <c r="B6" s="20">
        <f>'Apollo 5'!F31</f>
        <v>13216.700000000012</v>
      </c>
      <c r="C6" s="19"/>
      <c r="D6" s="15" t="s">
        <v>55</v>
      </c>
      <c r="E6" s="20">
        <f>'Apollo 7'!F32</f>
        <v>2514.3000000000002</v>
      </c>
      <c r="F6" s="19"/>
      <c r="G6" s="16" t="s">
        <v>59</v>
      </c>
      <c r="H6" s="22">
        <f>'Apollo 8'!B32</f>
        <v>44151</v>
      </c>
      <c r="I6" s="19"/>
      <c r="J6" s="17" t="s">
        <v>59</v>
      </c>
      <c r="K6" s="23">
        <f>'Apollo 9'!B32</f>
        <v>41919</v>
      </c>
      <c r="L6" s="19"/>
      <c r="M6" s="16" t="s">
        <v>59</v>
      </c>
      <c r="N6" s="22">
        <f>'Apollo 10'!B32</f>
        <v>41923</v>
      </c>
      <c r="O6" s="19"/>
      <c r="P6" s="17" t="s">
        <v>59</v>
      </c>
      <c r="Q6" s="23">
        <f>'Apollo 11'!B32</f>
        <v>39869</v>
      </c>
      <c r="R6" s="19"/>
      <c r="S6" s="16" t="s">
        <v>59</v>
      </c>
      <c r="T6" s="22">
        <f>'Apollo 12'!B32</f>
        <v>40081</v>
      </c>
      <c r="U6" s="19"/>
      <c r="V6" s="17" t="s">
        <v>59</v>
      </c>
      <c r="W6" s="23">
        <f>'Apollo 13'!B32</f>
        <v>39068</v>
      </c>
      <c r="X6" s="19"/>
      <c r="Y6" s="16" t="s">
        <v>59</v>
      </c>
      <c r="Z6" s="22">
        <f>'Apollo 14'!B32</f>
        <v>39136</v>
      </c>
      <c r="AA6" s="19"/>
      <c r="AB6" s="17" t="s">
        <v>59</v>
      </c>
      <c r="AC6" s="23">
        <f>'Apollo 15'!B32</f>
        <v>39478</v>
      </c>
      <c r="AD6" s="19"/>
      <c r="AE6" s="16" t="s">
        <v>59</v>
      </c>
      <c r="AF6" s="22">
        <f>'Apollo 16'!B32</f>
        <v>40151</v>
      </c>
      <c r="AG6" s="19"/>
      <c r="AH6" s="17" t="s">
        <v>59</v>
      </c>
      <c r="AI6" s="23">
        <f>'Apollo 17'!B32</f>
        <v>40163</v>
      </c>
      <c r="AJ6" s="19"/>
    </row>
    <row r="7" spans="1:36" x14ac:dyDescent="0.25">
      <c r="A7" s="15" t="s">
        <v>142</v>
      </c>
      <c r="B7" s="20">
        <f>'Apollo 5'!G13/2</f>
        <v>29.25</v>
      </c>
      <c r="C7" s="19"/>
      <c r="D7" s="15" t="s">
        <v>140</v>
      </c>
      <c r="E7" s="20">
        <f>'Apollo 7'!G21/2</f>
        <v>30.617484975</v>
      </c>
      <c r="F7" s="19"/>
      <c r="G7" s="16" t="s">
        <v>60</v>
      </c>
      <c r="H7" s="22">
        <f>'Apollo 8'!B33</f>
        <v>14189</v>
      </c>
      <c r="I7" s="19"/>
      <c r="J7" s="17" t="s">
        <v>60</v>
      </c>
      <c r="K7" s="23">
        <f>'Apollo 9'!B33</f>
        <v>13549</v>
      </c>
      <c r="L7" s="19"/>
      <c r="M7" s="16" t="s">
        <v>60</v>
      </c>
      <c r="N7" s="22">
        <f>'Apollo 10'!B33</f>
        <v>13810</v>
      </c>
      <c r="O7" s="19"/>
      <c r="P7" s="17" t="s">
        <v>60</v>
      </c>
      <c r="Q7" s="23">
        <f>'Apollo 11'!B33</f>
        <v>13439</v>
      </c>
      <c r="R7" s="19"/>
      <c r="S7" s="16" t="s">
        <v>60</v>
      </c>
      <c r="T7" s="22">
        <f>'Apollo 12'!B33</f>
        <v>13541</v>
      </c>
      <c r="U7" s="19"/>
      <c r="V7" s="17" t="s">
        <v>60</v>
      </c>
      <c r="W7" s="23">
        <f>'Apollo 13'!B33</f>
        <v>13786</v>
      </c>
      <c r="X7" s="19"/>
      <c r="Y7" s="16" t="s">
        <v>60</v>
      </c>
      <c r="Z7" s="22">
        <f>'Apollo 14'!B33</f>
        <v>13762</v>
      </c>
      <c r="AA7" s="19"/>
      <c r="AB7" s="17" t="s">
        <v>60</v>
      </c>
      <c r="AC7" s="23">
        <f>'Apollo 15'!B33</f>
        <v>13828</v>
      </c>
      <c r="AD7" s="19"/>
      <c r="AE7" s="16" t="s">
        <v>60</v>
      </c>
      <c r="AF7" s="22">
        <f>'Apollo 16'!B33</f>
        <v>13784</v>
      </c>
      <c r="AG7" s="19"/>
      <c r="AH7" s="17" t="s">
        <v>60</v>
      </c>
      <c r="AI7" s="23">
        <f>'Apollo 17'!B33</f>
        <v>13747</v>
      </c>
      <c r="AJ7" s="19"/>
    </row>
    <row r="8" spans="1:36" x14ac:dyDescent="0.25">
      <c r="A8" s="15" t="s">
        <v>143</v>
      </c>
      <c r="B8" s="20">
        <f>'Apollo 5'!G13/2</f>
        <v>29.25</v>
      </c>
      <c r="C8" s="19"/>
      <c r="D8" s="15" t="s">
        <v>141</v>
      </c>
      <c r="E8" s="20">
        <f>'Apollo 7'!G21/2</f>
        <v>30.617484975</v>
      </c>
      <c r="F8" s="19"/>
      <c r="G8" s="16" t="s">
        <v>55</v>
      </c>
      <c r="H8" s="22">
        <f>'Apollo 8'!B34</f>
        <v>4376</v>
      </c>
      <c r="I8" s="19"/>
      <c r="J8" s="17" t="s">
        <v>55</v>
      </c>
      <c r="K8" s="23">
        <f>'Apollo 9'!B34</f>
        <v>4033</v>
      </c>
      <c r="L8" s="19"/>
      <c r="M8" s="16" t="s">
        <v>55</v>
      </c>
      <c r="N8" s="22">
        <f>'Apollo 10'!B34</f>
        <v>4033</v>
      </c>
      <c r="O8" s="19"/>
      <c r="P8" s="17" t="s">
        <v>55</v>
      </c>
      <c r="Q8" s="23">
        <f>'Apollo 11'!B34</f>
        <v>3982</v>
      </c>
      <c r="R8" s="19"/>
      <c r="S8" s="16" t="s">
        <v>55</v>
      </c>
      <c r="T8" s="22">
        <f>'Apollo 12'!B34</f>
        <v>3996</v>
      </c>
      <c r="U8" s="19"/>
      <c r="V8" s="17" t="s">
        <v>55</v>
      </c>
      <c r="W8" s="23">
        <f>'Apollo 13'!B34</f>
        <v>3972</v>
      </c>
      <c r="X8" s="19"/>
      <c r="Y8" s="16" t="s">
        <v>55</v>
      </c>
      <c r="Z8" s="22">
        <f>'Apollo 14'!B34</f>
        <v>3945</v>
      </c>
      <c r="AA8" s="19"/>
      <c r="AB8" s="17" t="s">
        <v>55</v>
      </c>
      <c r="AC8" s="23">
        <f>'Apollo 15'!B34</f>
        <v>3504</v>
      </c>
      <c r="AD8" s="19"/>
      <c r="AE8" s="16" t="s">
        <v>55</v>
      </c>
      <c r="AF8" s="22">
        <f>'Apollo 16'!B34</f>
        <v>3960</v>
      </c>
      <c r="AG8" s="19"/>
      <c r="AH8" s="17" t="s">
        <v>55</v>
      </c>
      <c r="AI8" s="23">
        <f>'Apollo 17'!B34</f>
        <v>3908</v>
      </c>
      <c r="AJ8" s="19"/>
    </row>
    <row r="9" spans="1:36" x14ac:dyDescent="0.25">
      <c r="A9" s="25" t="s">
        <v>146</v>
      </c>
      <c r="C9"/>
      <c r="E9" s="21"/>
      <c r="F9"/>
      <c r="H9" s="21"/>
      <c r="I9"/>
      <c r="K9" s="21"/>
      <c r="L9"/>
      <c r="N9" s="21"/>
      <c r="O9"/>
      <c r="Q9" s="21"/>
      <c r="R9"/>
      <c r="T9" s="21"/>
      <c r="U9"/>
      <c r="W9" s="21"/>
      <c r="X9"/>
      <c r="Z9" s="21"/>
      <c r="AA9"/>
      <c r="AC9" s="21"/>
      <c r="AD9"/>
      <c r="AF9" s="21"/>
      <c r="AG9"/>
      <c r="AI9" s="21"/>
      <c r="AJ9"/>
    </row>
    <row r="10" spans="1:36" x14ac:dyDescent="0.25">
      <c r="A10" t="str">
        <f>A2&amp;" "&amp;B2</f>
        <v>FMASS 413696.1</v>
      </c>
      <c r="C10"/>
      <c r="D10" t="str">
        <f>D2&amp;" "&amp;E2</f>
        <v>SIFUELMASS 411967.9</v>
      </c>
      <c r="E10" s="21"/>
      <c r="F10"/>
      <c r="G10" t="str">
        <f>G2&amp;" "&amp;H2</f>
        <v>SIFUELMASS 2037263</v>
      </c>
      <c r="H10" s="21"/>
      <c r="I10"/>
      <c r="J10" t="str">
        <f>J2&amp;" "&amp;K2</f>
        <v>SIFUELMASS 2147080</v>
      </c>
      <c r="K10" s="21"/>
      <c r="L10"/>
      <c r="M10" t="str">
        <f>M2&amp;" "&amp;N2</f>
        <v>SIFUELMASS 2143978</v>
      </c>
      <c r="N10" s="21"/>
      <c r="O10"/>
      <c r="P10" t="str">
        <f>P2&amp;" "&amp;Q2</f>
        <v>SIFUELMASS 2146040</v>
      </c>
      <c r="Q10" s="21"/>
      <c r="R10"/>
      <c r="S10" t="str">
        <f>S2&amp;" "&amp;T2</f>
        <v>SIFUELMASS 2147768</v>
      </c>
      <c r="T10" s="21"/>
      <c r="U10"/>
      <c r="V10" t="str">
        <f>V2&amp;" "&amp;W2</f>
        <v>SIFUELMASS 2148494</v>
      </c>
      <c r="W10" s="21"/>
      <c r="X10"/>
      <c r="Y10" t="str">
        <f>Y2&amp;" "&amp;Z2</f>
        <v>SIFUELMASS 2150893</v>
      </c>
      <c r="Z10" s="21"/>
      <c r="AA10"/>
      <c r="AB10" t="str">
        <f>AB2&amp;" "&amp;AC2</f>
        <v>SIFUELMASS 2142469</v>
      </c>
      <c r="AC10" s="21"/>
      <c r="AD10"/>
      <c r="AE10" t="str">
        <f>AE2&amp;" "&amp;AF2</f>
        <v>SIFUELMASS 2155291</v>
      </c>
      <c r="AF10" s="21"/>
      <c r="AG10"/>
      <c r="AH10" t="str">
        <f>AH2&amp;" "&amp;AI2</f>
        <v>SIFUELMASS 2153110</v>
      </c>
      <c r="AI10" s="21"/>
      <c r="AJ10"/>
    </row>
    <row r="11" spans="1:36" x14ac:dyDescent="0.25">
      <c r="A11" t="str">
        <f>A5&amp;" "&amp;B5</f>
        <v>EMASS 42540.6999999999</v>
      </c>
      <c r="C11"/>
      <c r="D11" t="str">
        <f t="shared" ref="D11:D16" si="0">D3&amp;" "&amp;E3</f>
        <v>SIIFUELMASS 105872.9950817</v>
      </c>
      <c r="E11" s="21"/>
      <c r="F11"/>
      <c r="G11" t="str">
        <f t="shared" ref="G11:G16" si="1">G3&amp;" "&amp;H3</f>
        <v>SIIFUELMASS 430664</v>
      </c>
      <c r="H11" s="21"/>
      <c r="I11"/>
      <c r="J11" t="str">
        <f t="shared" ref="J11:J15" si="2">J3&amp;" "&amp;K3</f>
        <v>SIIFUELMASS 444829</v>
      </c>
      <c r="K11" s="21"/>
      <c r="L11"/>
      <c r="M11" t="str">
        <f t="shared" ref="M11:M16" si="3">M3&amp;" "&amp;N3</f>
        <v>SIIFUELMASS 445628</v>
      </c>
      <c r="N11" s="21"/>
      <c r="O11"/>
      <c r="P11" t="str">
        <f t="shared" ref="P11:P16" si="4">P3&amp;" "&amp;Q3</f>
        <v>SIIFUELMASS 443500</v>
      </c>
      <c r="Q11" s="21"/>
      <c r="R11"/>
      <c r="S11" t="str">
        <f t="shared" ref="S11:S16" si="5">S3&amp;" "&amp;T3</f>
        <v>SIIFUELMASS 446320</v>
      </c>
      <c r="T11" s="21"/>
      <c r="U11"/>
      <c r="V11" t="str">
        <f t="shared" ref="V11:V16" si="6">V3&amp;" "&amp;W3</f>
        <v>SIIFUELMASS 452316</v>
      </c>
      <c r="W11" s="21"/>
      <c r="X11"/>
      <c r="Y11" t="str">
        <f t="shared" ref="Y11:Y16" si="7">Y3&amp;" "&amp;Z3</f>
        <v>SIIFUELMASS 452308</v>
      </c>
      <c r="Z11" s="21"/>
      <c r="AA11"/>
      <c r="AB11" t="str">
        <f t="shared" ref="AB11:AB16" si="8">AB3&amp;" "&amp;AC3</f>
        <v>SIIFUELMASS 452430</v>
      </c>
      <c r="AC11" s="21"/>
      <c r="AD11"/>
      <c r="AE11" t="str">
        <f t="shared" ref="AE11:AE16" si="9">AE3&amp;" "&amp;AF3</f>
        <v>SIIFUELMASS 456812</v>
      </c>
      <c r="AF11" s="21"/>
      <c r="AG11"/>
      <c r="AH11" t="str">
        <f t="shared" ref="AH11:AH15" si="10">AH3&amp;" "&amp;AI3</f>
        <v>SIIFUELMASS 455806</v>
      </c>
      <c r="AI11" s="21"/>
      <c r="AJ11"/>
    </row>
    <row r="12" spans="1:36" x14ac:dyDescent="0.25">
      <c r="A12" s="25" t="s">
        <v>147</v>
      </c>
      <c r="C12"/>
      <c r="D12" t="str">
        <f t="shared" si="0"/>
        <v>SIEMPTYMASS 41858.5</v>
      </c>
      <c r="E12" s="21"/>
      <c r="F12"/>
      <c r="G12" t="str">
        <f t="shared" si="1"/>
        <v>S4FUELMASS 107469</v>
      </c>
      <c r="H12" s="21"/>
      <c r="I12"/>
      <c r="J12" t="str">
        <f t="shared" si="2"/>
        <v>S4FUELMASS 106205</v>
      </c>
      <c r="K12" s="21"/>
      <c r="L12"/>
      <c r="M12" t="str">
        <f t="shared" si="3"/>
        <v>S4FUELMASS 107157</v>
      </c>
      <c r="N12" s="21"/>
      <c r="O12"/>
      <c r="P12" t="str">
        <f t="shared" si="4"/>
        <v>S4FUELMASS 107428</v>
      </c>
      <c r="Q12" s="21"/>
      <c r="R12"/>
      <c r="S12" t="str">
        <f t="shared" si="5"/>
        <v>S4FUELMASS 106591</v>
      </c>
      <c r="T12" s="21"/>
      <c r="U12"/>
      <c r="V12" t="str">
        <f t="shared" si="6"/>
        <v>S4FUELMASS 107179</v>
      </c>
      <c r="W12" s="21"/>
      <c r="X12"/>
      <c r="Y12" t="str">
        <f t="shared" si="7"/>
        <v>S4FUELMASS 106488</v>
      </c>
      <c r="Z12" s="21"/>
      <c r="AA12"/>
      <c r="AB12" t="str">
        <f t="shared" si="8"/>
        <v>S4FUELMASS 108958</v>
      </c>
      <c r="AC12" s="21"/>
      <c r="AD12"/>
      <c r="AE12" t="str">
        <f t="shared" si="9"/>
        <v>S4FUELMASS 108780</v>
      </c>
      <c r="AF12" s="21"/>
      <c r="AG12"/>
      <c r="AH12" t="str">
        <f t="shared" si="10"/>
        <v>S4FUELMASS 108914</v>
      </c>
      <c r="AI12" s="21"/>
      <c r="AJ12"/>
    </row>
    <row r="13" spans="1:36" x14ac:dyDescent="0.25">
      <c r="A13" t="str">
        <f>A3&amp;" "&amp;B3</f>
        <v>FMASS 105034.4</v>
      </c>
      <c r="C13"/>
      <c r="D13" t="str">
        <f t="shared" si="0"/>
        <v>SIIEMPTYMASS 12417.5049183</v>
      </c>
      <c r="E13" s="21"/>
      <c r="F13"/>
      <c r="G13" t="str">
        <f t="shared" si="1"/>
        <v>SIEMPTYMASS 141670</v>
      </c>
      <c r="H13" s="21"/>
      <c r="I13"/>
      <c r="J13" t="str">
        <f t="shared" si="2"/>
        <v>SIEMPTYMASS 136740</v>
      </c>
      <c r="K13" s="21"/>
      <c r="L13"/>
      <c r="M13" t="str">
        <f t="shared" si="3"/>
        <v>SIEMPTYMASS 136520</v>
      </c>
      <c r="N13" s="21"/>
      <c r="O13"/>
      <c r="P13" t="str">
        <f t="shared" si="4"/>
        <v>SIEMPTYMASS 133602</v>
      </c>
      <c r="Q13" s="21"/>
      <c r="R13"/>
      <c r="S13" t="str">
        <f t="shared" si="5"/>
        <v>SIEMPTYMASS 133859</v>
      </c>
      <c r="T13" s="21"/>
      <c r="U13"/>
      <c r="V13" t="str">
        <f t="shared" si="6"/>
        <v>SIEMPTYMASS 133764</v>
      </c>
      <c r="W13" s="21"/>
      <c r="X13"/>
      <c r="Y13" t="str">
        <f t="shared" si="7"/>
        <v>SIEMPTYMASS 133364</v>
      </c>
      <c r="Z13" s="21"/>
      <c r="AA13"/>
      <c r="AB13" t="str">
        <f t="shared" si="8"/>
        <v>SIEMPTYMASS 132487</v>
      </c>
      <c r="AC13" s="21"/>
      <c r="AD13"/>
      <c r="AE13" t="str">
        <f t="shared" si="9"/>
        <v>SIEMPTYMASS 133748</v>
      </c>
      <c r="AF13" s="21"/>
      <c r="AG13"/>
      <c r="AH13" t="str">
        <f t="shared" si="10"/>
        <v>SIEMPTYMASS 133521</v>
      </c>
      <c r="AI13" s="21"/>
      <c r="AJ13"/>
    </row>
    <row r="14" spans="1:36" x14ac:dyDescent="0.25">
      <c r="A14" t="str">
        <f>A6&amp;" "&amp;B6</f>
        <v>EMASS 13216.7</v>
      </c>
      <c r="C14"/>
      <c r="D14" t="str">
        <f t="shared" si="0"/>
        <v>INTERSTAGE 2514.3</v>
      </c>
      <c r="E14" s="21"/>
      <c r="F14"/>
      <c r="G14" t="str">
        <f t="shared" si="1"/>
        <v>SIIEMPTYMASS 44151</v>
      </c>
      <c r="H14" s="21"/>
      <c r="I14"/>
      <c r="J14" t="str">
        <f t="shared" si="2"/>
        <v>SIIEMPTYMASS 41919</v>
      </c>
      <c r="K14" s="21"/>
      <c r="L14"/>
      <c r="M14" t="str">
        <f t="shared" si="3"/>
        <v>SIIEMPTYMASS 41923</v>
      </c>
      <c r="N14" s="21"/>
      <c r="O14"/>
      <c r="P14" t="str">
        <f t="shared" si="4"/>
        <v>SIIEMPTYMASS 39869</v>
      </c>
      <c r="Q14" s="21"/>
      <c r="R14"/>
      <c r="S14" t="str">
        <f t="shared" si="5"/>
        <v>SIIEMPTYMASS 40081</v>
      </c>
      <c r="T14" s="21"/>
      <c r="U14"/>
      <c r="V14" t="str">
        <f t="shared" si="6"/>
        <v>SIIEMPTYMASS 39068</v>
      </c>
      <c r="W14" s="21"/>
      <c r="X14"/>
      <c r="Y14" t="str">
        <f t="shared" si="7"/>
        <v>SIIEMPTYMASS 39136</v>
      </c>
      <c r="Z14" s="21"/>
      <c r="AA14"/>
      <c r="AB14" t="str">
        <f t="shared" si="8"/>
        <v>SIIEMPTYMASS 39478</v>
      </c>
      <c r="AC14" s="21"/>
      <c r="AD14"/>
      <c r="AE14" t="str">
        <f t="shared" si="9"/>
        <v>SIIEMPTYMASS 40151</v>
      </c>
      <c r="AF14" s="21"/>
      <c r="AG14"/>
      <c r="AH14" t="str">
        <f t="shared" si="10"/>
        <v>SIIEMPTYMASS 40163</v>
      </c>
      <c r="AI14" s="21"/>
      <c r="AJ14"/>
    </row>
    <row r="15" spans="1:36" x14ac:dyDescent="0.25">
      <c r="A15" t="str">
        <f t="shared" ref="A15:A16" si="11">A7&amp;" "&amp;B7</f>
        <v>APSFMASS1 29.25</v>
      </c>
      <c r="C15"/>
      <c r="D15" t="str">
        <f t="shared" si="0"/>
        <v>APS1 30.617484975</v>
      </c>
      <c r="E15" s="21"/>
      <c r="F15"/>
      <c r="G15" t="str">
        <f t="shared" si="1"/>
        <v>S4EMPTYMASS 14189</v>
      </c>
      <c r="H15" s="21"/>
      <c r="I15"/>
      <c r="J15" t="str">
        <f t="shared" si="2"/>
        <v>S4EMPTYMASS 13549</v>
      </c>
      <c r="K15" s="21"/>
      <c r="L15"/>
      <c r="M15" t="str">
        <f t="shared" si="3"/>
        <v>S4EMPTYMASS 13810</v>
      </c>
      <c r="N15" s="21"/>
      <c r="O15"/>
      <c r="P15" t="str">
        <f t="shared" si="4"/>
        <v>S4EMPTYMASS 13439</v>
      </c>
      <c r="Q15" s="21"/>
      <c r="R15"/>
      <c r="S15" t="str">
        <f t="shared" si="5"/>
        <v>S4EMPTYMASS 13541</v>
      </c>
      <c r="T15" s="21"/>
      <c r="U15"/>
      <c r="V15" t="str">
        <f t="shared" si="6"/>
        <v>S4EMPTYMASS 13786</v>
      </c>
      <c r="W15" s="21"/>
      <c r="X15"/>
      <c r="Y15" t="str">
        <f t="shared" si="7"/>
        <v>S4EMPTYMASS 13762</v>
      </c>
      <c r="Z15" s="21"/>
      <c r="AA15"/>
      <c r="AB15" t="str">
        <f t="shared" si="8"/>
        <v>S4EMPTYMASS 13828</v>
      </c>
      <c r="AC15" s="21"/>
      <c r="AD15"/>
      <c r="AE15" t="str">
        <f t="shared" si="9"/>
        <v>S4EMPTYMASS 13784</v>
      </c>
      <c r="AF15" s="21"/>
      <c r="AG15"/>
      <c r="AH15" t="str">
        <f t="shared" si="10"/>
        <v>S4EMPTYMASS 13747</v>
      </c>
      <c r="AI15" s="21"/>
      <c r="AJ15"/>
    </row>
    <row r="16" spans="1:36" x14ac:dyDescent="0.25">
      <c r="A16" t="str">
        <f t="shared" si="11"/>
        <v>APSFMASS2 29.25</v>
      </c>
      <c r="C16"/>
      <c r="D16" t="str">
        <f t="shared" si="0"/>
        <v>APS2 30.617484975</v>
      </c>
      <c r="E16" s="21"/>
      <c r="F16"/>
      <c r="G16" t="str">
        <f t="shared" si="1"/>
        <v>INTERSTAGE 4376</v>
      </c>
      <c r="H16" s="21"/>
      <c r="I16"/>
      <c r="J16" t="str">
        <f>J8&amp;" "&amp;K8</f>
        <v>INTERSTAGE 4033</v>
      </c>
      <c r="K16" s="21"/>
      <c r="L16"/>
      <c r="M16" t="str">
        <f t="shared" si="3"/>
        <v>INTERSTAGE 4033</v>
      </c>
      <c r="N16" s="21"/>
      <c r="O16"/>
      <c r="P16" t="str">
        <f t="shared" si="4"/>
        <v>INTERSTAGE 3982</v>
      </c>
      <c r="Q16" s="21"/>
      <c r="R16"/>
      <c r="S16" t="str">
        <f t="shared" si="5"/>
        <v>INTERSTAGE 3996</v>
      </c>
      <c r="T16" s="21"/>
      <c r="U16"/>
      <c r="V16" t="str">
        <f t="shared" si="6"/>
        <v>INTERSTAGE 3972</v>
      </c>
      <c r="W16" s="21"/>
      <c r="X16"/>
      <c r="Y16" t="str">
        <f t="shared" si="7"/>
        <v>INTERSTAGE 3945</v>
      </c>
      <c r="Z16" s="21"/>
      <c r="AA16"/>
      <c r="AB16" t="str">
        <f t="shared" si="8"/>
        <v>INTERSTAGE 3504</v>
      </c>
      <c r="AC16" s="21"/>
      <c r="AD16"/>
      <c r="AE16" t="str">
        <f t="shared" si="9"/>
        <v>INTERSTAGE 3960</v>
      </c>
      <c r="AF16" s="21"/>
      <c r="AG16"/>
      <c r="AH16" t="str">
        <f>AH8&amp;" "&amp;AI8</f>
        <v>INTERSTAGE 3908</v>
      </c>
      <c r="AI16" s="21"/>
      <c r="AJ16"/>
    </row>
  </sheetData>
  <mergeCells count="12">
    <mergeCell ref="AH1:AI1"/>
    <mergeCell ref="S1:T1"/>
    <mergeCell ref="D1:E1"/>
    <mergeCell ref="G1:H1"/>
    <mergeCell ref="J1:K1"/>
    <mergeCell ref="M1:N1"/>
    <mergeCell ref="P1:Q1"/>
    <mergeCell ref="A1:B1"/>
    <mergeCell ref="V1:W1"/>
    <mergeCell ref="Y1:Z1"/>
    <mergeCell ref="AB1:AC1"/>
    <mergeCell ref="AE1:AF1"/>
  </mergeCells>
  <phoneticPr fontId="2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F703-9709-4902-BBAD-427EF3ACED08}">
  <dimension ref="A1:BL41"/>
  <sheetViews>
    <sheetView topLeftCell="A13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130568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11384</v>
      </c>
      <c r="AB2" t="s">
        <v>13</v>
      </c>
      <c r="AD2" t="s">
        <v>44</v>
      </c>
      <c r="AE2">
        <v>11361</v>
      </c>
      <c r="AF2" t="s">
        <v>13</v>
      </c>
      <c r="AH2" t="s">
        <v>44</v>
      </c>
      <c r="AI2">
        <v>11361</v>
      </c>
      <c r="AJ2" t="s">
        <v>13</v>
      </c>
      <c r="AL2" t="s">
        <v>44</v>
      </c>
      <c r="AM2">
        <v>11300</v>
      </c>
      <c r="AN2" t="s">
        <v>13</v>
      </c>
      <c r="AP2" t="s">
        <v>44</v>
      </c>
      <c r="AQ2">
        <v>11300</v>
      </c>
      <c r="AR2" t="s">
        <v>13</v>
      </c>
      <c r="AT2" t="s">
        <v>44</v>
      </c>
      <c r="AU2">
        <v>11300</v>
      </c>
      <c r="AV2" t="s">
        <v>13</v>
      </c>
      <c r="AX2" t="s">
        <v>44</v>
      </c>
      <c r="AY2">
        <v>11300</v>
      </c>
      <c r="AZ2" t="s">
        <v>13</v>
      </c>
      <c r="BB2" t="s">
        <v>44</v>
      </c>
      <c r="BC2">
        <v>11300</v>
      </c>
      <c r="BD2" t="s">
        <v>13</v>
      </c>
      <c r="BF2" t="s">
        <v>44</v>
      </c>
      <c r="BG2">
        <v>11300</v>
      </c>
      <c r="BH2" t="s">
        <v>13</v>
      </c>
      <c r="BJ2" t="s">
        <v>44</v>
      </c>
      <c r="BK2">
        <v>11300</v>
      </c>
      <c r="BL2" t="s">
        <v>13</v>
      </c>
    </row>
    <row r="3" spans="1:64" x14ac:dyDescent="0.25">
      <c r="B3" t="s">
        <v>1</v>
      </c>
      <c r="C3">
        <v>1480826</v>
      </c>
      <c r="D3" t="s">
        <v>13</v>
      </c>
      <c r="F3" t="s">
        <v>29</v>
      </c>
      <c r="G3">
        <v>3960</v>
      </c>
      <c r="H3" t="s">
        <v>13</v>
      </c>
      <c r="J3" t="s">
        <v>29</v>
      </c>
      <c r="K3">
        <v>3960</v>
      </c>
      <c r="L3" t="s">
        <v>13</v>
      </c>
      <c r="N3" t="s">
        <v>29</v>
      </c>
      <c r="O3">
        <v>3960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88452</v>
      </c>
      <c r="AB3" t="s">
        <v>13</v>
      </c>
      <c r="AD3" t="s">
        <v>1</v>
      </c>
      <c r="AE3">
        <v>88452</v>
      </c>
      <c r="AF3" t="s">
        <v>13</v>
      </c>
      <c r="AH3" t="s">
        <v>1</v>
      </c>
      <c r="AI3">
        <v>88323</v>
      </c>
      <c r="AJ3" t="s">
        <v>13</v>
      </c>
      <c r="AL3" t="s">
        <v>1</v>
      </c>
      <c r="AM3">
        <v>62840</v>
      </c>
      <c r="AN3" t="s">
        <v>13</v>
      </c>
      <c r="AP3" t="s">
        <v>1</v>
      </c>
      <c r="AQ3">
        <v>62721</v>
      </c>
      <c r="AR3" t="s">
        <v>13</v>
      </c>
      <c r="AT3" t="s">
        <v>1</v>
      </c>
      <c r="AU3">
        <v>62670</v>
      </c>
      <c r="AV3" t="s">
        <v>13</v>
      </c>
      <c r="AX3" t="s">
        <v>1</v>
      </c>
      <c r="AY3">
        <v>62543</v>
      </c>
      <c r="AZ3" t="s">
        <v>13</v>
      </c>
      <c r="BB3" t="s">
        <v>1</v>
      </c>
      <c r="BC3">
        <v>1574</v>
      </c>
      <c r="BD3" t="s">
        <v>13</v>
      </c>
      <c r="BF3" t="s">
        <v>1</v>
      </c>
      <c r="BG3">
        <v>1542</v>
      </c>
      <c r="BH3" t="s">
        <v>13</v>
      </c>
      <c r="BJ3" t="s">
        <v>1</v>
      </c>
      <c r="BK3">
        <v>1465</v>
      </c>
      <c r="BL3" t="s">
        <v>13</v>
      </c>
    </row>
    <row r="4" spans="1:64" x14ac:dyDescent="0.25">
      <c r="B4" t="s">
        <v>2</v>
      </c>
      <c r="C4">
        <v>21120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190</v>
      </c>
      <c r="D5" t="s">
        <v>13</v>
      </c>
      <c r="F5" t="s">
        <v>14</v>
      </c>
      <c r="G5">
        <f>SUM(G2:G4)</f>
        <v>4576</v>
      </c>
      <c r="H5" t="s">
        <v>13</v>
      </c>
      <c r="J5" t="s">
        <v>14</v>
      </c>
      <c r="K5">
        <f>SUM(K2:K4)</f>
        <v>3960</v>
      </c>
      <c r="L5" t="s">
        <v>13</v>
      </c>
      <c r="N5" t="s">
        <v>14</v>
      </c>
      <c r="O5">
        <f>SUM(O2:O4)</f>
        <v>3960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12</v>
      </c>
      <c r="AB5" t="s">
        <v>13</v>
      </c>
      <c r="AD5" t="s">
        <v>3</v>
      </c>
      <c r="AE5">
        <v>12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83</v>
      </c>
      <c r="AN5" t="s">
        <v>13</v>
      </c>
      <c r="AP5" t="s">
        <v>3</v>
      </c>
      <c r="AQ5">
        <v>84</v>
      </c>
      <c r="AR5" t="s">
        <v>13</v>
      </c>
      <c r="AT5" t="s">
        <v>3</v>
      </c>
      <c r="AU5">
        <v>98</v>
      </c>
      <c r="AV5" t="s">
        <v>13</v>
      </c>
      <c r="AX5" t="s">
        <v>3</v>
      </c>
      <c r="AY5">
        <v>99</v>
      </c>
      <c r="AZ5" t="s">
        <v>13</v>
      </c>
      <c r="BB5" t="s">
        <v>3</v>
      </c>
      <c r="BC5">
        <v>200</v>
      </c>
      <c r="BD5" t="s">
        <v>13</v>
      </c>
      <c r="BF5" t="s">
        <v>3</v>
      </c>
      <c r="BG5">
        <v>200</v>
      </c>
      <c r="BH5" t="s">
        <v>13</v>
      </c>
      <c r="BJ5" t="s">
        <v>3</v>
      </c>
      <c r="BK5">
        <v>184</v>
      </c>
      <c r="BL5" t="s">
        <v>13</v>
      </c>
    </row>
    <row r="6" spans="1:64" x14ac:dyDescent="0.25">
      <c r="B6" t="s">
        <v>4</v>
      </c>
      <c r="C6">
        <v>648798</v>
      </c>
      <c r="D6" t="s">
        <v>13</v>
      </c>
      <c r="Z6" t="s">
        <v>32</v>
      </c>
      <c r="AA6">
        <v>19815</v>
      </c>
      <c r="AB6" t="s">
        <v>13</v>
      </c>
      <c r="AD6" t="s">
        <v>32</v>
      </c>
      <c r="AE6">
        <v>19808</v>
      </c>
      <c r="AF6" t="s">
        <v>13</v>
      </c>
      <c r="AH6" t="s">
        <v>32</v>
      </c>
      <c r="AI6">
        <v>19761</v>
      </c>
      <c r="AJ6" t="s">
        <v>13</v>
      </c>
      <c r="AL6" t="s">
        <v>32</v>
      </c>
      <c r="AM6">
        <v>14528</v>
      </c>
      <c r="AN6" t="s">
        <v>13</v>
      </c>
      <c r="AP6" t="s">
        <v>32</v>
      </c>
      <c r="AQ6">
        <v>14517</v>
      </c>
      <c r="AR6" t="s">
        <v>13</v>
      </c>
      <c r="AT6" t="s">
        <v>32</v>
      </c>
      <c r="AU6">
        <v>13569</v>
      </c>
      <c r="AV6" t="s">
        <v>13</v>
      </c>
      <c r="AX6" t="s">
        <v>32</v>
      </c>
      <c r="AY6">
        <v>13522</v>
      </c>
      <c r="AZ6" t="s">
        <v>13</v>
      </c>
      <c r="BB6" t="s">
        <v>32</v>
      </c>
      <c r="BC6">
        <v>980</v>
      </c>
      <c r="BD6" t="s">
        <v>13</v>
      </c>
      <c r="BF6" t="s">
        <v>32</v>
      </c>
      <c r="BG6">
        <v>969</v>
      </c>
      <c r="BH6" t="s">
        <v>13</v>
      </c>
      <c r="BJ6" t="s">
        <v>32</v>
      </c>
      <c r="BK6">
        <v>577</v>
      </c>
      <c r="BL6" t="s">
        <v>13</v>
      </c>
    </row>
    <row r="7" spans="1:64" x14ac:dyDescent="0.25">
      <c r="B7" t="s">
        <v>5</v>
      </c>
      <c r="C7">
        <v>4326</v>
      </c>
      <c r="D7" t="s">
        <v>13</v>
      </c>
      <c r="F7" t="s">
        <v>31</v>
      </c>
      <c r="G7">
        <v>36451</v>
      </c>
      <c r="H7" t="s">
        <v>13</v>
      </c>
      <c r="J7" t="s">
        <v>31</v>
      </c>
      <c r="K7">
        <v>36451</v>
      </c>
      <c r="L7" t="s">
        <v>13</v>
      </c>
      <c r="N7" t="s">
        <v>31</v>
      </c>
      <c r="O7">
        <v>36451</v>
      </c>
      <c r="P7" t="s">
        <v>13</v>
      </c>
      <c r="R7" t="s">
        <v>31</v>
      </c>
      <c r="S7">
        <v>36451</v>
      </c>
      <c r="T7" t="s">
        <v>13</v>
      </c>
      <c r="V7" t="s">
        <v>31</v>
      </c>
      <c r="W7">
        <v>36451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31</v>
      </c>
      <c r="D8" t="s">
        <v>13</v>
      </c>
      <c r="F8" t="s">
        <v>1</v>
      </c>
      <c r="G8">
        <v>383073</v>
      </c>
      <c r="H8" t="s">
        <v>13</v>
      </c>
      <c r="J8" t="s">
        <v>1</v>
      </c>
      <c r="K8">
        <v>383073</v>
      </c>
      <c r="L8" t="s">
        <v>13</v>
      </c>
      <c r="N8" t="s">
        <v>1</v>
      </c>
      <c r="O8">
        <v>382622</v>
      </c>
      <c r="P8" t="s">
        <v>13</v>
      </c>
      <c r="R8" t="s">
        <v>1</v>
      </c>
      <c r="S8">
        <v>637</v>
      </c>
      <c r="T8" t="s">
        <v>13</v>
      </c>
      <c r="V8" t="s">
        <v>1</v>
      </c>
      <c r="W8">
        <v>542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16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57</v>
      </c>
      <c r="AN8" t="s">
        <v>13</v>
      </c>
      <c r="AP8" t="s">
        <v>34</v>
      </c>
      <c r="AQ8">
        <v>57</v>
      </c>
      <c r="AR8" t="s">
        <v>13</v>
      </c>
      <c r="AT8" t="s">
        <v>34</v>
      </c>
      <c r="AU8">
        <v>184</v>
      </c>
      <c r="AV8" t="s">
        <v>13</v>
      </c>
      <c r="AX8" t="s">
        <v>34</v>
      </c>
      <c r="AY8">
        <v>184</v>
      </c>
      <c r="AZ8" t="s">
        <v>13</v>
      </c>
      <c r="BB8" t="s">
        <v>34</v>
      </c>
      <c r="BC8">
        <v>269</v>
      </c>
      <c r="BD8" t="s">
        <v>13</v>
      </c>
      <c r="BF8" t="s">
        <v>34</v>
      </c>
      <c r="BG8">
        <v>270</v>
      </c>
      <c r="BH8" t="s">
        <v>13</v>
      </c>
      <c r="BJ8" t="s">
        <v>34</v>
      </c>
      <c r="BK8">
        <v>116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246</v>
      </c>
      <c r="BD9" t="s">
        <v>13</v>
      </c>
      <c r="BF9" t="s">
        <v>46</v>
      </c>
      <c r="BG9">
        <v>246</v>
      </c>
      <c r="BH9" t="s">
        <v>13</v>
      </c>
      <c r="BJ9" t="s">
        <v>46</v>
      </c>
      <c r="BK9">
        <v>229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136</v>
      </c>
      <c r="H10" t="s">
        <v>13</v>
      </c>
      <c r="J10" t="s">
        <v>3</v>
      </c>
      <c r="K10">
        <v>136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1896</v>
      </c>
      <c r="T10" t="s">
        <v>13</v>
      </c>
      <c r="V10" t="s">
        <v>3</v>
      </c>
      <c r="W10">
        <v>1900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162</v>
      </c>
      <c r="AV10" t="s">
        <v>13</v>
      </c>
      <c r="AX10" t="s">
        <v>47</v>
      </c>
      <c r="AY10">
        <v>161</v>
      </c>
      <c r="AZ10" t="s">
        <v>13</v>
      </c>
      <c r="BB10" t="s">
        <v>47</v>
      </c>
      <c r="BC10">
        <v>102</v>
      </c>
      <c r="BD10" t="s">
        <v>13</v>
      </c>
      <c r="BF10" t="s">
        <v>47</v>
      </c>
      <c r="BG10">
        <v>102</v>
      </c>
      <c r="BH10" t="s">
        <v>13</v>
      </c>
      <c r="BJ10" t="s">
        <v>47</v>
      </c>
      <c r="BK10">
        <v>30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72719</v>
      </c>
      <c r="H11" t="s">
        <v>13</v>
      </c>
      <c r="J11" t="s">
        <v>32</v>
      </c>
      <c r="K11">
        <v>72713</v>
      </c>
      <c r="L11" t="s">
        <v>13</v>
      </c>
      <c r="N11" t="s">
        <v>32</v>
      </c>
      <c r="O11">
        <v>72501</v>
      </c>
      <c r="P11" t="s">
        <v>13</v>
      </c>
      <c r="R11" t="s">
        <v>32</v>
      </c>
      <c r="S11">
        <v>1184</v>
      </c>
      <c r="T11" t="s">
        <v>13</v>
      </c>
      <c r="V11" t="s">
        <v>32</v>
      </c>
      <c r="W11">
        <v>1144</v>
      </c>
      <c r="X11" t="s">
        <v>13</v>
      </c>
      <c r="Z11" t="s">
        <v>47</v>
      </c>
      <c r="AA11">
        <v>197</v>
      </c>
      <c r="AB11" t="s">
        <v>13</v>
      </c>
      <c r="AD11" t="s">
        <v>47</v>
      </c>
      <c r="AE11">
        <v>197</v>
      </c>
      <c r="AF11" t="s">
        <v>13</v>
      </c>
      <c r="AH11" t="s">
        <v>47</v>
      </c>
      <c r="AI11">
        <v>197</v>
      </c>
      <c r="AJ11" t="s">
        <v>13</v>
      </c>
      <c r="AL11" t="s">
        <v>47</v>
      </c>
      <c r="AM11">
        <v>174</v>
      </c>
      <c r="AN11" t="s">
        <v>13</v>
      </c>
      <c r="AP11" t="s">
        <v>47</v>
      </c>
      <c r="AQ11">
        <v>174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43</v>
      </c>
      <c r="H13" t="s">
        <v>13</v>
      </c>
      <c r="J13" t="s">
        <v>34</v>
      </c>
      <c r="K13">
        <v>44</v>
      </c>
      <c r="L13" t="s">
        <v>13</v>
      </c>
      <c r="N13" t="s">
        <v>34</v>
      </c>
      <c r="O13">
        <v>45</v>
      </c>
      <c r="P13" t="s">
        <v>13</v>
      </c>
      <c r="R13" t="s">
        <v>34</v>
      </c>
      <c r="S13">
        <v>758</v>
      </c>
      <c r="T13" t="s">
        <v>13</v>
      </c>
      <c r="V13" t="s">
        <v>34</v>
      </c>
      <c r="W13">
        <v>761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2288083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88490</v>
      </c>
      <c r="AV14" t="s">
        <v>13</v>
      </c>
      <c r="AX14" t="s">
        <v>17</v>
      </c>
      <c r="AY14">
        <f>SUM(AY2:AY13)</f>
        <v>88328</v>
      </c>
      <c r="AZ14" t="s">
        <v>13</v>
      </c>
      <c r="BB14" t="s">
        <v>17</v>
      </c>
      <c r="BC14">
        <f>SUM(BC2:BC13)</f>
        <v>14946</v>
      </c>
      <c r="BD14" t="s">
        <v>13</v>
      </c>
      <c r="BF14" t="s">
        <v>17</v>
      </c>
      <c r="BG14">
        <f>SUM(BG2:BG13)</f>
        <v>14904</v>
      </c>
      <c r="BH14" t="s">
        <v>13</v>
      </c>
      <c r="BJ14" t="s">
        <v>17</v>
      </c>
      <c r="BK14">
        <f>SUM(BK2:BK13)</f>
        <v>14156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120577</v>
      </c>
      <c r="AB15" t="s">
        <v>13</v>
      </c>
      <c r="AD15" t="s">
        <v>17</v>
      </c>
      <c r="AE15">
        <f>SUM(AE2:AE14)</f>
        <v>120414</v>
      </c>
      <c r="AF15" t="s">
        <v>13</v>
      </c>
      <c r="AH15" t="s">
        <v>17</v>
      </c>
      <c r="AI15">
        <f>SUM(AI2:AI14)</f>
        <v>120244</v>
      </c>
      <c r="AJ15" t="s">
        <v>13</v>
      </c>
      <c r="AL15" t="s">
        <v>17</v>
      </c>
      <c r="AM15">
        <f>SUM(AM2:AM14)</f>
        <v>89555</v>
      </c>
      <c r="AN15" t="s">
        <v>13</v>
      </c>
      <c r="AP15" t="s">
        <v>17</v>
      </c>
      <c r="AQ15">
        <f>SUM(AQ2:AQ14)</f>
        <v>89426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4577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48601</v>
      </c>
      <c r="AV16" t="s">
        <v>13</v>
      </c>
      <c r="AX16" t="s">
        <v>19</v>
      </c>
      <c r="AY16">
        <v>48601</v>
      </c>
      <c r="AZ16" t="s">
        <v>13</v>
      </c>
      <c r="BB16" t="s">
        <v>19</v>
      </c>
      <c r="BC16">
        <v>48601</v>
      </c>
      <c r="BD16" t="s">
        <v>13</v>
      </c>
      <c r="BF16" t="s">
        <v>19</v>
      </c>
      <c r="BG16">
        <v>48601</v>
      </c>
      <c r="BH16" t="s">
        <v>13</v>
      </c>
      <c r="BJ16" t="s">
        <v>19</v>
      </c>
      <c r="BK16">
        <v>623</v>
      </c>
      <c r="BL16" t="s">
        <v>13</v>
      </c>
    </row>
    <row r="17" spans="1:64" x14ac:dyDescent="0.25">
      <c r="B17" t="s">
        <v>15</v>
      </c>
      <c r="C17">
        <v>493536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48601</v>
      </c>
      <c r="AB17" t="s">
        <v>13</v>
      </c>
      <c r="AD17" t="s">
        <v>19</v>
      </c>
      <c r="AE17">
        <v>48601</v>
      </c>
      <c r="AF17" t="s">
        <v>13</v>
      </c>
      <c r="AH17" t="s">
        <v>19</v>
      </c>
      <c r="AI17">
        <v>48601</v>
      </c>
      <c r="AJ17" t="s">
        <v>13</v>
      </c>
      <c r="AL17" t="s">
        <v>19</v>
      </c>
      <c r="AM17">
        <v>48601</v>
      </c>
      <c r="AN17" t="s">
        <v>13</v>
      </c>
      <c r="AP17" t="s">
        <v>19</v>
      </c>
      <c r="AQ17">
        <v>48601</v>
      </c>
      <c r="AR17" t="s">
        <v>13</v>
      </c>
      <c r="AT17" t="s">
        <v>20</v>
      </c>
      <c r="AU17">
        <v>50643</v>
      </c>
      <c r="AV17" t="s">
        <v>13</v>
      </c>
      <c r="AX17" t="s">
        <v>20</v>
      </c>
      <c r="AY17">
        <v>50643</v>
      </c>
      <c r="AZ17" t="s">
        <v>13</v>
      </c>
      <c r="BB17" t="s">
        <v>20</v>
      </c>
      <c r="BC17">
        <v>50643</v>
      </c>
      <c r="BD17" t="s">
        <v>13</v>
      </c>
      <c r="BF17" t="s">
        <v>20</v>
      </c>
      <c r="BG17">
        <v>50643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3653</v>
      </c>
      <c r="D18" t="s">
        <v>13</v>
      </c>
      <c r="F18" t="s">
        <v>15</v>
      </c>
      <c r="G18">
        <f>SUM(G7:G17)</f>
        <v>493531</v>
      </c>
      <c r="H18" t="s">
        <v>13</v>
      </c>
      <c r="J18" t="s">
        <v>15</v>
      </c>
      <c r="K18">
        <f>SUM(K7:K17)</f>
        <v>493312</v>
      </c>
      <c r="L18" t="s">
        <v>13</v>
      </c>
      <c r="N18" t="s">
        <v>15</v>
      </c>
      <c r="O18">
        <f>SUM(O7:O17)</f>
        <v>492721</v>
      </c>
      <c r="P18" t="s">
        <v>13</v>
      </c>
      <c r="R18" t="s">
        <v>15</v>
      </c>
      <c r="S18">
        <f>SUM(S7:S17)</f>
        <v>41872</v>
      </c>
      <c r="T18" t="s">
        <v>13</v>
      </c>
      <c r="V18" t="s">
        <v>15</v>
      </c>
      <c r="W18">
        <f>SUM(W7:W17)</f>
        <v>41744</v>
      </c>
      <c r="X18" t="s">
        <v>13</v>
      </c>
      <c r="Z18" t="s">
        <v>20</v>
      </c>
      <c r="AA18">
        <v>50643</v>
      </c>
      <c r="AB18" t="s">
        <v>13</v>
      </c>
      <c r="AD18" t="s">
        <v>20</v>
      </c>
      <c r="AE18">
        <v>50643</v>
      </c>
      <c r="AF18" t="s">
        <v>13</v>
      </c>
      <c r="AH18" t="s">
        <v>20</v>
      </c>
      <c r="AI18">
        <v>50643</v>
      </c>
      <c r="AJ18" t="s">
        <v>13</v>
      </c>
      <c r="AL18" t="s">
        <v>20</v>
      </c>
      <c r="AM18">
        <v>50643</v>
      </c>
      <c r="AN18" t="s">
        <v>13</v>
      </c>
      <c r="AP18" t="s">
        <v>20</v>
      </c>
      <c r="AQ18">
        <v>50643</v>
      </c>
      <c r="AR18" t="s">
        <v>13</v>
      </c>
      <c r="AT18" t="s">
        <v>21</v>
      </c>
      <c r="AU18">
        <v>139139</v>
      </c>
      <c r="AV18" t="s">
        <v>13</v>
      </c>
      <c r="AX18" t="s">
        <v>21</v>
      </c>
      <c r="AY18">
        <v>138978</v>
      </c>
      <c r="AZ18" t="s">
        <v>13</v>
      </c>
      <c r="BB18" t="s">
        <v>21</v>
      </c>
      <c r="BC18">
        <v>65594</v>
      </c>
      <c r="BD18" t="s">
        <v>13</v>
      </c>
      <c r="BF18" t="s">
        <v>21</v>
      </c>
      <c r="BG18">
        <v>65552</v>
      </c>
      <c r="BH18" t="s">
        <v>13</v>
      </c>
      <c r="BJ18" t="s">
        <v>21</v>
      </c>
      <c r="BK18">
        <v>16829</v>
      </c>
      <c r="BL18" t="s">
        <v>13</v>
      </c>
    </row>
    <row r="19" spans="1:64" x14ac:dyDescent="0.25">
      <c r="B19" t="s">
        <v>17</v>
      </c>
      <c r="C19">
        <v>120583</v>
      </c>
      <c r="D19" t="s">
        <v>13</v>
      </c>
      <c r="Z19" t="s">
        <v>21</v>
      </c>
      <c r="AA19">
        <v>171226</v>
      </c>
      <c r="AB19" t="s">
        <v>13</v>
      </c>
      <c r="AD19" t="s">
        <v>21</v>
      </c>
      <c r="AE19">
        <v>171066</v>
      </c>
      <c r="AF19" t="s">
        <v>13</v>
      </c>
      <c r="AH19" t="s">
        <v>21</v>
      </c>
      <c r="AI19">
        <v>170893</v>
      </c>
      <c r="AJ19" t="s">
        <v>13</v>
      </c>
      <c r="AL19" t="s">
        <v>21</v>
      </c>
      <c r="AM19">
        <v>140203</v>
      </c>
      <c r="AN19" t="s">
        <v>13</v>
      </c>
      <c r="AP19" t="s">
        <v>21</v>
      </c>
      <c r="AQ19">
        <v>140073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3653</v>
      </c>
      <c r="H20" t="s">
        <v>13</v>
      </c>
      <c r="J20" t="s">
        <v>16</v>
      </c>
      <c r="K20">
        <v>3653</v>
      </c>
      <c r="L20" t="s">
        <v>13</v>
      </c>
      <c r="N20" t="s">
        <v>16</v>
      </c>
      <c r="O20">
        <v>3653</v>
      </c>
      <c r="P20" t="s">
        <v>13</v>
      </c>
      <c r="R20" t="s">
        <v>16</v>
      </c>
      <c r="S20">
        <v>3653</v>
      </c>
      <c r="T20" t="s">
        <v>13</v>
      </c>
      <c r="V20" t="s">
        <v>16</v>
      </c>
      <c r="W20">
        <v>3653</v>
      </c>
      <c r="X20" t="s">
        <v>13</v>
      </c>
    </row>
    <row r="21" spans="1:64" x14ac:dyDescent="0.25">
      <c r="B21" t="s">
        <v>19</v>
      </c>
      <c r="C21">
        <v>52759</v>
      </c>
      <c r="D21" t="s">
        <v>13</v>
      </c>
      <c r="F21" t="s">
        <v>17</v>
      </c>
      <c r="G21">
        <v>120583</v>
      </c>
      <c r="H21" t="s">
        <v>13</v>
      </c>
      <c r="J21" t="s">
        <v>17</v>
      </c>
      <c r="K21">
        <v>120492</v>
      </c>
      <c r="L21" t="s">
        <v>13</v>
      </c>
      <c r="N21" t="s">
        <v>17</v>
      </c>
      <c r="O21">
        <v>120492</v>
      </c>
      <c r="P21" t="s">
        <v>13</v>
      </c>
      <c r="R21" t="s">
        <v>17</v>
      </c>
      <c r="S21">
        <v>120492</v>
      </c>
      <c r="T21" t="s">
        <v>13</v>
      </c>
      <c r="V21" t="s">
        <v>17</v>
      </c>
      <c r="W21">
        <v>120490</v>
      </c>
      <c r="X21" t="s">
        <v>13</v>
      </c>
    </row>
    <row r="22" spans="1:64" x14ac:dyDescent="0.25">
      <c r="B22" t="s">
        <v>20</v>
      </c>
      <c r="C22">
        <v>677152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2965241</v>
      </c>
      <c r="D23" t="s">
        <v>13</v>
      </c>
      <c r="F23" t="s">
        <v>19</v>
      </c>
      <c r="G23">
        <v>52759</v>
      </c>
      <c r="H23" t="s">
        <v>13</v>
      </c>
      <c r="J23" t="s">
        <v>19</v>
      </c>
      <c r="K23">
        <v>52759</v>
      </c>
      <c r="L23" t="s">
        <v>13</v>
      </c>
      <c r="N23" t="s">
        <v>19</v>
      </c>
      <c r="O23">
        <v>52759</v>
      </c>
      <c r="P23" t="s">
        <v>13</v>
      </c>
      <c r="R23" t="s">
        <v>19</v>
      </c>
      <c r="S23">
        <v>48601</v>
      </c>
      <c r="T23" t="s">
        <v>13</v>
      </c>
      <c r="V23" t="s">
        <v>19</v>
      </c>
      <c r="W23">
        <v>48601</v>
      </c>
      <c r="X23" t="s">
        <v>13</v>
      </c>
    </row>
    <row r="24" spans="1:64" x14ac:dyDescent="0.25">
      <c r="F24" t="s">
        <v>20</v>
      </c>
      <c r="G24">
        <v>179038</v>
      </c>
      <c r="H24" t="s">
        <v>13</v>
      </c>
      <c r="J24" t="s">
        <v>20</v>
      </c>
      <c r="K24">
        <v>178947</v>
      </c>
      <c r="L24" t="s">
        <v>13</v>
      </c>
      <c r="N24" t="s">
        <v>20</v>
      </c>
      <c r="O24">
        <v>178947</v>
      </c>
      <c r="P24" t="s">
        <v>13</v>
      </c>
      <c r="R24" t="s">
        <v>20</v>
      </c>
      <c r="S24">
        <v>174789</v>
      </c>
      <c r="T24" t="s">
        <v>13</v>
      </c>
      <c r="V24" t="s">
        <v>20</v>
      </c>
      <c r="W24">
        <v>174787</v>
      </c>
      <c r="X24" t="s">
        <v>13</v>
      </c>
    </row>
    <row r="25" spans="1:64" x14ac:dyDescent="0.25">
      <c r="F25" t="s">
        <v>21</v>
      </c>
      <c r="G25">
        <v>677152</v>
      </c>
      <c r="H25" t="s">
        <v>13</v>
      </c>
      <c r="J25" t="s">
        <v>21</v>
      </c>
      <c r="K25">
        <v>676223</v>
      </c>
      <c r="L25" t="s">
        <v>13</v>
      </c>
      <c r="N25" t="s">
        <v>21</v>
      </c>
      <c r="O25">
        <v>675632</v>
      </c>
      <c r="P25" t="s">
        <v>13</v>
      </c>
      <c r="R25" t="s">
        <v>21</v>
      </c>
      <c r="S25">
        <v>216666</v>
      </c>
      <c r="T25" t="s">
        <v>13</v>
      </c>
      <c r="V25" t="s">
        <v>21</v>
      </c>
      <c r="W25">
        <v>216535</v>
      </c>
      <c r="X25" t="s">
        <v>13</v>
      </c>
    </row>
    <row r="28" spans="1:64" x14ac:dyDescent="0.25">
      <c r="A28" s="3" t="s">
        <v>54</v>
      </c>
      <c r="B28" s="4">
        <f>C3+C4+C5+C6+C7+C8</f>
        <v>2155291</v>
      </c>
      <c r="C28" s="5" t="s">
        <v>13</v>
      </c>
    </row>
    <row r="29" spans="1:64" x14ac:dyDescent="0.25">
      <c r="A29" s="6" t="s">
        <v>56</v>
      </c>
      <c r="B29">
        <f>G8+G9+G10+G11+G12+G13</f>
        <v>456812</v>
      </c>
      <c r="C29" s="7" t="s">
        <v>13</v>
      </c>
    </row>
    <row r="30" spans="1:64" x14ac:dyDescent="0.25">
      <c r="A30" s="6" t="s">
        <v>57</v>
      </c>
      <c r="B30">
        <f>AA3+AA4+AA5+AA6+AA7+AA8+AA10</f>
        <v>108780</v>
      </c>
      <c r="C30" s="7" t="s">
        <v>13</v>
      </c>
    </row>
    <row r="31" spans="1:64" x14ac:dyDescent="0.25">
      <c r="A31" s="6" t="s">
        <v>58</v>
      </c>
      <c r="B31">
        <f>C2+C9+C10+C12+C13+B36+G2</f>
        <v>133748</v>
      </c>
      <c r="C31" s="7" t="s">
        <v>13</v>
      </c>
    </row>
    <row r="32" spans="1:64" x14ac:dyDescent="0.25">
      <c r="A32" s="6" t="s">
        <v>59</v>
      </c>
      <c r="B32">
        <f>K7+K16+K17+K20</f>
        <v>40151</v>
      </c>
      <c r="C32" s="7" t="s">
        <v>13</v>
      </c>
    </row>
    <row r="33" spans="1:3" x14ac:dyDescent="0.25">
      <c r="A33" s="6" t="s">
        <v>60</v>
      </c>
      <c r="B33">
        <f>AA2+AA11+AA12+AA14+AA16</f>
        <v>13784</v>
      </c>
      <c r="C33" s="7" t="s">
        <v>13</v>
      </c>
    </row>
    <row r="34" spans="1:3" x14ac:dyDescent="0.25">
      <c r="A34" s="8" t="s">
        <v>55</v>
      </c>
      <c r="B34" s="9">
        <f>G3</f>
        <v>3960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5BBB-B9FF-4BBC-B1A5-8837A27B9C03}">
  <dimension ref="A1:BL41"/>
  <sheetViews>
    <sheetView topLeftCell="A13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129821</v>
      </c>
      <c r="D2" t="s">
        <v>13</v>
      </c>
      <c r="F2" t="s">
        <v>28</v>
      </c>
      <c r="G2">
        <v>615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11429</v>
      </c>
      <c r="AB2" t="s">
        <v>13</v>
      </c>
      <c r="AD2" t="s">
        <v>44</v>
      </c>
      <c r="AE2">
        <v>11406</v>
      </c>
      <c r="AF2" t="s">
        <v>13</v>
      </c>
      <c r="AH2" t="s">
        <v>44</v>
      </c>
      <c r="AI2">
        <v>11406</v>
      </c>
      <c r="AJ2" t="s">
        <v>13</v>
      </c>
      <c r="AL2" t="s">
        <v>44</v>
      </c>
      <c r="AM2">
        <v>11345</v>
      </c>
      <c r="AN2" t="s">
        <v>13</v>
      </c>
      <c r="AP2" t="s">
        <v>44</v>
      </c>
      <c r="AQ2">
        <v>11345</v>
      </c>
      <c r="AR2" t="s">
        <v>13</v>
      </c>
      <c r="AT2" t="s">
        <v>44</v>
      </c>
      <c r="AU2">
        <v>11345</v>
      </c>
      <c r="AV2" t="s">
        <v>13</v>
      </c>
      <c r="AX2" t="s">
        <v>44</v>
      </c>
      <c r="AY2">
        <v>11345</v>
      </c>
      <c r="AZ2" t="s">
        <v>13</v>
      </c>
      <c r="BB2" t="s">
        <v>44</v>
      </c>
      <c r="BC2">
        <v>11345</v>
      </c>
      <c r="BD2" t="s">
        <v>13</v>
      </c>
      <c r="BF2" t="s">
        <v>44</v>
      </c>
      <c r="BG2">
        <v>11345</v>
      </c>
      <c r="BH2" t="s">
        <v>13</v>
      </c>
      <c r="BJ2" t="s">
        <v>44</v>
      </c>
      <c r="BK2">
        <v>11345</v>
      </c>
      <c r="BL2" t="s">
        <v>13</v>
      </c>
    </row>
    <row r="3" spans="1:64" x14ac:dyDescent="0.25">
      <c r="B3" t="s">
        <v>1</v>
      </c>
      <c r="C3">
        <v>1481184</v>
      </c>
      <c r="D3" t="s">
        <v>13</v>
      </c>
      <c r="F3" t="s">
        <v>29</v>
      </c>
      <c r="G3">
        <v>3504</v>
      </c>
      <c r="H3" t="s">
        <v>13</v>
      </c>
      <c r="J3" t="s">
        <v>29</v>
      </c>
      <c r="K3">
        <v>3504</v>
      </c>
      <c r="L3" t="s">
        <v>13</v>
      </c>
      <c r="N3" t="s">
        <v>29</v>
      </c>
      <c r="O3">
        <v>3504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88641</v>
      </c>
      <c r="AB3" t="s">
        <v>13</v>
      </c>
      <c r="AD3" t="s">
        <v>1</v>
      </c>
      <c r="AE3">
        <v>88641</v>
      </c>
      <c r="AF3" t="s">
        <v>13</v>
      </c>
      <c r="AH3" t="s">
        <v>1</v>
      </c>
      <c r="AI3">
        <v>88509</v>
      </c>
      <c r="AJ3" t="s">
        <v>13</v>
      </c>
      <c r="AL3" t="s">
        <v>1</v>
      </c>
      <c r="AM3">
        <v>63455</v>
      </c>
      <c r="AN3" t="s">
        <v>13</v>
      </c>
      <c r="AP3" t="s">
        <v>1</v>
      </c>
      <c r="AQ3">
        <v>63428</v>
      </c>
      <c r="AR3" t="s">
        <v>13</v>
      </c>
      <c r="AT3" t="s">
        <v>1</v>
      </c>
      <c r="AU3">
        <v>63184</v>
      </c>
      <c r="AV3" t="s">
        <v>13</v>
      </c>
      <c r="AX3" t="s">
        <v>1</v>
      </c>
      <c r="AY3">
        <v>63065</v>
      </c>
      <c r="AZ3" t="s">
        <v>13</v>
      </c>
      <c r="BB3" t="s">
        <v>1</v>
      </c>
      <c r="BC3">
        <v>1758</v>
      </c>
      <c r="BD3" t="s">
        <v>13</v>
      </c>
      <c r="BF3" t="s">
        <v>1</v>
      </c>
      <c r="BG3">
        <v>1732</v>
      </c>
      <c r="BH3" t="s">
        <v>13</v>
      </c>
      <c r="BJ3" t="s">
        <v>1</v>
      </c>
      <c r="BK3">
        <v>1664</v>
      </c>
      <c r="BL3" t="s">
        <v>13</v>
      </c>
    </row>
    <row r="4" spans="1:64" x14ac:dyDescent="0.25">
      <c r="B4" t="s">
        <v>2</v>
      </c>
      <c r="C4">
        <v>21127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180</v>
      </c>
      <c r="AB4" t="s">
        <v>13</v>
      </c>
      <c r="AD4" t="s">
        <v>2</v>
      </c>
      <c r="AE4">
        <v>180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4119</v>
      </c>
      <c r="H5" t="s">
        <v>13</v>
      </c>
      <c r="J5" t="s">
        <v>14</v>
      </c>
      <c r="K5">
        <f>SUM(K2:K4)</f>
        <v>3504</v>
      </c>
      <c r="L5" t="s">
        <v>13</v>
      </c>
      <c r="N5" t="s">
        <v>14</v>
      </c>
      <c r="O5">
        <f>SUM(O2:O4)</f>
        <v>3504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13</v>
      </c>
      <c r="AJ5" t="s">
        <v>13</v>
      </c>
      <c r="AL5" t="s">
        <v>3</v>
      </c>
      <c r="AM5">
        <v>59</v>
      </c>
      <c r="AN5" t="s">
        <v>13</v>
      </c>
      <c r="AP5" t="s">
        <v>3</v>
      </c>
      <c r="AQ5">
        <v>60</v>
      </c>
      <c r="AR5" t="s">
        <v>13</v>
      </c>
      <c r="AT5" t="s">
        <v>3</v>
      </c>
      <c r="AU5">
        <v>202</v>
      </c>
      <c r="AV5" t="s">
        <v>13</v>
      </c>
      <c r="AX5" t="s">
        <v>3</v>
      </c>
      <c r="AY5">
        <v>102</v>
      </c>
      <c r="AZ5" t="s">
        <v>13</v>
      </c>
      <c r="BB5" t="s">
        <v>3</v>
      </c>
      <c r="BC5">
        <v>197</v>
      </c>
      <c r="BD5" t="s">
        <v>13</v>
      </c>
      <c r="BF5" t="s">
        <v>3</v>
      </c>
      <c r="BG5">
        <v>197</v>
      </c>
      <c r="BH5" t="s">
        <v>13</v>
      </c>
      <c r="BJ5" t="s">
        <v>3</v>
      </c>
      <c r="BK5">
        <v>197</v>
      </c>
      <c r="BL5" t="s">
        <v>13</v>
      </c>
    </row>
    <row r="6" spans="1:64" x14ac:dyDescent="0.25">
      <c r="B6" t="s">
        <v>4</v>
      </c>
      <c r="C6">
        <v>635614</v>
      </c>
      <c r="D6" t="s">
        <v>13</v>
      </c>
      <c r="Z6" t="s">
        <v>32</v>
      </c>
      <c r="AA6">
        <v>19788</v>
      </c>
      <c r="AB6" t="s">
        <v>13</v>
      </c>
      <c r="AD6" t="s">
        <v>32</v>
      </c>
      <c r="AE6">
        <v>19784</v>
      </c>
      <c r="AF6" t="s">
        <v>13</v>
      </c>
      <c r="AH6" t="s">
        <v>32</v>
      </c>
      <c r="AI6">
        <v>19737</v>
      </c>
      <c r="AJ6" t="s">
        <v>13</v>
      </c>
      <c r="AL6" t="s">
        <v>32</v>
      </c>
      <c r="AM6">
        <v>14677</v>
      </c>
      <c r="AN6" t="s">
        <v>13</v>
      </c>
      <c r="AP6" t="s">
        <v>32</v>
      </c>
      <c r="AQ6">
        <v>14667</v>
      </c>
      <c r="AR6" t="s">
        <v>13</v>
      </c>
      <c r="AT6" t="s">
        <v>32</v>
      </c>
      <c r="AU6">
        <v>13479</v>
      </c>
      <c r="AV6" t="s">
        <v>13</v>
      </c>
      <c r="AX6" t="s">
        <v>32</v>
      </c>
      <c r="AY6">
        <v>13428</v>
      </c>
      <c r="AZ6" t="s">
        <v>13</v>
      </c>
      <c r="BB6" t="s">
        <v>32</v>
      </c>
      <c r="BC6">
        <v>754</v>
      </c>
      <c r="BD6" t="s">
        <v>13</v>
      </c>
      <c r="BF6" t="s">
        <v>32</v>
      </c>
      <c r="BG6">
        <v>744</v>
      </c>
      <c r="BH6" t="s">
        <v>13</v>
      </c>
      <c r="BJ6" t="s">
        <v>32</v>
      </c>
      <c r="BK6">
        <v>0</v>
      </c>
      <c r="BL6" t="s">
        <v>13</v>
      </c>
    </row>
    <row r="7" spans="1:64" x14ac:dyDescent="0.25">
      <c r="B7" t="s">
        <v>5</v>
      </c>
      <c r="C7">
        <v>4313</v>
      </c>
      <c r="D7" t="s">
        <v>13</v>
      </c>
      <c r="F7" t="s">
        <v>31</v>
      </c>
      <c r="G7">
        <v>35790</v>
      </c>
      <c r="H7" t="s">
        <v>13</v>
      </c>
      <c r="J7" t="s">
        <v>31</v>
      </c>
      <c r="K7">
        <v>35790</v>
      </c>
      <c r="L7" t="s">
        <v>13</v>
      </c>
      <c r="N7" t="s">
        <v>31</v>
      </c>
      <c r="O7">
        <v>35790</v>
      </c>
      <c r="P7" t="s">
        <v>13</v>
      </c>
      <c r="R7" t="s">
        <v>31</v>
      </c>
      <c r="S7">
        <v>35790</v>
      </c>
      <c r="T7" t="s">
        <v>13</v>
      </c>
      <c r="V7" t="s">
        <v>31</v>
      </c>
      <c r="W7">
        <v>35790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40</v>
      </c>
      <c r="D8" t="s">
        <v>13</v>
      </c>
      <c r="F8" t="s">
        <v>1</v>
      </c>
      <c r="G8">
        <v>379369</v>
      </c>
      <c r="H8" t="s">
        <v>13</v>
      </c>
      <c r="J8" t="s">
        <v>1</v>
      </c>
      <c r="K8">
        <v>379369</v>
      </c>
      <c r="L8" t="s">
        <v>13</v>
      </c>
      <c r="N8" t="s">
        <v>1</v>
      </c>
      <c r="O8">
        <v>378916</v>
      </c>
      <c r="P8" t="s">
        <v>13</v>
      </c>
      <c r="R8" t="s">
        <v>1</v>
      </c>
      <c r="S8">
        <v>622</v>
      </c>
      <c r="T8" t="s">
        <v>13</v>
      </c>
      <c r="V8" t="s">
        <v>1</v>
      </c>
      <c r="W8">
        <v>490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17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53</v>
      </c>
      <c r="AN8" t="s">
        <v>13</v>
      </c>
      <c r="AP8" t="s">
        <v>34</v>
      </c>
      <c r="AQ8">
        <v>53</v>
      </c>
      <c r="AR8" t="s">
        <v>13</v>
      </c>
      <c r="AT8" t="s">
        <v>34</v>
      </c>
      <c r="AU8">
        <v>144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278</v>
      </c>
      <c r="BD8" t="s">
        <v>13</v>
      </c>
      <c r="BF8" t="s">
        <v>34</v>
      </c>
      <c r="BG8">
        <v>278</v>
      </c>
      <c r="BH8" t="s">
        <v>13</v>
      </c>
      <c r="BJ8" t="s">
        <v>34</v>
      </c>
      <c r="BK8">
        <v>254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237</v>
      </c>
      <c r="AV9" t="s">
        <v>13</v>
      </c>
      <c r="AX9" t="s">
        <v>46</v>
      </c>
      <c r="AY9">
        <v>237</v>
      </c>
      <c r="AZ9" t="s">
        <v>13</v>
      </c>
      <c r="BB9" t="s">
        <v>46</v>
      </c>
      <c r="BC9">
        <v>237</v>
      </c>
      <c r="BD9" t="s">
        <v>13</v>
      </c>
      <c r="BF9" t="s">
        <v>46</v>
      </c>
      <c r="BG9">
        <v>237</v>
      </c>
      <c r="BH9" t="s">
        <v>13</v>
      </c>
      <c r="BJ9" t="s">
        <v>46</v>
      </c>
      <c r="BK9">
        <v>214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157</v>
      </c>
      <c r="H10" t="s">
        <v>13</v>
      </c>
      <c r="J10" t="s">
        <v>3</v>
      </c>
      <c r="K10">
        <v>157</v>
      </c>
      <c r="L10" t="s">
        <v>13</v>
      </c>
      <c r="N10" t="s">
        <v>3</v>
      </c>
      <c r="O10">
        <v>140</v>
      </c>
      <c r="P10" t="s">
        <v>13</v>
      </c>
      <c r="R10" t="s">
        <v>3</v>
      </c>
      <c r="S10">
        <v>1904</v>
      </c>
      <c r="T10" t="s">
        <v>13</v>
      </c>
      <c r="V10" t="s">
        <v>3</v>
      </c>
      <c r="W10">
        <v>1904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165</v>
      </c>
      <c r="AV10" t="s">
        <v>13</v>
      </c>
      <c r="AX10" t="s">
        <v>47</v>
      </c>
      <c r="AY10">
        <v>165</v>
      </c>
      <c r="AZ10" t="s">
        <v>13</v>
      </c>
      <c r="BB10" t="s">
        <v>47</v>
      </c>
      <c r="BC10">
        <v>97</v>
      </c>
      <c r="BD10" t="s">
        <v>13</v>
      </c>
      <c r="BF10" t="s">
        <v>47</v>
      </c>
      <c r="BG10">
        <v>96</v>
      </c>
      <c r="BH10" t="s">
        <v>13</v>
      </c>
      <c r="BJ10" t="s">
        <v>47</v>
      </c>
      <c r="BK10">
        <v>96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72000</v>
      </c>
      <c r="H11" t="s">
        <v>13</v>
      </c>
      <c r="J11" t="s">
        <v>32</v>
      </c>
      <c r="K11">
        <v>71994</v>
      </c>
      <c r="L11" t="s">
        <v>13</v>
      </c>
      <c r="N11" t="s">
        <v>32</v>
      </c>
      <c r="O11">
        <v>71787</v>
      </c>
      <c r="P11" t="s">
        <v>13</v>
      </c>
      <c r="R11" t="s">
        <v>32</v>
      </c>
      <c r="S11">
        <v>1700</v>
      </c>
      <c r="T11" t="s">
        <v>13</v>
      </c>
      <c r="V11" t="s">
        <v>32</v>
      </c>
      <c r="W11">
        <v>1649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203</v>
      </c>
      <c r="AJ11" t="s">
        <v>13</v>
      </c>
      <c r="AL11" t="s">
        <v>47</v>
      </c>
      <c r="AM11">
        <v>178</v>
      </c>
      <c r="AN11" t="s">
        <v>13</v>
      </c>
      <c r="AP11" t="s">
        <v>47</v>
      </c>
      <c r="AQ11">
        <v>178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513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63</v>
      </c>
      <c r="H13" t="s">
        <v>13</v>
      </c>
      <c r="J13" t="s">
        <v>34</v>
      </c>
      <c r="K13">
        <v>63</v>
      </c>
      <c r="L13" t="s">
        <v>13</v>
      </c>
      <c r="N13" t="s">
        <v>34</v>
      </c>
      <c r="O13">
        <v>65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805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2274001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89020</v>
      </c>
      <c r="AV14" t="s">
        <v>13</v>
      </c>
      <c r="AX14" t="s">
        <v>17</v>
      </c>
      <c r="AY14">
        <f>SUM(AY2:AY13)</f>
        <v>88762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14030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120806</v>
      </c>
      <c r="AB15" t="s">
        <v>13</v>
      </c>
      <c r="AD15" t="s">
        <v>17</v>
      </c>
      <c r="AE15">
        <f>SUM(AE2:AE14)</f>
        <v>120649</v>
      </c>
      <c r="AF15" t="s">
        <v>13</v>
      </c>
      <c r="AH15" t="s">
        <v>17</v>
      </c>
      <c r="AI15">
        <f>SUM(AI2:AI14)</f>
        <v>120459</v>
      </c>
      <c r="AJ15" t="s">
        <v>13</v>
      </c>
      <c r="AL15" t="s">
        <v>17</v>
      </c>
      <c r="AM15">
        <f>SUM(AM2:AM14)</f>
        <v>90344</v>
      </c>
      <c r="AN15" t="s">
        <v>13</v>
      </c>
      <c r="AP15" t="s">
        <v>17</v>
      </c>
      <c r="AQ15">
        <f>SUM(AQ2:AQ14)</f>
        <v>90308</v>
      </c>
      <c r="AR15" t="s">
        <v>13</v>
      </c>
      <c r="AT15" t="s">
        <v>18</v>
      </c>
      <c r="AU15">
        <v>2035</v>
      </c>
      <c r="AV15" t="s">
        <v>13</v>
      </c>
      <c r="AX15" t="s">
        <v>18</v>
      </c>
      <c r="AY15">
        <v>2035</v>
      </c>
      <c r="AZ15" t="s">
        <v>13</v>
      </c>
      <c r="BB15" t="s">
        <v>18</v>
      </c>
      <c r="BC15">
        <v>2035</v>
      </c>
      <c r="BD15" t="s">
        <v>13</v>
      </c>
      <c r="BF15" t="s">
        <v>18</v>
      </c>
      <c r="BG15">
        <v>2035</v>
      </c>
      <c r="BH15" t="s">
        <v>13</v>
      </c>
      <c r="BJ15" t="s">
        <v>18</v>
      </c>
      <c r="BK15">
        <v>2035</v>
      </c>
      <c r="BL15" t="s">
        <v>13</v>
      </c>
    </row>
    <row r="16" spans="1:64" x14ac:dyDescent="0.25">
      <c r="B16" t="s">
        <v>14</v>
      </c>
      <c r="C16">
        <v>4119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2035</v>
      </c>
      <c r="AB16" t="s">
        <v>13</v>
      </c>
      <c r="AD16" t="s">
        <v>18</v>
      </c>
      <c r="AE16">
        <v>2035</v>
      </c>
      <c r="AF16" t="s">
        <v>13</v>
      </c>
      <c r="AH16" t="s">
        <v>18</v>
      </c>
      <c r="AI16">
        <v>2035</v>
      </c>
      <c r="AJ16" t="s">
        <v>13</v>
      </c>
      <c r="AL16" t="s">
        <v>18</v>
      </c>
      <c r="AM16">
        <v>2035</v>
      </c>
      <c r="AN16" t="s">
        <v>13</v>
      </c>
      <c r="AP16" t="s">
        <v>18</v>
      </c>
      <c r="AQ16">
        <v>2035</v>
      </c>
      <c r="AR16" t="s">
        <v>13</v>
      </c>
      <c r="AT16" t="s">
        <v>19</v>
      </c>
      <c r="AU16">
        <v>48591</v>
      </c>
      <c r="AV16" t="s">
        <v>13</v>
      </c>
      <c r="AX16" t="s">
        <v>19</v>
      </c>
      <c r="AY16">
        <v>48591</v>
      </c>
      <c r="AZ16" t="s">
        <v>13</v>
      </c>
      <c r="BB16" t="s">
        <v>19</v>
      </c>
      <c r="BC16">
        <v>48591</v>
      </c>
      <c r="BD16" t="s">
        <v>13</v>
      </c>
      <c r="BF16" t="s">
        <v>19</v>
      </c>
      <c r="BG16">
        <v>48591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488493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48591</v>
      </c>
      <c r="AB17" t="s">
        <v>13</v>
      </c>
      <c r="AD17" t="s">
        <v>19</v>
      </c>
      <c r="AE17">
        <v>48591</v>
      </c>
      <c r="AF17" t="s">
        <v>13</v>
      </c>
      <c r="AH17" t="s">
        <v>19</v>
      </c>
      <c r="AI17">
        <v>48591</v>
      </c>
      <c r="AJ17" t="s">
        <v>13</v>
      </c>
      <c r="AL17" t="s">
        <v>19</v>
      </c>
      <c r="AM17">
        <v>48591</v>
      </c>
      <c r="AN17" t="s">
        <v>13</v>
      </c>
      <c r="AP17" t="s">
        <v>19</v>
      </c>
      <c r="AQ17">
        <v>48591</v>
      </c>
      <c r="AR17" t="s">
        <v>13</v>
      </c>
      <c r="AT17" t="s">
        <v>20</v>
      </c>
      <c r="AU17">
        <v>50627</v>
      </c>
      <c r="AV17" t="s">
        <v>13</v>
      </c>
      <c r="AX17" t="s">
        <v>20</v>
      </c>
      <c r="AY17">
        <v>50627</v>
      </c>
      <c r="AZ17" t="s">
        <v>13</v>
      </c>
      <c r="BB17" t="s">
        <v>20</v>
      </c>
      <c r="BC17">
        <v>50627</v>
      </c>
      <c r="BD17" t="s">
        <v>13</v>
      </c>
      <c r="BF17" t="s">
        <v>20</v>
      </c>
      <c r="BG17">
        <v>50627</v>
      </c>
      <c r="BH17" t="s">
        <v>13</v>
      </c>
      <c r="BJ17" t="s">
        <v>20</v>
      </c>
      <c r="BK17">
        <v>2661</v>
      </c>
      <c r="BL17" t="s">
        <v>13</v>
      </c>
    </row>
    <row r="18" spans="1:64" x14ac:dyDescent="0.25">
      <c r="B18" t="s">
        <v>16</v>
      </c>
      <c r="C18">
        <v>3641</v>
      </c>
      <c r="D18" t="s">
        <v>13</v>
      </c>
      <c r="F18" t="s">
        <v>15</v>
      </c>
      <c r="G18">
        <f>SUM(G7:G17)</f>
        <v>488488</v>
      </c>
      <c r="H18" t="s">
        <v>13</v>
      </c>
      <c r="J18" t="s">
        <v>15</v>
      </c>
      <c r="K18">
        <f>SUM(K7:K17)</f>
        <v>488268</v>
      </c>
      <c r="L18" t="s">
        <v>13</v>
      </c>
      <c r="N18" t="s">
        <v>15</v>
      </c>
      <c r="O18">
        <f>SUM(O7:O17)</f>
        <v>487661</v>
      </c>
      <c r="P18" t="s">
        <v>13</v>
      </c>
      <c r="R18" t="s">
        <v>15</v>
      </c>
      <c r="S18">
        <f>SUM(S7:S17)</f>
        <v>41767</v>
      </c>
      <c r="T18" t="s">
        <v>13</v>
      </c>
      <c r="V18" t="s">
        <v>15</v>
      </c>
      <c r="W18">
        <f>SUM(W7:W17)</f>
        <v>41584</v>
      </c>
      <c r="X18" t="s">
        <v>13</v>
      </c>
      <c r="Z18" t="s">
        <v>20</v>
      </c>
      <c r="AA18">
        <v>50627</v>
      </c>
      <c r="AB18" t="s">
        <v>13</v>
      </c>
      <c r="AD18" t="s">
        <v>20</v>
      </c>
      <c r="AE18">
        <v>50627</v>
      </c>
      <c r="AF18" t="s">
        <v>13</v>
      </c>
      <c r="AH18" t="s">
        <v>20</v>
      </c>
      <c r="AI18">
        <v>50627</v>
      </c>
      <c r="AJ18" t="s">
        <v>13</v>
      </c>
      <c r="AL18" t="s">
        <v>20</v>
      </c>
      <c r="AM18">
        <v>50627</v>
      </c>
      <c r="AN18" t="s">
        <v>13</v>
      </c>
      <c r="AP18" t="s">
        <v>20</v>
      </c>
      <c r="AQ18">
        <v>50627</v>
      </c>
      <c r="AR18" t="s">
        <v>13</v>
      </c>
      <c r="AT18" t="s">
        <v>21</v>
      </c>
      <c r="AU18">
        <v>139552</v>
      </c>
      <c r="AV18" t="s">
        <v>13</v>
      </c>
      <c r="AX18" t="s">
        <v>21</v>
      </c>
      <c r="AY18">
        <v>139393</v>
      </c>
      <c r="AZ18" t="s">
        <v>13</v>
      </c>
      <c r="BB18" t="s">
        <v>21</v>
      </c>
      <c r="BC18">
        <v>65576</v>
      </c>
      <c r="BD18" t="s">
        <v>13</v>
      </c>
      <c r="BF18" t="s">
        <v>21</v>
      </c>
      <c r="BG18">
        <v>65540</v>
      </c>
      <c r="BH18" t="s">
        <v>13</v>
      </c>
      <c r="BJ18" t="s">
        <v>21</v>
      </c>
      <c r="BK18">
        <v>16697</v>
      </c>
      <c r="BL18" t="s">
        <v>13</v>
      </c>
    </row>
    <row r="19" spans="1:64" x14ac:dyDescent="0.25">
      <c r="B19" t="s">
        <v>17</v>
      </c>
      <c r="C19">
        <v>102798</v>
      </c>
      <c r="D19" t="s">
        <v>13</v>
      </c>
      <c r="Z19" t="s">
        <v>21</v>
      </c>
      <c r="AA19">
        <v>171425</v>
      </c>
      <c r="AB19" t="s">
        <v>13</v>
      </c>
      <c r="AD19" t="s">
        <v>21</v>
      </c>
      <c r="AE19">
        <v>171268</v>
      </c>
      <c r="AF19" t="s">
        <v>13</v>
      </c>
      <c r="AH19" t="s">
        <v>21</v>
      </c>
      <c r="AI19">
        <v>171090</v>
      </c>
      <c r="AJ19" t="s">
        <v>13</v>
      </c>
      <c r="AL19" t="s">
        <v>21</v>
      </c>
      <c r="AM19">
        <v>140976</v>
      </c>
      <c r="AN19" t="s">
        <v>13</v>
      </c>
      <c r="AP19" t="s">
        <v>21</v>
      </c>
      <c r="AQ19">
        <v>140938</v>
      </c>
      <c r="AR19" t="s">
        <v>13</v>
      </c>
    </row>
    <row r="20" spans="1:64" x14ac:dyDescent="0.25">
      <c r="B20" t="s">
        <v>18</v>
      </c>
      <c r="C20">
        <v>2035</v>
      </c>
      <c r="D20" t="s">
        <v>13</v>
      </c>
      <c r="F20" t="s">
        <v>16</v>
      </c>
      <c r="G20">
        <v>3641</v>
      </c>
      <c r="H20" t="s">
        <v>13</v>
      </c>
      <c r="J20" t="s">
        <v>16</v>
      </c>
      <c r="K20">
        <v>3641</v>
      </c>
      <c r="L20" t="s">
        <v>13</v>
      </c>
      <c r="N20" t="s">
        <v>16</v>
      </c>
      <c r="O20">
        <v>3641</v>
      </c>
      <c r="P20" t="s">
        <v>13</v>
      </c>
      <c r="R20" t="s">
        <v>16</v>
      </c>
      <c r="S20">
        <v>3641</v>
      </c>
      <c r="T20" t="s">
        <v>13</v>
      </c>
      <c r="V20" t="s">
        <v>16</v>
      </c>
      <c r="W20">
        <v>3641</v>
      </c>
      <c r="X20" t="s">
        <v>13</v>
      </c>
    </row>
    <row r="21" spans="1:64" x14ac:dyDescent="0.25">
      <c r="B21" t="s">
        <v>19</v>
      </c>
      <c r="C21">
        <v>52723</v>
      </c>
      <c r="D21" t="s">
        <v>13</v>
      </c>
      <c r="F21" t="s">
        <v>17</v>
      </c>
      <c r="G21">
        <v>120643</v>
      </c>
      <c r="H21" t="s">
        <v>13</v>
      </c>
      <c r="J21" t="s">
        <v>17</v>
      </c>
      <c r="K21">
        <v>120707</v>
      </c>
      <c r="L21" t="s">
        <v>13</v>
      </c>
      <c r="N21" t="s">
        <v>17</v>
      </c>
      <c r="O21">
        <v>120707</v>
      </c>
      <c r="P21" t="s">
        <v>13</v>
      </c>
      <c r="R21" t="s">
        <v>17</v>
      </c>
      <c r="S21">
        <v>120707</v>
      </c>
      <c r="T21" t="s">
        <v>13</v>
      </c>
      <c r="V21" t="s">
        <v>17</v>
      </c>
      <c r="W21">
        <v>120705</v>
      </c>
      <c r="X21" t="s">
        <v>13</v>
      </c>
    </row>
    <row r="22" spans="1:64" x14ac:dyDescent="0.25">
      <c r="B22" t="s">
        <v>20</v>
      </c>
      <c r="C22">
        <v>671812</v>
      </c>
      <c r="D22" t="s">
        <v>13</v>
      </c>
      <c r="F22" t="s">
        <v>18</v>
      </c>
      <c r="G22">
        <v>2035</v>
      </c>
      <c r="H22" t="s">
        <v>13</v>
      </c>
      <c r="J22" t="s">
        <v>18</v>
      </c>
      <c r="K22">
        <v>2035</v>
      </c>
      <c r="L22" t="s">
        <v>13</v>
      </c>
      <c r="N22" t="s">
        <v>18</v>
      </c>
      <c r="O22">
        <v>2035</v>
      </c>
      <c r="P22" t="s">
        <v>13</v>
      </c>
      <c r="R22" t="s">
        <v>18</v>
      </c>
      <c r="S22">
        <v>2035</v>
      </c>
      <c r="T22" t="s">
        <v>13</v>
      </c>
      <c r="V22" t="s">
        <v>18</v>
      </c>
      <c r="W22">
        <v>2035</v>
      </c>
      <c r="X22" t="s">
        <v>13</v>
      </c>
    </row>
    <row r="23" spans="1:64" x14ac:dyDescent="0.25">
      <c r="B23" t="s">
        <v>21</v>
      </c>
      <c r="C23">
        <v>2945817</v>
      </c>
      <c r="D23" t="s">
        <v>13</v>
      </c>
      <c r="F23" t="s">
        <v>19</v>
      </c>
      <c r="G23">
        <v>52723</v>
      </c>
      <c r="H23" t="s">
        <v>13</v>
      </c>
      <c r="J23" t="s">
        <v>19</v>
      </c>
      <c r="K23">
        <v>52723</v>
      </c>
      <c r="L23" t="s">
        <v>13</v>
      </c>
      <c r="N23" t="s">
        <v>19</v>
      </c>
      <c r="O23">
        <v>52723</v>
      </c>
      <c r="P23" t="s">
        <v>13</v>
      </c>
      <c r="R23" t="s">
        <v>19</v>
      </c>
      <c r="S23">
        <v>48591</v>
      </c>
      <c r="T23" t="s">
        <v>13</v>
      </c>
      <c r="V23" t="s">
        <v>19</v>
      </c>
      <c r="W23">
        <v>48591</v>
      </c>
      <c r="X23" t="s">
        <v>13</v>
      </c>
    </row>
    <row r="24" spans="1:64" x14ac:dyDescent="0.25">
      <c r="F24" t="s">
        <v>20</v>
      </c>
      <c r="G24">
        <v>179198</v>
      </c>
      <c r="H24" t="s">
        <v>13</v>
      </c>
      <c r="J24" t="s">
        <v>20</v>
      </c>
      <c r="K24">
        <v>179108</v>
      </c>
      <c r="L24" t="s">
        <v>13</v>
      </c>
      <c r="N24" t="s">
        <v>20</v>
      </c>
      <c r="O24">
        <v>179108</v>
      </c>
      <c r="P24" t="s">
        <v>13</v>
      </c>
      <c r="R24" t="s">
        <v>20</v>
      </c>
      <c r="S24">
        <v>174976</v>
      </c>
      <c r="T24" t="s">
        <v>13</v>
      </c>
      <c r="V24" t="s">
        <v>20</v>
      </c>
      <c r="W24">
        <v>174974</v>
      </c>
      <c r="X24" t="s">
        <v>13</v>
      </c>
    </row>
    <row r="25" spans="1:64" x14ac:dyDescent="0.25">
      <c r="F25" t="s">
        <v>21</v>
      </c>
      <c r="G25">
        <v>671812</v>
      </c>
      <c r="H25" t="s">
        <v>13</v>
      </c>
      <c r="J25" t="s">
        <v>21</v>
      </c>
      <c r="K25">
        <v>670884</v>
      </c>
      <c r="L25" t="s">
        <v>13</v>
      </c>
      <c r="N25" t="s">
        <v>21</v>
      </c>
      <c r="O25">
        <v>670291</v>
      </c>
      <c r="P25" t="s">
        <v>13</v>
      </c>
      <c r="R25" t="s">
        <v>21</v>
      </c>
      <c r="S25">
        <v>216748</v>
      </c>
      <c r="T25" t="s">
        <v>13</v>
      </c>
      <c r="V25" t="s">
        <v>21</v>
      </c>
      <c r="W25">
        <v>214562</v>
      </c>
      <c r="X25" t="s">
        <v>13</v>
      </c>
    </row>
    <row r="28" spans="1:64" x14ac:dyDescent="0.25">
      <c r="A28" s="3" t="s">
        <v>54</v>
      </c>
      <c r="B28" s="4">
        <f>C3+C4+C5+C6+C7+C8</f>
        <v>2142469</v>
      </c>
      <c r="C28" s="5" t="s">
        <v>13</v>
      </c>
    </row>
    <row r="29" spans="1:64" x14ac:dyDescent="0.25">
      <c r="A29" s="6" t="s">
        <v>56</v>
      </c>
      <c r="B29">
        <f>G8+G9+G10+G11+G12+G13</f>
        <v>452430</v>
      </c>
      <c r="C29" s="7" t="s">
        <v>13</v>
      </c>
    </row>
    <row r="30" spans="1:64" x14ac:dyDescent="0.25">
      <c r="A30" s="6" t="s">
        <v>57</v>
      </c>
      <c r="B30">
        <f>AA3+AA4+AA5+AA6+AA7+AA8+AA10</f>
        <v>108958</v>
      </c>
      <c r="C30" s="7" t="s">
        <v>13</v>
      </c>
    </row>
    <row r="31" spans="1:64" x14ac:dyDescent="0.25">
      <c r="A31" s="6" t="s">
        <v>58</v>
      </c>
      <c r="B31">
        <f>C2+C9+C10+C12+C13+B36+G2</f>
        <v>132487</v>
      </c>
      <c r="C31" s="7" t="s">
        <v>13</v>
      </c>
    </row>
    <row r="32" spans="1:64" x14ac:dyDescent="0.25">
      <c r="A32" s="6" t="s">
        <v>59</v>
      </c>
      <c r="B32">
        <f>K7+K16+K17+K20</f>
        <v>39478</v>
      </c>
      <c r="C32" s="7" t="s">
        <v>13</v>
      </c>
    </row>
    <row r="33" spans="1:3" x14ac:dyDescent="0.25">
      <c r="A33" s="6" t="s">
        <v>60</v>
      </c>
      <c r="B33">
        <f>AA2+AA11+AA12+AA14+AA16</f>
        <v>13828</v>
      </c>
      <c r="C33" s="7" t="s">
        <v>13</v>
      </c>
    </row>
    <row r="34" spans="1:3" x14ac:dyDescent="0.25">
      <c r="A34" s="8" t="s">
        <v>55</v>
      </c>
      <c r="B34" s="9">
        <f>G3</f>
        <v>3504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513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6055-3704-4A78-944F-FFAFA9441FC4}">
  <dimension ref="A1:BL41"/>
  <sheetViews>
    <sheetView topLeftCell="A13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130321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11353</v>
      </c>
      <c r="AB2" t="s">
        <v>13</v>
      </c>
      <c r="AD2" t="s">
        <v>44</v>
      </c>
      <c r="AE2">
        <v>11330</v>
      </c>
      <c r="AF2" t="s">
        <v>13</v>
      </c>
      <c r="AH2" t="s">
        <v>44</v>
      </c>
      <c r="AI2">
        <v>11330</v>
      </c>
      <c r="AJ2" t="s">
        <v>13</v>
      </c>
      <c r="AL2" t="s">
        <v>44</v>
      </c>
      <c r="AM2">
        <v>12269</v>
      </c>
      <c r="AN2" t="s">
        <v>13</v>
      </c>
      <c r="AP2" t="s">
        <v>44</v>
      </c>
      <c r="AQ2">
        <v>11269</v>
      </c>
      <c r="AR2" t="s">
        <v>13</v>
      </c>
      <c r="AT2" t="s">
        <v>44</v>
      </c>
      <c r="AU2">
        <v>11269</v>
      </c>
      <c r="AV2" t="s">
        <v>13</v>
      </c>
      <c r="AX2" t="s">
        <v>44</v>
      </c>
      <c r="AY2">
        <v>11269</v>
      </c>
      <c r="AZ2" t="s">
        <v>13</v>
      </c>
      <c r="BB2" t="s">
        <v>44</v>
      </c>
      <c r="BC2">
        <v>11269</v>
      </c>
      <c r="BD2" t="s">
        <v>13</v>
      </c>
      <c r="BF2" t="s">
        <v>44</v>
      </c>
      <c r="BG2">
        <v>11269</v>
      </c>
      <c r="BH2" t="s">
        <v>13</v>
      </c>
      <c r="BJ2" t="s">
        <v>44</v>
      </c>
      <c r="BK2">
        <v>11269</v>
      </c>
      <c r="BL2" t="s">
        <v>13</v>
      </c>
    </row>
    <row r="3" spans="1:64" x14ac:dyDescent="0.25">
      <c r="B3" t="s">
        <v>1</v>
      </c>
      <c r="C3">
        <v>1481490</v>
      </c>
      <c r="D3" t="s">
        <v>13</v>
      </c>
      <c r="F3" t="s">
        <v>29</v>
      </c>
      <c r="G3">
        <v>3945</v>
      </c>
      <c r="H3" t="s">
        <v>13</v>
      </c>
      <c r="J3" t="s">
        <v>29</v>
      </c>
      <c r="K3">
        <v>3945</v>
      </c>
      <c r="L3" t="s">
        <v>13</v>
      </c>
      <c r="N3" t="s">
        <v>29</v>
      </c>
      <c r="O3">
        <v>3945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86230</v>
      </c>
      <c r="AB3" t="s">
        <v>13</v>
      </c>
      <c r="AD3" t="s">
        <v>1</v>
      </c>
      <c r="AE3">
        <v>86230</v>
      </c>
      <c r="AF3" t="s">
        <v>13</v>
      </c>
      <c r="AH3" t="s">
        <v>1</v>
      </c>
      <c r="AI3">
        <v>86101</v>
      </c>
      <c r="AJ3" t="s">
        <v>13</v>
      </c>
      <c r="AL3" t="s">
        <v>1</v>
      </c>
      <c r="AM3">
        <v>61876</v>
      </c>
      <c r="AN3" t="s">
        <v>13</v>
      </c>
      <c r="AP3" t="s">
        <v>1</v>
      </c>
      <c r="AQ3">
        <v>61850</v>
      </c>
      <c r="AR3" t="s">
        <v>13</v>
      </c>
      <c r="AT3" t="s">
        <v>1</v>
      </c>
      <c r="AU3">
        <v>61772</v>
      </c>
      <c r="AV3" t="s">
        <v>13</v>
      </c>
      <c r="AX3" t="s">
        <v>1</v>
      </c>
      <c r="AY3">
        <v>61650</v>
      </c>
      <c r="AZ3" t="s">
        <v>13</v>
      </c>
      <c r="BB3" t="s">
        <v>1</v>
      </c>
      <c r="BC3">
        <v>2456</v>
      </c>
      <c r="BD3" t="s">
        <v>13</v>
      </c>
      <c r="BF3" t="s">
        <v>1</v>
      </c>
      <c r="BG3">
        <v>2429</v>
      </c>
      <c r="BH3" t="s">
        <v>13</v>
      </c>
      <c r="BJ3" t="s">
        <v>1</v>
      </c>
      <c r="BK3">
        <v>2340</v>
      </c>
      <c r="BL3" t="s">
        <v>13</v>
      </c>
    </row>
    <row r="4" spans="1:64" x14ac:dyDescent="0.25">
      <c r="B4" t="s">
        <v>2</v>
      </c>
      <c r="C4">
        <v>21156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5169</v>
      </c>
      <c r="H5" t="s">
        <v>13</v>
      </c>
      <c r="J5" t="s">
        <v>14</v>
      </c>
      <c r="K5">
        <f>SUM(K2:K4)</f>
        <v>4254</v>
      </c>
      <c r="L5" t="s">
        <v>13</v>
      </c>
      <c r="N5" t="s">
        <v>14</v>
      </c>
      <c r="O5">
        <f>SUM(O2:O4)</f>
        <v>3945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77</v>
      </c>
      <c r="AN5" t="s">
        <v>13</v>
      </c>
      <c r="AP5" t="s">
        <v>3</v>
      </c>
      <c r="AQ5">
        <v>77</v>
      </c>
      <c r="AR5" t="s">
        <v>13</v>
      </c>
      <c r="AT5" t="s">
        <v>3</v>
      </c>
      <c r="AU5">
        <v>120</v>
      </c>
      <c r="AV5" t="s">
        <v>13</v>
      </c>
      <c r="AX5" t="s">
        <v>3</v>
      </c>
      <c r="AY5">
        <v>120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205</v>
      </c>
      <c r="BL5" t="s">
        <v>13</v>
      </c>
    </row>
    <row r="6" spans="1:64" x14ac:dyDescent="0.25">
      <c r="B6" t="s">
        <v>4</v>
      </c>
      <c r="C6">
        <v>643667</v>
      </c>
      <c r="D6" t="s">
        <v>13</v>
      </c>
      <c r="Z6" t="s">
        <v>32</v>
      </c>
      <c r="AA6">
        <v>19730</v>
      </c>
      <c r="AB6" t="s">
        <v>13</v>
      </c>
      <c r="AD6" t="s">
        <v>32</v>
      </c>
      <c r="AE6">
        <v>19724</v>
      </c>
      <c r="AF6" t="s">
        <v>13</v>
      </c>
      <c r="AH6" t="s">
        <v>32</v>
      </c>
      <c r="AI6">
        <v>19674</v>
      </c>
      <c r="AJ6" t="s">
        <v>13</v>
      </c>
      <c r="AL6" t="s">
        <v>32</v>
      </c>
      <c r="AM6">
        <v>14763</v>
      </c>
      <c r="AN6" t="s">
        <v>13</v>
      </c>
      <c r="AP6" t="s">
        <v>32</v>
      </c>
      <c r="AQ6">
        <v>14753</v>
      </c>
      <c r="AR6" t="s">
        <v>13</v>
      </c>
      <c r="AT6" t="s">
        <v>32</v>
      </c>
      <c r="AU6">
        <v>13775</v>
      </c>
      <c r="AV6" t="s">
        <v>13</v>
      </c>
      <c r="AX6" t="s">
        <v>32</v>
      </c>
      <c r="AY6">
        <v>13730</v>
      </c>
      <c r="AZ6" t="s">
        <v>13</v>
      </c>
      <c r="BB6" t="s">
        <v>32</v>
      </c>
      <c r="BC6">
        <v>1185</v>
      </c>
      <c r="BD6" t="s">
        <v>13</v>
      </c>
      <c r="BF6" t="s">
        <v>32</v>
      </c>
      <c r="BG6">
        <v>1174</v>
      </c>
      <c r="BH6" t="s">
        <v>13</v>
      </c>
      <c r="BJ6" t="s">
        <v>32</v>
      </c>
      <c r="BK6">
        <v>1135</v>
      </c>
      <c r="BL6" t="s">
        <v>13</v>
      </c>
    </row>
    <row r="7" spans="1:64" x14ac:dyDescent="0.25">
      <c r="B7" t="s">
        <v>5</v>
      </c>
      <c r="C7">
        <v>4317</v>
      </c>
      <c r="D7" t="s">
        <v>13</v>
      </c>
      <c r="F7" t="s">
        <v>31</v>
      </c>
      <c r="G7">
        <v>35434</v>
      </c>
      <c r="H7" t="s">
        <v>13</v>
      </c>
      <c r="J7" t="s">
        <v>31</v>
      </c>
      <c r="K7">
        <v>35434</v>
      </c>
      <c r="L7" t="s">
        <v>13</v>
      </c>
      <c r="N7" t="s">
        <v>31</v>
      </c>
      <c r="O7">
        <v>35434</v>
      </c>
      <c r="P7" t="s">
        <v>13</v>
      </c>
      <c r="R7" t="s">
        <v>31</v>
      </c>
      <c r="S7">
        <v>35434</v>
      </c>
      <c r="T7" t="s">
        <v>13</v>
      </c>
      <c r="V7" t="s">
        <v>31</v>
      </c>
      <c r="W7">
        <v>35434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72</v>
      </c>
      <c r="D8" t="s">
        <v>13</v>
      </c>
      <c r="F8" t="s">
        <v>1</v>
      </c>
      <c r="G8">
        <v>379139</v>
      </c>
      <c r="H8" t="s">
        <v>13</v>
      </c>
      <c r="J8" t="s">
        <v>1</v>
      </c>
      <c r="K8">
        <v>379139</v>
      </c>
      <c r="L8" t="s">
        <v>13</v>
      </c>
      <c r="N8" t="s">
        <v>1</v>
      </c>
      <c r="O8">
        <v>378683</v>
      </c>
      <c r="P8" t="s">
        <v>13</v>
      </c>
      <c r="R8" t="s">
        <v>1</v>
      </c>
      <c r="S8">
        <v>550</v>
      </c>
      <c r="T8" t="s">
        <v>13</v>
      </c>
      <c r="V8" t="s">
        <v>1</v>
      </c>
      <c r="W8">
        <v>413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61</v>
      </c>
      <c r="AN8" t="s">
        <v>13</v>
      </c>
      <c r="AP8" t="s">
        <v>34</v>
      </c>
      <c r="AQ8">
        <v>61</v>
      </c>
      <c r="AR8" t="s">
        <v>13</v>
      </c>
      <c r="AT8" t="s">
        <v>34</v>
      </c>
      <c r="AU8">
        <v>149</v>
      </c>
      <c r="AV8" t="s">
        <v>13</v>
      </c>
      <c r="AX8" t="s">
        <v>34</v>
      </c>
      <c r="AY8">
        <v>150</v>
      </c>
      <c r="AZ8" t="s">
        <v>13</v>
      </c>
      <c r="BB8" t="s">
        <v>34</v>
      </c>
      <c r="BC8">
        <v>283</v>
      </c>
      <c r="BD8" t="s">
        <v>13</v>
      </c>
      <c r="BF8" t="s">
        <v>34</v>
      </c>
      <c r="BG8">
        <v>283</v>
      </c>
      <c r="BH8" t="s">
        <v>13</v>
      </c>
      <c r="BJ8" t="s">
        <v>34</v>
      </c>
      <c r="BK8">
        <v>283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227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149</v>
      </c>
      <c r="H10" t="s">
        <v>13</v>
      </c>
      <c r="J10" t="s">
        <v>3</v>
      </c>
      <c r="K10">
        <v>149</v>
      </c>
      <c r="L10" t="s">
        <v>13</v>
      </c>
      <c r="N10" t="s">
        <v>3</v>
      </c>
      <c r="O10">
        <v>151</v>
      </c>
      <c r="P10" t="s">
        <v>13</v>
      </c>
      <c r="R10" t="s">
        <v>3</v>
      </c>
      <c r="S10">
        <v>2247</v>
      </c>
      <c r="T10" t="s">
        <v>13</v>
      </c>
      <c r="V10" t="s">
        <v>3</v>
      </c>
      <c r="W10">
        <v>2254</v>
      </c>
      <c r="X10" t="s">
        <v>13</v>
      </c>
      <c r="Z10" t="s">
        <v>46</v>
      </c>
      <c r="AA10">
        <v>299</v>
      </c>
      <c r="AB10" t="s">
        <v>13</v>
      </c>
      <c r="AD10" t="s">
        <v>46</v>
      </c>
      <c r="AE10">
        <v>299</v>
      </c>
      <c r="AF10" t="s">
        <v>13</v>
      </c>
      <c r="AH10" t="s">
        <v>46</v>
      </c>
      <c r="AI10">
        <v>299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170</v>
      </c>
      <c r="AV10" t="s">
        <v>13</v>
      </c>
      <c r="AX10" t="s">
        <v>47</v>
      </c>
      <c r="AY10">
        <v>170</v>
      </c>
      <c r="AZ10" t="s">
        <v>13</v>
      </c>
      <c r="BB10" t="s">
        <v>47</v>
      </c>
      <c r="BC10">
        <v>114</v>
      </c>
      <c r="BD10" t="s">
        <v>13</v>
      </c>
      <c r="BF10" t="s">
        <v>47</v>
      </c>
      <c r="BG10">
        <v>113</v>
      </c>
      <c r="BH10" t="s">
        <v>13</v>
      </c>
      <c r="BJ10" t="s">
        <v>47</v>
      </c>
      <c r="BK10">
        <v>113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72121</v>
      </c>
      <c r="H11" t="s">
        <v>13</v>
      </c>
      <c r="J11" t="s">
        <v>32</v>
      </c>
      <c r="K11">
        <v>72115</v>
      </c>
      <c r="L11" t="s">
        <v>13</v>
      </c>
      <c r="N11" t="s">
        <v>32</v>
      </c>
      <c r="O11">
        <v>71900</v>
      </c>
      <c r="P11" t="s">
        <v>13</v>
      </c>
      <c r="R11" t="s">
        <v>32</v>
      </c>
      <c r="S11">
        <v>1342</v>
      </c>
      <c r="T11" t="s">
        <v>13</v>
      </c>
      <c r="V11" t="s">
        <v>32</v>
      </c>
      <c r="W11">
        <v>1286</v>
      </c>
      <c r="X11" t="s">
        <v>13</v>
      </c>
      <c r="Z11" t="s">
        <v>47</v>
      </c>
      <c r="AA11">
        <v>206</v>
      </c>
      <c r="AB11" t="s">
        <v>13</v>
      </c>
      <c r="AD11" t="s">
        <v>47</v>
      </c>
      <c r="AE11">
        <v>206</v>
      </c>
      <c r="AF11" t="s">
        <v>13</v>
      </c>
      <c r="AH11" t="s">
        <v>47</v>
      </c>
      <c r="AI11">
        <v>205</v>
      </c>
      <c r="AJ11" t="s">
        <v>13</v>
      </c>
      <c r="AL11" t="s">
        <v>47</v>
      </c>
      <c r="AM11">
        <v>182</v>
      </c>
      <c r="AN11" t="s">
        <v>13</v>
      </c>
      <c r="AP11" t="s">
        <v>47</v>
      </c>
      <c r="AQ11">
        <v>182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104</v>
      </c>
      <c r="D13" t="s">
        <v>13</v>
      </c>
      <c r="F13" t="s">
        <v>34</v>
      </c>
      <c r="G13">
        <v>58</v>
      </c>
      <c r="H13" t="s">
        <v>13</v>
      </c>
      <c r="J13" t="s">
        <v>34</v>
      </c>
      <c r="K13">
        <v>58</v>
      </c>
      <c r="L13" t="s">
        <v>13</v>
      </c>
      <c r="N13" t="s">
        <v>34</v>
      </c>
      <c r="O13">
        <v>59</v>
      </c>
      <c r="P13" t="s">
        <v>13</v>
      </c>
      <c r="R13" t="s">
        <v>34</v>
      </c>
      <c r="S13">
        <v>595</v>
      </c>
      <c r="T13" t="s">
        <v>13</v>
      </c>
      <c r="V13" t="s">
        <v>34</v>
      </c>
      <c r="W13">
        <v>599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24</v>
      </c>
      <c r="AV13" t="s">
        <v>13</v>
      </c>
      <c r="AX13" t="s">
        <v>11</v>
      </c>
      <c r="AY13">
        <v>24</v>
      </c>
      <c r="AZ13" t="s">
        <v>13</v>
      </c>
      <c r="BB13" t="s">
        <v>11</v>
      </c>
      <c r="BC13">
        <v>24</v>
      </c>
      <c r="BD13" t="s">
        <v>13</v>
      </c>
      <c r="BF13" t="s">
        <v>11</v>
      </c>
      <c r="BG13">
        <v>24</v>
      </c>
      <c r="BH13" t="s">
        <v>13</v>
      </c>
      <c r="BJ13" t="s">
        <v>11</v>
      </c>
      <c r="BK13">
        <v>24</v>
      </c>
      <c r="BL13" t="s">
        <v>13</v>
      </c>
    </row>
    <row r="14" spans="1:64" x14ac:dyDescent="0.25">
      <c r="B14" t="s">
        <v>12</v>
      </c>
      <c r="C14">
        <f>SUM(C2:C13)</f>
        <v>2283303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24</v>
      </c>
      <c r="AB14" t="s">
        <v>13</v>
      </c>
      <c r="AD14" t="s">
        <v>11</v>
      </c>
      <c r="AE14">
        <v>24</v>
      </c>
      <c r="AF14" t="s">
        <v>13</v>
      </c>
      <c r="AH14" t="s">
        <v>11</v>
      </c>
      <c r="AI14">
        <v>24</v>
      </c>
      <c r="AJ14" t="s">
        <v>13</v>
      </c>
      <c r="AL14" t="s">
        <v>11</v>
      </c>
      <c r="AM14">
        <v>24</v>
      </c>
      <c r="AN14" t="s">
        <v>13</v>
      </c>
      <c r="AP14" t="s">
        <v>11</v>
      </c>
      <c r="AQ14">
        <v>24</v>
      </c>
      <c r="AR14" t="s">
        <v>13</v>
      </c>
      <c r="AT14" t="s">
        <v>17</v>
      </c>
      <c r="AU14">
        <f>SUM(AU2:AU13)</f>
        <v>87764</v>
      </c>
      <c r="AV14" t="s">
        <v>13</v>
      </c>
      <c r="AX14" t="s">
        <v>17</v>
      </c>
      <c r="AY14">
        <f>SUM(AY2:AY13)</f>
        <v>87610</v>
      </c>
      <c r="AZ14" t="s">
        <v>13</v>
      </c>
      <c r="BB14" t="s">
        <v>17</v>
      </c>
      <c r="BC14">
        <f>SUM(BC2:BC13)</f>
        <v>16029</v>
      </c>
      <c r="BD14" t="s">
        <v>13</v>
      </c>
      <c r="BF14" t="s">
        <v>17</v>
      </c>
      <c r="BG14">
        <f>SUM(BG2:BG13)</f>
        <v>15991</v>
      </c>
      <c r="BH14" t="s">
        <v>13</v>
      </c>
      <c r="BJ14" t="s">
        <v>17</v>
      </c>
      <c r="BK14">
        <f>SUM(BK2:BK13)</f>
        <v>15830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118262</v>
      </c>
      <c r="AB15" t="s">
        <v>13</v>
      </c>
      <c r="AD15" t="s">
        <v>17</v>
      </c>
      <c r="AE15">
        <f>SUM(AE2:AE14)</f>
        <v>118102</v>
      </c>
      <c r="AF15" t="s">
        <v>13</v>
      </c>
      <c r="AH15" t="s">
        <v>17</v>
      </c>
      <c r="AI15">
        <f>SUM(AI2:AI14)</f>
        <v>117928</v>
      </c>
      <c r="AJ15" t="s">
        <v>13</v>
      </c>
      <c r="AL15" t="s">
        <v>17</v>
      </c>
      <c r="AM15">
        <f>SUM(AM2:AM14)</f>
        <v>89803</v>
      </c>
      <c r="AN15" t="s">
        <v>13</v>
      </c>
      <c r="AP15" t="s">
        <v>17</v>
      </c>
      <c r="AQ15">
        <f>SUM(AQ2:AQ14)</f>
        <v>88767</v>
      </c>
      <c r="AR15" t="s">
        <v>13</v>
      </c>
      <c r="AT15" t="s">
        <v>18</v>
      </c>
      <c r="AU15">
        <v>2043</v>
      </c>
      <c r="AV15" t="s">
        <v>13</v>
      </c>
      <c r="AX15" t="s">
        <v>18</v>
      </c>
      <c r="AY15">
        <v>2043</v>
      </c>
      <c r="AZ15" t="s">
        <v>13</v>
      </c>
      <c r="BB15" t="s">
        <v>18</v>
      </c>
      <c r="BC15">
        <v>2043</v>
      </c>
      <c r="BD15" t="s">
        <v>13</v>
      </c>
      <c r="BF15" t="s">
        <v>18</v>
      </c>
      <c r="BG15">
        <v>2043</v>
      </c>
      <c r="BH15" t="s">
        <v>13</v>
      </c>
      <c r="BJ15" t="s">
        <v>18</v>
      </c>
      <c r="BK15">
        <v>2043</v>
      </c>
      <c r="BL15" t="s">
        <v>13</v>
      </c>
    </row>
    <row r="16" spans="1:64" x14ac:dyDescent="0.25">
      <c r="B16" t="s">
        <v>14</v>
      </c>
      <c r="C16">
        <v>5170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2043</v>
      </c>
      <c r="AB16" t="s">
        <v>13</v>
      </c>
      <c r="AD16" t="s">
        <v>18</v>
      </c>
      <c r="AE16">
        <v>2043</v>
      </c>
      <c r="AF16" t="s">
        <v>13</v>
      </c>
      <c r="AH16" t="s">
        <v>18</v>
      </c>
      <c r="AI16">
        <v>2043</v>
      </c>
      <c r="AJ16" t="s">
        <v>13</v>
      </c>
      <c r="AL16" t="s">
        <v>18</v>
      </c>
      <c r="AM16">
        <v>2043</v>
      </c>
      <c r="AN16" t="s">
        <v>13</v>
      </c>
      <c r="AP16" t="s">
        <v>18</v>
      </c>
      <c r="AQ16">
        <v>2043</v>
      </c>
      <c r="AR16" t="s">
        <v>13</v>
      </c>
      <c r="AT16" t="s">
        <v>19</v>
      </c>
      <c r="AU16">
        <v>46309</v>
      </c>
      <c r="AV16" t="s">
        <v>13</v>
      </c>
      <c r="AX16" t="s">
        <v>19</v>
      </c>
      <c r="AY16">
        <v>46309</v>
      </c>
      <c r="AZ16" t="s">
        <v>13</v>
      </c>
      <c r="BB16" t="s">
        <v>19</v>
      </c>
      <c r="BC16">
        <v>46309</v>
      </c>
      <c r="BD16" t="s">
        <v>13</v>
      </c>
      <c r="BF16" t="s">
        <v>19</v>
      </c>
      <c r="BG16">
        <v>46309</v>
      </c>
      <c r="BH16" t="s">
        <v>13</v>
      </c>
      <c r="BJ16" t="s">
        <v>19</v>
      </c>
      <c r="BK16">
        <v>2669</v>
      </c>
      <c r="BL16" t="s">
        <v>13</v>
      </c>
    </row>
    <row r="17" spans="1:64" x14ac:dyDescent="0.25">
      <c r="B17" t="s">
        <v>15</v>
      </c>
      <c r="C17">
        <v>488014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46309</v>
      </c>
      <c r="AB17" t="s">
        <v>13</v>
      </c>
      <c r="AD17" t="s">
        <v>19</v>
      </c>
      <c r="AE17">
        <v>46309</v>
      </c>
      <c r="AF17" t="s">
        <v>13</v>
      </c>
      <c r="AH17" t="s">
        <v>19</v>
      </c>
      <c r="AI17">
        <v>46309</v>
      </c>
      <c r="AJ17" t="s">
        <v>13</v>
      </c>
      <c r="AL17" t="s">
        <v>19</v>
      </c>
      <c r="AM17">
        <v>46309</v>
      </c>
      <c r="AN17" t="s">
        <v>13</v>
      </c>
      <c r="AP17" t="s">
        <v>19</v>
      </c>
      <c r="AQ17">
        <v>46309</v>
      </c>
      <c r="AR17" t="s">
        <v>13</v>
      </c>
      <c r="AT17" t="s">
        <v>20</v>
      </c>
      <c r="AU17">
        <v>48352</v>
      </c>
      <c r="AV17" t="s">
        <v>13</v>
      </c>
      <c r="AX17" t="s">
        <v>20</v>
      </c>
      <c r="AY17">
        <v>48352</v>
      </c>
      <c r="AZ17" t="s">
        <v>13</v>
      </c>
      <c r="BB17" t="s">
        <v>20</v>
      </c>
      <c r="BC17">
        <v>48352</v>
      </c>
      <c r="BD17" t="s">
        <v>13</v>
      </c>
      <c r="BF17" t="s">
        <v>20</v>
      </c>
      <c r="BG17">
        <v>48352</v>
      </c>
      <c r="BH17" t="s">
        <v>13</v>
      </c>
      <c r="BJ17" t="s">
        <v>20</v>
      </c>
      <c r="BK17">
        <v>18505</v>
      </c>
      <c r="BL17" t="s">
        <v>13</v>
      </c>
    </row>
    <row r="18" spans="1:64" x14ac:dyDescent="0.25">
      <c r="B18" t="s">
        <v>16</v>
      </c>
      <c r="C18">
        <v>3655</v>
      </c>
      <c r="D18" t="s">
        <v>13</v>
      </c>
      <c r="F18" t="s">
        <v>15</v>
      </c>
      <c r="G18">
        <f>SUM(G7:G17)</f>
        <v>488010</v>
      </c>
      <c r="H18" t="s">
        <v>13</v>
      </c>
      <c r="J18" t="s">
        <v>15</v>
      </c>
      <c r="K18">
        <f>SUM(K7:K17)</f>
        <v>487790</v>
      </c>
      <c r="L18" t="s">
        <v>13</v>
      </c>
      <c r="N18" t="s">
        <v>15</v>
      </c>
      <c r="O18">
        <f>SUM(O7:O17)</f>
        <v>487190</v>
      </c>
      <c r="P18" t="s">
        <v>13</v>
      </c>
      <c r="R18" t="s">
        <v>15</v>
      </c>
      <c r="S18">
        <f>SUM(S7:S17)</f>
        <v>41114</v>
      </c>
      <c r="T18" t="s">
        <v>13</v>
      </c>
      <c r="V18" t="s">
        <v>15</v>
      </c>
      <c r="W18">
        <f>SUM(W7:W17)</f>
        <v>40932</v>
      </c>
      <c r="X18" t="s">
        <v>13</v>
      </c>
      <c r="Z18" t="s">
        <v>20</v>
      </c>
      <c r="AA18">
        <v>28352</v>
      </c>
      <c r="AB18" t="s">
        <v>13</v>
      </c>
      <c r="AD18" t="s">
        <v>20</v>
      </c>
      <c r="AE18">
        <v>48352</v>
      </c>
      <c r="AF18" t="s">
        <v>13</v>
      </c>
      <c r="AH18" t="s">
        <v>20</v>
      </c>
      <c r="AI18">
        <v>48352</v>
      </c>
      <c r="AJ18" t="s">
        <v>13</v>
      </c>
      <c r="AL18" t="s">
        <v>20</v>
      </c>
      <c r="AM18">
        <v>48352</v>
      </c>
      <c r="AN18" t="s">
        <v>13</v>
      </c>
      <c r="AP18" t="s">
        <v>20</v>
      </c>
      <c r="AQ18">
        <v>48352</v>
      </c>
      <c r="AR18" t="s">
        <v>13</v>
      </c>
      <c r="AT18" t="s">
        <v>21</v>
      </c>
      <c r="AU18">
        <v>136121</v>
      </c>
      <c r="AV18" t="s">
        <v>13</v>
      </c>
      <c r="AX18" t="s">
        <v>21</v>
      </c>
      <c r="AY18">
        <v>135967</v>
      </c>
      <c r="AZ18" t="s">
        <v>13</v>
      </c>
      <c r="BB18" t="s">
        <v>21</v>
      </c>
      <c r="BC18">
        <v>64387</v>
      </c>
      <c r="BD18" t="s">
        <v>13</v>
      </c>
      <c r="BF18" t="s">
        <v>21</v>
      </c>
      <c r="BG18">
        <v>64350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118268</v>
      </c>
      <c r="D19" t="s">
        <v>13</v>
      </c>
      <c r="Z19" t="s">
        <v>21</v>
      </c>
      <c r="AA19">
        <v>166620</v>
      </c>
      <c r="AB19" t="s">
        <v>13</v>
      </c>
      <c r="AD19" t="s">
        <v>21</v>
      </c>
      <c r="AE19">
        <v>166462</v>
      </c>
      <c r="AF19" t="s">
        <v>13</v>
      </c>
      <c r="AH19" t="s">
        <v>21</v>
      </c>
      <c r="AI19">
        <v>166286</v>
      </c>
      <c r="AJ19" t="s">
        <v>13</v>
      </c>
      <c r="AL19" t="s">
        <v>21</v>
      </c>
      <c r="AM19">
        <v>137161</v>
      </c>
      <c r="AN19" t="s">
        <v>13</v>
      </c>
      <c r="AP19" t="s">
        <v>21</v>
      </c>
      <c r="AQ19">
        <v>137123</v>
      </c>
      <c r="AR19" t="s">
        <v>13</v>
      </c>
    </row>
    <row r="20" spans="1:64" x14ac:dyDescent="0.25">
      <c r="B20" t="s">
        <v>18</v>
      </c>
      <c r="C20">
        <v>2043</v>
      </c>
      <c r="D20" t="s">
        <v>13</v>
      </c>
      <c r="F20" t="s">
        <v>16</v>
      </c>
      <c r="G20">
        <v>3655</v>
      </c>
      <c r="H20" t="s">
        <v>13</v>
      </c>
      <c r="J20" t="s">
        <v>16</v>
      </c>
      <c r="K20">
        <v>3655</v>
      </c>
      <c r="L20" t="s">
        <v>13</v>
      </c>
      <c r="N20" t="s">
        <v>16</v>
      </c>
      <c r="O20">
        <v>3655</v>
      </c>
      <c r="P20" t="s">
        <v>13</v>
      </c>
      <c r="R20" t="s">
        <v>16</v>
      </c>
      <c r="S20">
        <v>3655</v>
      </c>
      <c r="T20" t="s">
        <v>13</v>
      </c>
      <c r="V20" t="s">
        <v>16</v>
      </c>
      <c r="W20">
        <v>3655</v>
      </c>
      <c r="X20" t="s">
        <v>13</v>
      </c>
    </row>
    <row r="21" spans="1:64" x14ac:dyDescent="0.25">
      <c r="B21" t="s">
        <v>19</v>
      </c>
      <c r="C21">
        <v>50404</v>
      </c>
      <c r="D21" t="s">
        <v>13</v>
      </c>
      <c r="F21" t="s">
        <v>17</v>
      </c>
      <c r="G21">
        <v>118268</v>
      </c>
      <c r="H21" t="s">
        <v>13</v>
      </c>
      <c r="J21" t="s">
        <v>17</v>
      </c>
      <c r="K21">
        <v>118178</v>
      </c>
      <c r="L21" t="s">
        <v>13</v>
      </c>
      <c r="N21" t="s">
        <v>17</v>
      </c>
      <c r="O21">
        <v>118178</v>
      </c>
      <c r="P21" t="s">
        <v>13</v>
      </c>
      <c r="R21" t="s">
        <v>17</v>
      </c>
      <c r="S21">
        <v>118178</v>
      </c>
      <c r="T21" t="s">
        <v>13</v>
      </c>
      <c r="V21" t="s">
        <v>17</v>
      </c>
      <c r="W21">
        <v>118175</v>
      </c>
      <c r="X21" t="s">
        <v>13</v>
      </c>
    </row>
    <row r="22" spans="1:64" x14ac:dyDescent="0.25">
      <c r="B22" t="s">
        <v>20</v>
      </c>
      <c r="C22">
        <v>667558</v>
      </c>
      <c r="D22" t="s">
        <v>13</v>
      </c>
      <c r="F22" t="s">
        <v>18</v>
      </c>
      <c r="G22">
        <v>2043</v>
      </c>
      <c r="H22" t="s">
        <v>13</v>
      </c>
      <c r="J22" t="s">
        <v>18</v>
      </c>
      <c r="K22">
        <v>2043</v>
      </c>
      <c r="L22" t="s">
        <v>13</v>
      </c>
      <c r="N22" t="s">
        <v>18</v>
      </c>
      <c r="O22">
        <v>2043</v>
      </c>
      <c r="P22" t="s">
        <v>13</v>
      </c>
      <c r="R22" t="s">
        <v>18</v>
      </c>
      <c r="S22">
        <v>2043</v>
      </c>
      <c r="T22" t="s">
        <v>13</v>
      </c>
      <c r="V22" t="s">
        <v>18</v>
      </c>
      <c r="W22">
        <v>2043</v>
      </c>
      <c r="X22" t="s">
        <v>13</v>
      </c>
    </row>
    <row r="23" spans="1:64" x14ac:dyDescent="0.25">
      <c r="B23" t="s">
        <v>21</v>
      </c>
      <c r="C23">
        <v>2950866</v>
      </c>
      <c r="D23" t="s">
        <v>13</v>
      </c>
      <c r="F23" t="s">
        <v>19</v>
      </c>
      <c r="G23">
        <v>50404</v>
      </c>
      <c r="H23" t="s">
        <v>13</v>
      </c>
      <c r="J23" t="s">
        <v>19</v>
      </c>
      <c r="K23">
        <v>50404</v>
      </c>
      <c r="L23" t="s">
        <v>13</v>
      </c>
      <c r="N23" t="s">
        <v>19</v>
      </c>
      <c r="O23">
        <v>50404</v>
      </c>
      <c r="P23" t="s">
        <v>13</v>
      </c>
      <c r="R23" t="s">
        <v>19</v>
      </c>
      <c r="S23">
        <v>46309</v>
      </c>
      <c r="T23" t="s">
        <v>13</v>
      </c>
      <c r="V23" t="s">
        <v>19</v>
      </c>
      <c r="W23">
        <v>46309</v>
      </c>
      <c r="X23" t="s">
        <v>13</v>
      </c>
    </row>
    <row r="24" spans="1:64" x14ac:dyDescent="0.25">
      <c r="F24" t="s">
        <v>20</v>
      </c>
      <c r="G24">
        <v>174372</v>
      </c>
      <c r="H24" t="s">
        <v>13</v>
      </c>
      <c r="J24" t="s">
        <v>20</v>
      </c>
      <c r="K24">
        <v>174281</v>
      </c>
      <c r="L24" t="s">
        <v>13</v>
      </c>
      <c r="N24" t="s">
        <v>20</v>
      </c>
      <c r="O24">
        <v>174281</v>
      </c>
      <c r="P24" t="s">
        <v>13</v>
      </c>
      <c r="R24" t="s">
        <v>20</v>
      </c>
      <c r="S24">
        <v>170186</v>
      </c>
      <c r="T24" t="s">
        <v>13</v>
      </c>
      <c r="V24" t="s">
        <v>20</v>
      </c>
      <c r="W24">
        <v>170184</v>
      </c>
      <c r="X24" t="s">
        <v>13</v>
      </c>
    </row>
    <row r="25" spans="1:64" x14ac:dyDescent="0.25">
      <c r="F25" t="s">
        <v>21</v>
      </c>
      <c r="G25">
        <v>667558</v>
      </c>
      <c r="H25" t="s">
        <v>13</v>
      </c>
      <c r="J25" t="s">
        <v>21</v>
      </c>
      <c r="K25">
        <v>666330</v>
      </c>
      <c r="L25" t="s">
        <v>13</v>
      </c>
      <c r="N25" t="s">
        <v>21</v>
      </c>
      <c r="O25">
        <v>65421</v>
      </c>
      <c r="P25" t="s">
        <v>13</v>
      </c>
      <c r="R25" t="s">
        <v>21</v>
      </c>
      <c r="S25">
        <v>211305</v>
      </c>
      <c r="T25" t="s">
        <v>13</v>
      </c>
      <c r="V25" t="s">
        <v>21</v>
      </c>
      <c r="W25">
        <v>211121</v>
      </c>
      <c r="X25" t="s">
        <v>13</v>
      </c>
    </row>
    <row r="28" spans="1:64" x14ac:dyDescent="0.25">
      <c r="A28" s="3" t="s">
        <v>54</v>
      </c>
      <c r="B28" s="4">
        <f>C3+C4+C5+C6+C7+C8</f>
        <v>2150893</v>
      </c>
      <c r="C28" s="5" t="s">
        <v>13</v>
      </c>
    </row>
    <row r="29" spans="1:64" x14ac:dyDescent="0.25">
      <c r="A29" s="6" t="s">
        <v>56</v>
      </c>
      <c r="B29">
        <f>G8+G9+G10+G11+G12+G13</f>
        <v>452308</v>
      </c>
      <c r="C29" s="7" t="s">
        <v>13</v>
      </c>
    </row>
    <row r="30" spans="1:64" x14ac:dyDescent="0.25">
      <c r="A30" s="6" t="s">
        <v>57</v>
      </c>
      <c r="B30">
        <f>AA3+AA4+AA5+AA6+AA7+AA8+AA10</f>
        <v>106488</v>
      </c>
      <c r="C30" s="7" t="s">
        <v>13</v>
      </c>
    </row>
    <row r="31" spans="1:64" x14ac:dyDescent="0.25">
      <c r="A31" s="6" t="s">
        <v>58</v>
      </c>
      <c r="B31">
        <f>C2+C9+C10+C12+C13+B36+G2</f>
        <v>133364</v>
      </c>
      <c r="C31" s="7" t="s">
        <v>13</v>
      </c>
    </row>
    <row r="32" spans="1:64" x14ac:dyDescent="0.25">
      <c r="A32" s="6" t="s">
        <v>59</v>
      </c>
      <c r="B32">
        <f>K7+K16+K17+K20</f>
        <v>39136</v>
      </c>
      <c r="C32" s="7" t="s">
        <v>13</v>
      </c>
    </row>
    <row r="33" spans="1:3" x14ac:dyDescent="0.25">
      <c r="A33" s="6" t="s">
        <v>60</v>
      </c>
      <c r="B33">
        <f>AA2+AA11+AA12+AA14+AA16</f>
        <v>13762</v>
      </c>
      <c r="C33" s="7" t="s">
        <v>13</v>
      </c>
    </row>
    <row r="34" spans="1:3" x14ac:dyDescent="0.25">
      <c r="A34" s="8" t="s">
        <v>55</v>
      </c>
      <c r="B34" s="9">
        <f>G3</f>
        <v>3945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2989-E811-4229-822B-85C41BBD0FB6}">
  <dimension ref="A1:BL41"/>
  <sheetViews>
    <sheetView topLeftCell="A13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612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11383</v>
      </c>
      <c r="AB2" t="s">
        <v>13</v>
      </c>
      <c r="AD2" t="s">
        <v>44</v>
      </c>
      <c r="AE2">
        <v>11360</v>
      </c>
      <c r="AF2" t="s">
        <v>13</v>
      </c>
      <c r="AH2" t="s">
        <v>44</v>
      </c>
      <c r="AI2">
        <v>11360</v>
      </c>
      <c r="AJ2" t="s">
        <v>13</v>
      </c>
      <c r="AL2" t="s">
        <v>44</v>
      </c>
      <c r="AM2">
        <v>11299</v>
      </c>
      <c r="AN2" t="s">
        <v>13</v>
      </c>
      <c r="AP2" t="s">
        <v>44</v>
      </c>
      <c r="AQ2">
        <v>11299</v>
      </c>
      <c r="AR2" t="s">
        <v>13</v>
      </c>
      <c r="AT2" t="s">
        <v>44</v>
      </c>
      <c r="AU2">
        <v>11299</v>
      </c>
      <c r="AV2" t="s">
        <v>13</v>
      </c>
      <c r="AX2" t="s">
        <v>44</v>
      </c>
      <c r="AY2">
        <v>11299</v>
      </c>
      <c r="AZ2" t="s">
        <v>13</v>
      </c>
      <c r="BB2" t="s">
        <v>44</v>
      </c>
      <c r="BC2">
        <v>11299</v>
      </c>
      <c r="BD2" t="s">
        <v>13</v>
      </c>
      <c r="BF2" t="s">
        <v>44</v>
      </c>
      <c r="BG2">
        <v>11299</v>
      </c>
      <c r="BH2" t="s">
        <v>13</v>
      </c>
      <c r="BJ2" t="s">
        <v>44</v>
      </c>
      <c r="BK2">
        <v>11299</v>
      </c>
      <c r="BL2" t="s">
        <v>13</v>
      </c>
    </row>
    <row r="3" spans="1:64" x14ac:dyDescent="0.25">
      <c r="B3" t="s">
        <v>1</v>
      </c>
      <c r="C3">
        <v>1477908</v>
      </c>
      <c r="D3" t="s">
        <v>13</v>
      </c>
      <c r="F3" t="s">
        <v>29</v>
      </c>
      <c r="G3">
        <v>3972</v>
      </c>
      <c r="H3" t="s">
        <v>13</v>
      </c>
      <c r="J3" t="s">
        <v>29</v>
      </c>
      <c r="K3">
        <v>3972</v>
      </c>
      <c r="L3" t="s">
        <v>13</v>
      </c>
      <c r="N3" t="s">
        <v>29</v>
      </c>
      <c r="O3">
        <v>3972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86873</v>
      </c>
      <c r="AB3" t="s">
        <v>13</v>
      </c>
      <c r="AD3" t="s">
        <v>1</v>
      </c>
      <c r="AE3">
        <v>86873</v>
      </c>
      <c r="AF3" t="s">
        <v>13</v>
      </c>
      <c r="AH3" t="s">
        <v>1</v>
      </c>
      <c r="AI3">
        <v>86744</v>
      </c>
      <c r="AJ3" t="s">
        <v>13</v>
      </c>
      <c r="AL3" t="s">
        <v>1</v>
      </c>
      <c r="AM3">
        <v>60042</v>
      </c>
      <c r="AN3" t="s">
        <v>13</v>
      </c>
      <c r="AP3" t="s">
        <v>1</v>
      </c>
      <c r="AQ3">
        <v>60014</v>
      </c>
      <c r="AR3" t="s">
        <v>13</v>
      </c>
      <c r="AT3" t="s">
        <v>1</v>
      </c>
      <c r="AU3">
        <v>59945</v>
      </c>
      <c r="AV3" t="s">
        <v>13</v>
      </c>
      <c r="AX3" t="s">
        <v>1</v>
      </c>
      <c r="AY3">
        <v>59824</v>
      </c>
      <c r="AZ3" t="s">
        <v>13</v>
      </c>
      <c r="BB3" t="s">
        <v>1</v>
      </c>
      <c r="BC3">
        <v>1694</v>
      </c>
      <c r="BD3" t="s">
        <v>13</v>
      </c>
      <c r="BF3" t="s">
        <v>1</v>
      </c>
      <c r="BG3">
        <v>1667</v>
      </c>
      <c r="BH3" t="s">
        <v>13</v>
      </c>
      <c r="BJ3" t="s">
        <v>1</v>
      </c>
      <c r="BK3">
        <v>1612</v>
      </c>
      <c r="BL3" t="s">
        <v>13</v>
      </c>
    </row>
    <row r="4" spans="1:64" x14ac:dyDescent="0.25">
      <c r="B4" t="s">
        <v>2</v>
      </c>
      <c r="C4">
        <v>21094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168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5194</v>
      </c>
      <c r="H5" t="s">
        <v>13</v>
      </c>
      <c r="J5" t="s">
        <v>14</v>
      </c>
      <c r="K5">
        <f>SUM(K2:K4)</f>
        <v>4281</v>
      </c>
      <c r="L5" t="s">
        <v>13</v>
      </c>
      <c r="N5" t="s">
        <v>14</v>
      </c>
      <c r="O5">
        <f>SUM(O2:O4)</f>
        <v>3972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20</v>
      </c>
      <c r="AB5" t="s">
        <v>13</v>
      </c>
      <c r="AD5" t="s">
        <v>3</v>
      </c>
      <c r="AE5">
        <v>20</v>
      </c>
      <c r="AF5" t="s">
        <v>13</v>
      </c>
      <c r="AH5" t="s">
        <v>3</v>
      </c>
      <c r="AI5">
        <v>21</v>
      </c>
      <c r="AJ5" t="s">
        <v>13</v>
      </c>
      <c r="AL5" t="s">
        <v>3</v>
      </c>
      <c r="AM5">
        <v>71</v>
      </c>
      <c r="AN5" t="s">
        <v>13</v>
      </c>
      <c r="AP5" t="s">
        <v>3</v>
      </c>
      <c r="AQ5">
        <v>71</v>
      </c>
      <c r="AR5" t="s">
        <v>13</v>
      </c>
      <c r="AT5" t="s">
        <v>3</v>
      </c>
      <c r="AU5">
        <v>136</v>
      </c>
      <c r="AV5" t="s">
        <v>13</v>
      </c>
      <c r="AX5" t="s">
        <v>3</v>
      </c>
      <c r="AY5">
        <v>136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204</v>
      </c>
      <c r="BH5" t="s">
        <v>13</v>
      </c>
      <c r="BJ5" t="s">
        <v>3</v>
      </c>
      <c r="BK5">
        <v>104</v>
      </c>
      <c r="BL5" t="s">
        <v>13</v>
      </c>
    </row>
    <row r="6" spans="1:64" x14ac:dyDescent="0.25">
      <c r="B6" t="s">
        <v>4</v>
      </c>
      <c r="C6">
        <v>644951</v>
      </c>
      <c r="D6" t="s">
        <v>13</v>
      </c>
      <c r="Z6" t="s">
        <v>32</v>
      </c>
      <c r="AA6">
        <v>19780</v>
      </c>
      <c r="AB6" t="s">
        <v>13</v>
      </c>
      <c r="AD6" t="s">
        <v>32</v>
      </c>
      <c r="AE6">
        <v>19772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14241</v>
      </c>
      <c r="AN6" t="s">
        <v>13</v>
      </c>
      <c r="AP6" t="s">
        <v>32</v>
      </c>
      <c r="AQ6">
        <v>14231</v>
      </c>
      <c r="AR6" t="s">
        <v>13</v>
      </c>
      <c r="AT6" t="s">
        <v>32</v>
      </c>
      <c r="AU6">
        <v>13294</v>
      </c>
      <c r="AV6" t="s">
        <v>13</v>
      </c>
      <c r="AX6" t="s">
        <v>32</v>
      </c>
      <c r="AY6">
        <v>13251</v>
      </c>
      <c r="AZ6" t="s">
        <v>13</v>
      </c>
      <c r="BB6" t="s">
        <v>32</v>
      </c>
      <c r="BC6">
        <v>874</v>
      </c>
      <c r="BD6" t="s">
        <v>13</v>
      </c>
      <c r="BF6" t="s">
        <v>32</v>
      </c>
      <c r="BG6">
        <v>864</v>
      </c>
      <c r="BH6" t="s">
        <v>13</v>
      </c>
      <c r="BJ6" t="s">
        <v>32</v>
      </c>
      <c r="BK6">
        <v>703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35356</v>
      </c>
      <c r="H7" t="s">
        <v>13</v>
      </c>
      <c r="J7" t="s">
        <v>31</v>
      </c>
      <c r="K7">
        <v>35356</v>
      </c>
      <c r="L7" t="s">
        <v>13</v>
      </c>
      <c r="N7" t="s">
        <v>31</v>
      </c>
      <c r="O7">
        <v>35356</v>
      </c>
      <c r="P7" t="s">
        <v>13</v>
      </c>
      <c r="R7" t="s">
        <v>31</v>
      </c>
      <c r="S7">
        <v>35356</v>
      </c>
      <c r="T7" t="s">
        <v>13</v>
      </c>
      <c r="V7" t="s">
        <v>31</v>
      </c>
      <c r="W7">
        <v>35356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32</v>
      </c>
      <c r="D8" t="s">
        <v>13</v>
      </c>
      <c r="F8" t="s">
        <v>1</v>
      </c>
      <c r="G8">
        <v>378802</v>
      </c>
      <c r="H8" t="s">
        <v>13</v>
      </c>
      <c r="J8" t="s">
        <v>1</v>
      </c>
      <c r="K8">
        <v>378802</v>
      </c>
      <c r="L8" t="s">
        <v>13</v>
      </c>
      <c r="N8" t="s">
        <v>1</v>
      </c>
      <c r="O8">
        <v>378335</v>
      </c>
      <c r="P8" t="s">
        <v>13</v>
      </c>
      <c r="R8" t="s">
        <v>1</v>
      </c>
      <c r="S8">
        <v>815</v>
      </c>
      <c r="T8" t="s">
        <v>13</v>
      </c>
      <c r="V8" t="s">
        <v>1</v>
      </c>
      <c r="W8">
        <v>697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77</v>
      </c>
      <c r="AN8" t="s">
        <v>13</v>
      </c>
      <c r="AP8" t="s">
        <v>34</v>
      </c>
      <c r="AQ8">
        <v>77</v>
      </c>
      <c r="AR8" t="s">
        <v>13</v>
      </c>
      <c r="AT8" t="s">
        <v>34</v>
      </c>
      <c r="AU8">
        <v>151</v>
      </c>
      <c r="AV8" t="s">
        <v>13</v>
      </c>
      <c r="AX8" t="s">
        <v>34</v>
      </c>
      <c r="AY8">
        <v>152</v>
      </c>
      <c r="AZ8" t="s">
        <v>13</v>
      </c>
      <c r="BB8" t="s">
        <v>34</v>
      </c>
      <c r="BC8">
        <v>248</v>
      </c>
      <c r="BD8" t="s">
        <v>13</v>
      </c>
      <c r="BF8" t="s">
        <v>34</v>
      </c>
      <c r="BG8">
        <v>248</v>
      </c>
      <c r="BH8" t="s">
        <v>13</v>
      </c>
      <c r="BJ8" t="s">
        <v>34</v>
      </c>
      <c r="BK8">
        <v>136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238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169</v>
      </c>
      <c r="H10" t="s">
        <v>13</v>
      </c>
      <c r="J10" t="s">
        <v>3</v>
      </c>
      <c r="K10">
        <v>169</v>
      </c>
      <c r="L10" t="s">
        <v>13</v>
      </c>
      <c r="N10" t="s">
        <v>3</v>
      </c>
      <c r="O10">
        <v>171</v>
      </c>
      <c r="P10" t="s">
        <v>13</v>
      </c>
      <c r="R10" t="s">
        <v>3</v>
      </c>
      <c r="S10">
        <v>2543</v>
      </c>
      <c r="T10" t="s">
        <v>13</v>
      </c>
      <c r="V10" t="s">
        <v>3</v>
      </c>
      <c r="W10">
        <v>2550</v>
      </c>
      <c r="X10" t="s">
        <v>13</v>
      </c>
      <c r="Z10" t="s">
        <v>46</v>
      </c>
      <c r="AA10">
        <v>300</v>
      </c>
      <c r="AB10" t="s">
        <v>13</v>
      </c>
      <c r="AD10" t="s">
        <v>46</v>
      </c>
      <c r="AE10">
        <v>300</v>
      </c>
      <c r="AF10" t="s">
        <v>13</v>
      </c>
      <c r="AH10" t="s">
        <v>46</v>
      </c>
      <c r="AI10">
        <v>300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107</v>
      </c>
      <c r="BD10" t="s">
        <v>13</v>
      </c>
      <c r="BF10" t="s">
        <v>47</v>
      </c>
      <c r="BG10">
        <v>107</v>
      </c>
      <c r="BH10" t="s">
        <v>13</v>
      </c>
      <c r="BJ10" t="s">
        <v>47</v>
      </c>
      <c r="BK10">
        <v>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72438</v>
      </c>
      <c r="H11" t="s">
        <v>13</v>
      </c>
      <c r="J11" t="s">
        <v>32</v>
      </c>
      <c r="K11">
        <v>72432</v>
      </c>
      <c r="L11" t="s">
        <v>13</v>
      </c>
      <c r="N11" t="s">
        <v>32</v>
      </c>
      <c r="O11">
        <v>72218</v>
      </c>
      <c r="P11" t="s">
        <v>13</v>
      </c>
      <c r="R11" t="s">
        <v>32</v>
      </c>
      <c r="S11">
        <v>1932</v>
      </c>
      <c r="T11" t="s">
        <v>13</v>
      </c>
      <c r="V11" t="s">
        <v>32</v>
      </c>
      <c r="W11">
        <v>1879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199</v>
      </c>
      <c r="AJ11" t="s">
        <v>13</v>
      </c>
      <c r="AL11" t="s">
        <v>47</v>
      </c>
      <c r="AM11">
        <v>175</v>
      </c>
      <c r="AN11" t="s">
        <v>13</v>
      </c>
      <c r="AP11" t="s">
        <v>47</v>
      </c>
      <c r="AQ11">
        <v>175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66</v>
      </c>
      <c r="H13" t="s">
        <v>13</v>
      </c>
      <c r="J13" t="s">
        <v>34</v>
      </c>
      <c r="K13">
        <v>66</v>
      </c>
      <c r="L13" t="s">
        <v>13</v>
      </c>
      <c r="N13" t="s">
        <v>34</v>
      </c>
      <c r="O13">
        <v>66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808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2281306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85499</v>
      </c>
      <c r="AV14" t="s">
        <v>13</v>
      </c>
      <c r="AX14" t="s">
        <v>17</v>
      </c>
      <c r="AY14">
        <f>SUM(AY2:AY13)</f>
        <v>85348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14366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118978</v>
      </c>
      <c r="AB15" t="s">
        <v>13</v>
      </c>
      <c r="AD15" t="s">
        <v>17</v>
      </c>
      <c r="AE15">
        <f>SUM(AE2:AE14)</f>
        <v>118816</v>
      </c>
      <c r="AF15" t="s">
        <v>13</v>
      </c>
      <c r="AH15" t="s">
        <v>17</v>
      </c>
      <c r="AI15">
        <f>SUM(AI2:AI14)</f>
        <v>118650</v>
      </c>
      <c r="AJ15" t="s">
        <v>13</v>
      </c>
      <c r="AL15" t="s">
        <v>17</v>
      </c>
      <c r="AM15">
        <f>SUM(AM2:AM14)</f>
        <v>86480</v>
      </c>
      <c r="AN15" t="s">
        <v>13</v>
      </c>
      <c r="AP15" t="s">
        <v>17</v>
      </c>
      <c r="AQ15">
        <f>SUM(AQ2:AQ14)</f>
        <v>86442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5195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45919</v>
      </c>
      <c r="AV16" t="s">
        <v>13</v>
      </c>
      <c r="AX16" t="s">
        <v>19</v>
      </c>
      <c r="AY16">
        <v>45919</v>
      </c>
      <c r="AZ16" t="s">
        <v>13</v>
      </c>
      <c r="BB16" t="s">
        <v>19</v>
      </c>
      <c r="BC16">
        <v>45919</v>
      </c>
      <c r="BD16" t="s">
        <v>13</v>
      </c>
      <c r="BF16" t="s">
        <v>19</v>
      </c>
      <c r="BG16">
        <v>45919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487944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45919</v>
      </c>
      <c r="AB17" t="s">
        <v>13</v>
      </c>
      <c r="AD17" t="s">
        <v>19</v>
      </c>
      <c r="AE17">
        <v>45919</v>
      </c>
      <c r="AF17" t="s">
        <v>13</v>
      </c>
      <c r="AH17" t="s">
        <v>19</v>
      </c>
      <c r="AI17">
        <v>45919</v>
      </c>
      <c r="AJ17" t="s">
        <v>13</v>
      </c>
      <c r="AL17" t="s">
        <v>19</v>
      </c>
      <c r="AM17">
        <v>45919</v>
      </c>
      <c r="AN17" t="s">
        <v>13</v>
      </c>
      <c r="AP17" t="s">
        <v>19</v>
      </c>
      <c r="AQ17">
        <v>45919</v>
      </c>
      <c r="AR17" t="s">
        <v>13</v>
      </c>
      <c r="AT17" t="s">
        <v>20</v>
      </c>
      <c r="AU17">
        <v>47961</v>
      </c>
      <c r="AV17" t="s">
        <v>13</v>
      </c>
      <c r="AX17" t="s">
        <v>20</v>
      </c>
      <c r="AY17">
        <v>47961</v>
      </c>
      <c r="AZ17" t="s">
        <v>13</v>
      </c>
      <c r="BB17" t="s">
        <v>20</v>
      </c>
      <c r="BC17">
        <v>47961</v>
      </c>
      <c r="BD17" t="s">
        <v>13</v>
      </c>
      <c r="BF17" t="s">
        <v>20</v>
      </c>
      <c r="BG17">
        <v>47961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3665</v>
      </c>
      <c r="D18" t="s">
        <v>13</v>
      </c>
      <c r="F18" t="s">
        <v>15</v>
      </c>
      <c r="G18">
        <f>SUM(G7:G17)</f>
        <v>487940</v>
      </c>
      <c r="H18" t="s">
        <v>13</v>
      </c>
      <c r="J18" t="s">
        <v>15</v>
      </c>
      <c r="K18">
        <f>SUM(K7:K17)</f>
        <v>487720</v>
      </c>
      <c r="L18" t="s">
        <v>13</v>
      </c>
      <c r="N18" t="s">
        <v>15</v>
      </c>
      <c r="O18">
        <f>SUM(O7:O17)</f>
        <v>487109</v>
      </c>
      <c r="P18" t="s">
        <v>13</v>
      </c>
      <c r="R18" t="s">
        <v>15</v>
      </c>
      <c r="S18">
        <f>SUM(S7:S17)</f>
        <v>42397</v>
      </c>
      <c r="T18" t="s">
        <v>13</v>
      </c>
      <c r="V18" t="s">
        <v>15</v>
      </c>
      <c r="W18">
        <f>SUM(W7:W17)</f>
        <v>42236</v>
      </c>
      <c r="X18" t="s">
        <v>13</v>
      </c>
      <c r="Z18" t="s">
        <v>20</v>
      </c>
      <c r="AA18">
        <v>47961</v>
      </c>
      <c r="AB18" t="s">
        <v>13</v>
      </c>
      <c r="AD18" t="s">
        <v>20</v>
      </c>
      <c r="AE18">
        <v>47961</v>
      </c>
      <c r="AF18" t="s">
        <v>13</v>
      </c>
      <c r="AH18" t="s">
        <v>20</v>
      </c>
      <c r="AI18">
        <v>47961</v>
      </c>
      <c r="AJ18" t="s">
        <v>13</v>
      </c>
      <c r="AL18" t="s">
        <v>20</v>
      </c>
      <c r="AM18">
        <v>47961</v>
      </c>
      <c r="AN18" t="s">
        <v>13</v>
      </c>
      <c r="AP18" t="s">
        <v>20</v>
      </c>
      <c r="AQ18">
        <v>47961</v>
      </c>
      <c r="AR18" t="s">
        <v>13</v>
      </c>
      <c r="AT18" t="s">
        <v>21</v>
      </c>
      <c r="AU18">
        <v>133466</v>
      </c>
      <c r="AV18" t="s">
        <v>13</v>
      </c>
      <c r="AX18" t="s">
        <v>21</v>
      </c>
      <c r="AY18">
        <v>133314</v>
      </c>
      <c r="AZ18" t="s">
        <v>13</v>
      </c>
      <c r="BB18" t="s">
        <v>21</v>
      </c>
      <c r="BC18">
        <v>62911</v>
      </c>
      <c r="BD18" t="s">
        <v>13</v>
      </c>
      <c r="BF18" t="s">
        <v>21</v>
      </c>
      <c r="BG18">
        <v>62874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118985</v>
      </c>
      <c r="D19" t="s">
        <v>13</v>
      </c>
      <c r="Z19" t="s">
        <v>21</v>
      </c>
      <c r="AA19">
        <v>166946</v>
      </c>
      <c r="AB19" t="s">
        <v>13</v>
      </c>
      <c r="AD19" t="s">
        <v>21</v>
      </c>
      <c r="AE19">
        <v>166784</v>
      </c>
      <c r="AF19" t="s">
        <v>13</v>
      </c>
      <c r="AH19" t="s">
        <v>21</v>
      </c>
      <c r="AI19">
        <v>166616</v>
      </c>
      <c r="AJ19" t="s">
        <v>13</v>
      </c>
      <c r="AL19" t="s">
        <v>21</v>
      </c>
      <c r="AM19">
        <v>134446</v>
      </c>
      <c r="AN19" t="s">
        <v>13</v>
      </c>
      <c r="AP19" t="s">
        <v>21</v>
      </c>
      <c r="AQ19">
        <v>134408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3665</v>
      </c>
      <c r="H20" t="s">
        <v>13</v>
      </c>
      <c r="J20" t="s">
        <v>16</v>
      </c>
      <c r="K20">
        <v>3665</v>
      </c>
      <c r="L20" t="s">
        <v>13</v>
      </c>
      <c r="N20" t="s">
        <v>16</v>
      </c>
      <c r="O20">
        <v>3665</v>
      </c>
      <c r="P20" t="s">
        <v>13</v>
      </c>
      <c r="R20" t="s">
        <v>16</v>
      </c>
      <c r="S20">
        <v>3665</v>
      </c>
      <c r="T20" t="s">
        <v>13</v>
      </c>
      <c r="V20" t="s">
        <v>16</v>
      </c>
      <c r="W20">
        <v>3665</v>
      </c>
      <c r="X20" t="s">
        <v>13</v>
      </c>
    </row>
    <row r="21" spans="1:64" x14ac:dyDescent="0.25">
      <c r="B21" t="s">
        <v>19</v>
      </c>
      <c r="C21">
        <v>49997</v>
      </c>
      <c r="D21" t="s">
        <v>13</v>
      </c>
      <c r="F21" t="s">
        <v>17</v>
      </c>
      <c r="G21">
        <v>118985</v>
      </c>
      <c r="H21" t="s">
        <v>13</v>
      </c>
      <c r="J21" t="s">
        <v>17</v>
      </c>
      <c r="K21">
        <v>118894</v>
      </c>
      <c r="L21" t="s">
        <v>13</v>
      </c>
      <c r="N21" t="s">
        <v>17</v>
      </c>
      <c r="O21">
        <v>118894</v>
      </c>
      <c r="P21" t="s">
        <v>13</v>
      </c>
      <c r="R21" t="s">
        <v>17</v>
      </c>
      <c r="S21">
        <v>118894</v>
      </c>
      <c r="T21" t="s">
        <v>13</v>
      </c>
      <c r="V21" t="s">
        <v>17</v>
      </c>
      <c r="W21">
        <v>118892</v>
      </c>
      <c r="X21" t="s">
        <v>13</v>
      </c>
    </row>
    <row r="22" spans="1:64" x14ac:dyDescent="0.25">
      <c r="B22" t="s">
        <v>20</v>
      </c>
      <c r="C22">
        <v>667830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2949136</v>
      </c>
      <c r="D23" t="s">
        <v>13</v>
      </c>
      <c r="F23" t="s">
        <v>19</v>
      </c>
      <c r="G23">
        <v>49997</v>
      </c>
      <c r="H23" t="s">
        <v>13</v>
      </c>
      <c r="J23" t="s">
        <v>19</v>
      </c>
      <c r="K23">
        <v>49997</v>
      </c>
      <c r="L23" t="s">
        <v>13</v>
      </c>
      <c r="N23" t="s">
        <v>19</v>
      </c>
      <c r="O23">
        <v>49997</v>
      </c>
      <c r="P23" t="s">
        <v>13</v>
      </c>
      <c r="R23" t="s">
        <v>19</v>
      </c>
      <c r="S23">
        <v>45919</v>
      </c>
      <c r="T23" t="s">
        <v>13</v>
      </c>
      <c r="V23" t="s">
        <v>19</v>
      </c>
      <c r="W23">
        <v>45919</v>
      </c>
      <c r="X23" t="s">
        <v>13</v>
      </c>
    </row>
    <row r="24" spans="1:64" x14ac:dyDescent="0.25">
      <c r="F24" t="s">
        <v>20</v>
      </c>
      <c r="G24">
        <v>174690</v>
      </c>
      <c r="H24" t="s">
        <v>13</v>
      </c>
      <c r="J24" t="s">
        <v>20</v>
      </c>
      <c r="K24">
        <v>174599</v>
      </c>
      <c r="L24" t="s">
        <v>13</v>
      </c>
      <c r="N24" t="s">
        <v>20</v>
      </c>
      <c r="O24">
        <v>174599</v>
      </c>
      <c r="P24" t="s">
        <v>13</v>
      </c>
      <c r="R24" t="s">
        <v>20</v>
      </c>
      <c r="S24">
        <v>170521</v>
      </c>
      <c r="T24" t="s">
        <v>13</v>
      </c>
      <c r="V24" t="s">
        <v>20</v>
      </c>
      <c r="W24">
        <v>170519</v>
      </c>
      <c r="X24" t="s">
        <v>13</v>
      </c>
    </row>
    <row r="25" spans="1:64" x14ac:dyDescent="0.25">
      <c r="F25" t="s">
        <v>21</v>
      </c>
      <c r="G25">
        <v>667830</v>
      </c>
      <c r="H25" t="s">
        <v>13</v>
      </c>
      <c r="J25" t="s">
        <v>21</v>
      </c>
      <c r="K25">
        <v>666603</v>
      </c>
      <c r="L25" t="s">
        <v>13</v>
      </c>
      <c r="N25" t="s">
        <v>21</v>
      </c>
      <c r="O25">
        <v>665685</v>
      </c>
      <c r="P25" t="s">
        <v>13</v>
      </c>
      <c r="R25" t="s">
        <v>21</v>
      </c>
      <c r="S25">
        <v>212921</v>
      </c>
      <c r="T25" t="s">
        <v>13</v>
      </c>
      <c r="V25" t="s">
        <v>21</v>
      </c>
      <c r="W25">
        <v>212758</v>
      </c>
      <c r="X25" t="s">
        <v>13</v>
      </c>
    </row>
    <row r="28" spans="1:64" x14ac:dyDescent="0.25">
      <c r="A28" s="3" t="s">
        <v>54</v>
      </c>
      <c r="B28" s="4">
        <f>C3+C4+C5+C6+C7+C8</f>
        <v>2148494</v>
      </c>
      <c r="C28" s="5" t="s">
        <v>13</v>
      </c>
    </row>
    <row r="29" spans="1:64" x14ac:dyDescent="0.25">
      <c r="A29" s="6" t="s">
        <v>56</v>
      </c>
      <c r="B29">
        <f>G8+G9+G10+G11+G12+G13</f>
        <v>452316</v>
      </c>
      <c r="C29" s="7" t="s">
        <v>13</v>
      </c>
    </row>
    <row r="30" spans="1:64" x14ac:dyDescent="0.25">
      <c r="A30" s="6" t="s">
        <v>57</v>
      </c>
      <c r="B30">
        <f>AA3+AA4+AA5+AA6+AA7+AA8+AA10</f>
        <v>107179</v>
      </c>
      <c r="C30" s="7" t="s">
        <v>13</v>
      </c>
    </row>
    <row r="31" spans="1:64" x14ac:dyDescent="0.25">
      <c r="A31" s="6" t="s">
        <v>58</v>
      </c>
      <c r="B31">
        <f>C2+C9+C10+C12+C13+B36+G2</f>
        <v>133764</v>
      </c>
      <c r="C31" s="7" t="s">
        <v>13</v>
      </c>
    </row>
    <row r="32" spans="1:64" x14ac:dyDescent="0.25">
      <c r="A32" s="6" t="s">
        <v>59</v>
      </c>
      <c r="B32">
        <f>K7+K16+K17+K20</f>
        <v>39068</v>
      </c>
      <c r="C32" s="7" t="s">
        <v>13</v>
      </c>
    </row>
    <row r="33" spans="1:3" x14ac:dyDescent="0.25">
      <c r="A33" s="6" t="s">
        <v>60</v>
      </c>
      <c r="B33">
        <f>AA2+AA11+AA12+AA14+AA16</f>
        <v>13786</v>
      </c>
      <c r="C33" s="7" t="s">
        <v>13</v>
      </c>
    </row>
    <row r="34" spans="1:3" x14ac:dyDescent="0.25">
      <c r="A34" s="8" t="s">
        <v>55</v>
      </c>
      <c r="B34" s="9">
        <f>G3</f>
        <v>3972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300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100D-2286-4B8A-9143-152079EEE721}">
  <dimension ref="A1:BL41"/>
  <sheetViews>
    <sheetView topLeftCell="A19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11369</v>
      </c>
      <c r="AB2" t="s">
        <v>13</v>
      </c>
      <c r="AD2" t="s">
        <v>44</v>
      </c>
      <c r="AE2">
        <v>11346</v>
      </c>
      <c r="AF2" t="s">
        <v>13</v>
      </c>
      <c r="AH2" t="s">
        <v>44</v>
      </c>
      <c r="AI2">
        <v>11346</v>
      </c>
      <c r="AJ2" t="s">
        <v>13</v>
      </c>
      <c r="AL2" t="s">
        <v>44</v>
      </c>
      <c r="AM2">
        <v>11284</v>
      </c>
      <c r="AN2" t="s">
        <v>13</v>
      </c>
      <c r="AP2" t="s">
        <v>44</v>
      </c>
      <c r="AQ2">
        <v>11284</v>
      </c>
      <c r="AR2" t="s">
        <v>13</v>
      </c>
      <c r="AT2" t="s">
        <v>44</v>
      </c>
      <c r="AU2">
        <v>11284</v>
      </c>
      <c r="AV2" t="s">
        <v>13</v>
      </c>
      <c r="AX2" t="s">
        <v>44</v>
      </c>
      <c r="AY2">
        <v>11284</v>
      </c>
      <c r="AZ2" t="s">
        <v>13</v>
      </c>
      <c r="BB2" t="s">
        <v>44</v>
      </c>
      <c r="BC2">
        <v>11284</v>
      </c>
      <c r="BD2" t="s">
        <v>13</v>
      </c>
      <c r="BF2" t="s">
        <v>44</v>
      </c>
      <c r="BG2">
        <v>11284</v>
      </c>
      <c r="BH2" t="s">
        <v>13</v>
      </c>
      <c r="BJ2" t="s">
        <v>44</v>
      </c>
      <c r="BK2">
        <v>11284</v>
      </c>
      <c r="BL2" t="s">
        <v>13</v>
      </c>
    </row>
    <row r="3" spans="1:64" x14ac:dyDescent="0.25">
      <c r="B3" t="s">
        <v>1</v>
      </c>
      <c r="C3">
        <v>1480369</v>
      </c>
      <c r="D3" t="s">
        <v>13</v>
      </c>
      <c r="F3" t="s">
        <v>29</v>
      </c>
      <c r="G3">
        <v>3996</v>
      </c>
      <c r="H3" t="s">
        <v>13</v>
      </c>
      <c r="J3" t="s">
        <v>29</v>
      </c>
      <c r="K3">
        <v>3996</v>
      </c>
      <c r="L3" t="s">
        <v>13</v>
      </c>
      <c r="N3" t="s">
        <v>29</v>
      </c>
      <c r="O3">
        <v>3996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86282</v>
      </c>
      <c r="AB3" t="s">
        <v>13</v>
      </c>
      <c r="AD3" t="s">
        <v>1</v>
      </c>
      <c r="AE3">
        <v>86282</v>
      </c>
      <c r="AF3" t="s">
        <v>13</v>
      </c>
      <c r="AH3" t="s">
        <v>1</v>
      </c>
      <c r="AI3">
        <v>86168</v>
      </c>
      <c r="AJ3" t="s">
        <v>13</v>
      </c>
      <c r="AL3" t="s">
        <v>1</v>
      </c>
      <c r="AM3">
        <v>61467</v>
      </c>
      <c r="AN3" t="s">
        <v>13</v>
      </c>
      <c r="AP3" t="s">
        <v>1</v>
      </c>
      <c r="AQ3">
        <v>61440</v>
      </c>
      <c r="AR3" t="s">
        <v>13</v>
      </c>
      <c r="AT3" t="s">
        <v>1</v>
      </c>
      <c r="AU3">
        <v>61348</v>
      </c>
      <c r="AV3" t="s">
        <v>13</v>
      </c>
      <c r="AX3" t="s">
        <v>1</v>
      </c>
      <c r="AY3">
        <v>61228</v>
      </c>
      <c r="AZ3" t="s">
        <v>13</v>
      </c>
      <c r="BB3" t="s">
        <v>1</v>
      </c>
      <c r="BC3">
        <v>1933</v>
      </c>
      <c r="BD3" t="s">
        <v>13</v>
      </c>
      <c r="BF3" t="s">
        <v>1</v>
      </c>
      <c r="BG3">
        <v>1905</v>
      </c>
      <c r="BH3" t="s">
        <v>13</v>
      </c>
      <c r="BJ3" t="s">
        <v>1</v>
      </c>
      <c r="BK3">
        <v>1830</v>
      </c>
      <c r="BL3" t="s">
        <v>13</v>
      </c>
    </row>
    <row r="4" spans="1:64" x14ac:dyDescent="0.25">
      <c r="B4" t="s">
        <v>2</v>
      </c>
      <c r="C4">
        <v>21112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5221</v>
      </c>
      <c r="H5" t="s">
        <v>13</v>
      </c>
      <c r="J5" t="s">
        <v>14</v>
      </c>
      <c r="K5">
        <f>SUM(K2:K4)</f>
        <v>4305</v>
      </c>
      <c r="L5" t="s">
        <v>13</v>
      </c>
      <c r="N5" t="s">
        <v>14</v>
      </c>
      <c r="O5">
        <f>SUM(O2:O4)</f>
        <v>3996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21</v>
      </c>
      <c r="AB5" t="s">
        <v>13</v>
      </c>
      <c r="AD5" t="s">
        <v>3</v>
      </c>
      <c r="AE5">
        <v>21</v>
      </c>
      <c r="AF5" t="s">
        <v>13</v>
      </c>
      <c r="AH5" t="s">
        <v>3</v>
      </c>
      <c r="AI5">
        <v>22</v>
      </c>
      <c r="AJ5" t="s">
        <v>13</v>
      </c>
      <c r="AL5" t="s">
        <v>3</v>
      </c>
      <c r="AM5">
        <v>66</v>
      </c>
      <c r="AN5" t="s">
        <v>13</v>
      </c>
      <c r="AP5" t="s">
        <v>3</v>
      </c>
      <c r="AQ5">
        <v>66</v>
      </c>
      <c r="AR5" t="s">
        <v>13</v>
      </c>
      <c r="AT5" t="s">
        <v>3</v>
      </c>
      <c r="AU5">
        <v>159</v>
      </c>
      <c r="AV5" t="s">
        <v>13</v>
      </c>
      <c r="AX5" t="s">
        <v>3</v>
      </c>
      <c r="AY5">
        <v>160</v>
      </c>
      <c r="AZ5" t="s">
        <v>13</v>
      </c>
      <c r="BB5" t="s">
        <v>3</v>
      </c>
      <c r="BC5">
        <v>220</v>
      </c>
      <c r="BD5" t="s">
        <v>13</v>
      </c>
      <c r="BF5" t="s">
        <v>3</v>
      </c>
      <c r="BG5">
        <v>220</v>
      </c>
      <c r="BH5" t="s">
        <v>13</v>
      </c>
      <c r="BJ5" t="s">
        <v>3</v>
      </c>
      <c r="BK5">
        <v>45</v>
      </c>
      <c r="BL5" t="s">
        <v>13</v>
      </c>
    </row>
    <row r="6" spans="1:64" x14ac:dyDescent="0.25">
      <c r="B6" t="s">
        <v>4</v>
      </c>
      <c r="C6">
        <v>641734</v>
      </c>
      <c r="D6" t="s">
        <v>13</v>
      </c>
      <c r="Z6" t="s">
        <v>32</v>
      </c>
      <c r="AA6">
        <v>19783</v>
      </c>
      <c r="AB6" t="s">
        <v>13</v>
      </c>
      <c r="AD6" t="s">
        <v>32</v>
      </c>
      <c r="AE6">
        <v>19753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14646</v>
      </c>
      <c r="AN6" t="s">
        <v>13</v>
      </c>
      <c r="AP6" t="s">
        <v>32</v>
      </c>
      <c r="AQ6">
        <v>14611</v>
      </c>
      <c r="AR6" t="s">
        <v>13</v>
      </c>
      <c r="AT6" t="s">
        <v>32</v>
      </c>
      <c r="AU6">
        <v>13469</v>
      </c>
      <c r="AV6" t="s">
        <v>13</v>
      </c>
      <c r="AX6" t="s">
        <v>32</v>
      </c>
      <c r="AY6">
        <v>13457</v>
      </c>
      <c r="AZ6" t="s">
        <v>13</v>
      </c>
      <c r="BB6" t="s">
        <v>32</v>
      </c>
      <c r="BC6">
        <v>1124</v>
      </c>
      <c r="BD6" t="s">
        <v>13</v>
      </c>
      <c r="BF6" t="s">
        <v>32</v>
      </c>
      <c r="BG6">
        <v>1111</v>
      </c>
      <c r="BH6" t="s">
        <v>13</v>
      </c>
      <c r="BJ6" t="s">
        <v>32</v>
      </c>
      <c r="BK6">
        <v>728</v>
      </c>
      <c r="BL6" t="s">
        <v>13</v>
      </c>
    </row>
    <row r="7" spans="1:64" x14ac:dyDescent="0.25">
      <c r="B7" t="s">
        <v>5</v>
      </c>
      <c r="C7">
        <v>4311</v>
      </c>
      <c r="D7" t="s">
        <v>13</v>
      </c>
      <c r="F7" t="s">
        <v>31</v>
      </c>
      <c r="G7">
        <v>36394</v>
      </c>
      <c r="H7" t="s">
        <v>13</v>
      </c>
      <c r="J7" t="s">
        <v>31</v>
      </c>
      <c r="K7">
        <v>36394</v>
      </c>
      <c r="L7" t="s">
        <v>13</v>
      </c>
      <c r="N7" t="s">
        <v>31</v>
      </c>
      <c r="O7">
        <v>36394</v>
      </c>
      <c r="P7" t="s">
        <v>13</v>
      </c>
      <c r="R7" t="s">
        <v>31</v>
      </c>
      <c r="S7">
        <v>36394</v>
      </c>
      <c r="T7" t="s">
        <v>13</v>
      </c>
      <c r="V7" t="s">
        <v>31</v>
      </c>
      <c r="W7">
        <v>36394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373661</v>
      </c>
      <c r="H8" t="s">
        <v>13</v>
      </c>
      <c r="J8" t="s">
        <v>1</v>
      </c>
      <c r="K8">
        <v>373661</v>
      </c>
      <c r="L8" t="s">
        <v>13</v>
      </c>
      <c r="N8" t="s">
        <v>1</v>
      </c>
      <c r="O8">
        <v>373192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703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49</v>
      </c>
      <c r="AN8" t="s">
        <v>13</v>
      </c>
      <c r="AP8" t="s">
        <v>34</v>
      </c>
      <c r="AQ8">
        <v>49</v>
      </c>
      <c r="AR8" t="s">
        <v>13</v>
      </c>
      <c r="AT8" t="s">
        <v>34</v>
      </c>
      <c r="AU8">
        <v>153</v>
      </c>
      <c r="AV8" t="s">
        <v>13</v>
      </c>
      <c r="AX8" t="s">
        <v>34</v>
      </c>
      <c r="AY8">
        <v>154</v>
      </c>
      <c r="AZ8" t="s">
        <v>13</v>
      </c>
      <c r="BB8" t="s">
        <v>34</v>
      </c>
      <c r="BC8">
        <v>250</v>
      </c>
      <c r="BD8" t="s">
        <v>13</v>
      </c>
      <c r="BF8" t="s">
        <v>34</v>
      </c>
      <c r="BG8">
        <v>250</v>
      </c>
      <c r="BH8" t="s">
        <v>13</v>
      </c>
      <c r="BJ8" t="s">
        <v>34</v>
      </c>
      <c r="BK8">
        <v>64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2374</v>
      </c>
      <c r="T10" t="s">
        <v>13</v>
      </c>
      <c r="V10" t="s">
        <v>3</v>
      </c>
      <c r="W10">
        <v>2376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256</v>
      </c>
      <c r="AV10" t="s">
        <v>13</v>
      </c>
      <c r="AX10" t="s">
        <v>46</v>
      </c>
      <c r="AY10">
        <v>256</v>
      </c>
      <c r="AZ10" t="s">
        <v>13</v>
      </c>
      <c r="BB10" t="s">
        <v>46</v>
      </c>
      <c r="BC10">
        <v>254</v>
      </c>
      <c r="BD10" t="s">
        <v>13</v>
      </c>
      <c r="BF10" t="s">
        <v>46</v>
      </c>
      <c r="BG10">
        <v>254</v>
      </c>
      <c r="BH10" t="s">
        <v>13</v>
      </c>
      <c r="BJ10" t="s">
        <v>46</v>
      </c>
      <c r="BK10">
        <v>233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71556</v>
      </c>
      <c r="H11" t="s">
        <v>13</v>
      </c>
      <c r="J11" t="s">
        <v>32</v>
      </c>
      <c r="K11">
        <v>71550</v>
      </c>
      <c r="L11" t="s">
        <v>13</v>
      </c>
      <c r="N11" t="s">
        <v>32</v>
      </c>
      <c r="O11">
        <v>71336</v>
      </c>
      <c r="P11" t="s">
        <v>13</v>
      </c>
      <c r="R11" t="s">
        <v>32</v>
      </c>
      <c r="S11">
        <v>1968</v>
      </c>
      <c r="T11" t="s">
        <v>13</v>
      </c>
      <c r="V11" t="s">
        <v>32</v>
      </c>
      <c r="W11">
        <v>1917</v>
      </c>
      <c r="X11" t="s">
        <v>13</v>
      </c>
      <c r="Z11" t="s">
        <v>47</v>
      </c>
      <c r="AA11">
        <v>205</v>
      </c>
      <c r="AB11" t="s">
        <v>13</v>
      </c>
      <c r="AD11" t="s">
        <v>47</v>
      </c>
      <c r="AE11">
        <v>205</v>
      </c>
      <c r="AF11" t="s">
        <v>13</v>
      </c>
      <c r="AH11" t="s">
        <v>47</v>
      </c>
      <c r="AI11">
        <v>204</v>
      </c>
      <c r="AJ11" t="s">
        <v>13</v>
      </c>
      <c r="AL11" t="s">
        <v>47</v>
      </c>
      <c r="AM11">
        <v>184</v>
      </c>
      <c r="AN11" t="s">
        <v>13</v>
      </c>
      <c r="AP11" t="s">
        <v>47</v>
      </c>
      <c r="AQ11">
        <v>184</v>
      </c>
      <c r="AR11" t="s">
        <v>13</v>
      </c>
      <c r="AT11" t="s">
        <v>47</v>
      </c>
      <c r="AU11">
        <v>169</v>
      </c>
      <c r="AV11" t="s">
        <v>13</v>
      </c>
      <c r="AX11" t="s">
        <v>47</v>
      </c>
      <c r="AY11">
        <v>169</v>
      </c>
      <c r="AZ11" t="s">
        <v>13</v>
      </c>
      <c r="BB11" t="s">
        <v>47</v>
      </c>
      <c r="BC11">
        <v>114</v>
      </c>
      <c r="BD11" t="s">
        <v>13</v>
      </c>
      <c r="BF11" t="s">
        <v>47</v>
      </c>
      <c r="BG11">
        <v>113</v>
      </c>
      <c r="BH11" t="s">
        <v>13</v>
      </c>
      <c r="BJ11" t="s">
        <v>47</v>
      </c>
      <c r="BK11">
        <v>113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77</v>
      </c>
      <c r="P13" t="s">
        <v>13</v>
      </c>
      <c r="R13" t="s">
        <v>34</v>
      </c>
      <c r="S13">
        <v>763</v>
      </c>
      <c r="T13" t="s">
        <v>13</v>
      </c>
      <c r="V13" t="s">
        <v>34</v>
      </c>
      <c r="W13">
        <v>764</v>
      </c>
      <c r="X13" t="s">
        <v>13</v>
      </c>
      <c r="Z13" t="s">
        <v>9</v>
      </c>
      <c r="AA13">
        <v>227</v>
      </c>
      <c r="AB13" t="s">
        <v>13</v>
      </c>
      <c r="AD13" t="s">
        <v>9</v>
      </c>
      <c r="AE13">
        <v>136</v>
      </c>
      <c r="AF13" t="s">
        <v>13</v>
      </c>
      <c r="AH13" t="s">
        <v>9</v>
      </c>
      <c r="AI13">
        <v>136</v>
      </c>
      <c r="AJ13" t="s">
        <v>13</v>
      </c>
      <c r="AL13" t="s">
        <v>9</v>
      </c>
      <c r="AM13">
        <v>136</v>
      </c>
      <c r="AN13" t="s">
        <v>13</v>
      </c>
      <c r="AP13" t="s">
        <v>9</v>
      </c>
      <c r="AQ13">
        <v>136</v>
      </c>
      <c r="AR13" t="s">
        <v>13</v>
      </c>
      <c r="AT13" t="s">
        <v>9</v>
      </c>
      <c r="AU13">
        <v>136</v>
      </c>
      <c r="AV13" t="s">
        <v>13</v>
      </c>
      <c r="AX13" t="s">
        <v>9</v>
      </c>
      <c r="AY13">
        <v>136</v>
      </c>
      <c r="AZ13" t="s">
        <v>13</v>
      </c>
      <c r="BB13" t="s">
        <v>9</v>
      </c>
      <c r="BC13">
        <v>136</v>
      </c>
      <c r="BD13" t="s">
        <v>13</v>
      </c>
      <c r="BF13" t="s">
        <v>9</v>
      </c>
      <c r="BG13">
        <v>136</v>
      </c>
      <c r="BH13" t="s">
        <v>13</v>
      </c>
      <c r="BJ13" t="s">
        <v>9</v>
      </c>
      <c r="BK13">
        <v>136</v>
      </c>
      <c r="BL13" t="s">
        <v>13</v>
      </c>
    </row>
    <row r="14" spans="1:64" x14ac:dyDescent="0.25">
      <c r="B14" t="s">
        <v>12</v>
      </c>
      <c r="C14">
        <f>SUM(C2:C13)</f>
        <v>2280582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118473</v>
      </c>
      <c r="AB15" t="s">
        <v>13</v>
      </c>
      <c r="AD15" t="s">
        <v>17</v>
      </c>
      <c r="AE15">
        <f>SUM(AE2:AE14)</f>
        <v>118287</v>
      </c>
      <c r="AF15" t="s">
        <v>13</v>
      </c>
      <c r="AH15" t="s">
        <v>17</v>
      </c>
      <c r="AI15">
        <f>SUM(AI2:AI14)</f>
        <v>118153</v>
      </c>
      <c r="AJ15" t="s">
        <v>13</v>
      </c>
      <c r="AL15" t="s">
        <v>17</v>
      </c>
      <c r="AM15">
        <f>SUM(AM2:AM14)</f>
        <v>88364</v>
      </c>
      <c r="AN15" t="s">
        <v>13</v>
      </c>
      <c r="AP15" t="s">
        <v>17</v>
      </c>
      <c r="AQ15">
        <f>SUM(AQ2:AQ14)</f>
        <v>88302</v>
      </c>
      <c r="AR15" t="s">
        <v>13</v>
      </c>
      <c r="AT15" t="s">
        <v>17</v>
      </c>
      <c r="AU15">
        <f>SUM(AU2:AU14)</f>
        <v>87193</v>
      </c>
      <c r="AV15" t="s">
        <v>13</v>
      </c>
      <c r="AX15" t="s">
        <v>17</v>
      </c>
      <c r="AY15">
        <f>SUM(AY2:AY14)</f>
        <v>87075</v>
      </c>
      <c r="AZ15" t="s">
        <v>13</v>
      </c>
      <c r="BB15" t="s">
        <v>17</v>
      </c>
      <c r="BC15">
        <f>SUM(BC2:BC14)</f>
        <v>15549</v>
      </c>
      <c r="BD15" t="s">
        <v>13</v>
      </c>
      <c r="BF15" t="s">
        <v>17</v>
      </c>
      <c r="BG15">
        <f>SUM(BG2:BG14)</f>
        <v>15507</v>
      </c>
      <c r="BH15" t="s">
        <v>13</v>
      </c>
      <c r="BJ15" t="s">
        <v>17</v>
      </c>
      <c r="BK15">
        <f>SUM(BK2:BK14)</f>
        <v>14649</v>
      </c>
      <c r="BL15" t="s">
        <v>13</v>
      </c>
    </row>
    <row r="16" spans="1:64" x14ac:dyDescent="0.25">
      <c r="B16" t="s">
        <v>14</v>
      </c>
      <c r="C16">
        <v>5220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1940</v>
      </c>
      <c r="AB16" t="s">
        <v>13</v>
      </c>
      <c r="AD16" t="s">
        <v>18</v>
      </c>
      <c r="AE16">
        <v>1940</v>
      </c>
      <c r="AF16" t="s">
        <v>13</v>
      </c>
      <c r="AH16" t="s">
        <v>18</v>
      </c>
      <c r="AI16">
        <v>1940</v>
      </c>
      <c r="AJ16" t="s">
        <v>13</v>
      </c>
      <c r="AL16" t="s">
        <v>18</v>
      </c>
      <c r="AM16">
        <v>1940</v>
      </c>
      <c r="AN16" t="s">
        <v>13</v>
      </c>
      <c r="AP16" t="s">
        <v>18</v>
      </c>
      <c r="AQ16">
        <v>1940</v>
      </c>
      <c r="AR16" t="s">
        <v>13</v>
      </c>
      <c r="AT16" t="s">
        <v>18</v>
      </c>
      <c r="AU16">
        <v>1940</v>
      </c>
      <c r="AV16" t="s">
        <v>13</v>
      </c>
      <c r="AX16" t="s">
        <v>18</v>
      </c>
      <c r="AY16">
        <v>1940</v>
      </c>
      <c r="AZ16" t="s">
        <v>13</v>
      </c>
      <c r="BB16" t="s">
        <v>18</v>
      </c>
      <c r="BC16">
        <v>1940</v>
      </c>
      <c r="BD16" t="s">
        <v>13</v>
      </c>
      <c r="BF16" t="s">
        <v>18</v>
      </c>
      <c r="BG16">
        <v>1940</v>
      </c>
      <c r="BH16" t="s">
        <v>13</v>
      </c>
      <c r="BJ16" t="s">
        <v>18</v>
      </c>
      <c r="BK16">
        <v>1940</v>
      </c>
      <c r="BL16" t="s">
        <v>13</v>
      </c>
    </row>
    <row r="17" spans="1:64" x14ac:dyDescent="0.25">
      <c r="B17" t="s">
        <v>15</v>
      </c>
      <c r="C17">
        <v>483021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45850</v>
      </c>
      <c r="AB17" t="s">
        <v>13</v>
      </c>
      <c r="AD17" t="s">
        <v>19</v>
      </c>
      <c r="AE17">
        <v>45850</v>
      </c>
      <c r="AF17" t="s">
        <v>13</v>
      </c>
      <c r="AH17" t="s">
        <v>19</v>
      </c>
      <c r="AI17">
        <v>45850</v>
      </c>
      <c r="AJ17" t="s">
        <v>13</v>
      </c>
      <c r="AL17" t="s">
        <v>19</v>
      </c>
      <c r="AM17">
        <v>45850</v>
      </c>
      <c r="AN17" t="s">
        <v>13</v>
      </c>
      <c r="AP17" t="s">
        <v>19</v>
      </c>
      <c r="AQ17">
        <v>45850</v>
      </c>
      <c r="AR17" t="s">
        <v>13</v>
      </c>
      <c r="AT17" t="s">
        <v>19</v>
      </c>
      <c r="AU17">
        <v>45650</v>
      </c>
      <c r="AV17" t="s">
        <v>13</v>
      </c>
      <c r="AX17" t="s">
        <v>19</v>
      </c>
      <c r="AY17">
        <v>45850</v>
      </c>
      <c r="AZ17" t="s">
        <v>13</v>
      </c>
      <c r="BB17" t="s">
        <v>19</v>
      </c>
      <c r="BC17">
        <v>45850</v>
      </c>
      <c r="BD17" t="s">
        <v>13</v>
      </c>
      <c r="BF17" t="s">
        <v>19</v>
      </c>
      <c r="BG17">
        <v>45850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3638</v>
      </c>
      <c r="D18" t="s">
        <v>13</v>
      </c>
      <c r="F18" t="s">
        <v>15</v>
      </c>
      <c r="G18">
        <f>SUM(G7:G17)</f>
        <v>483020</v>
      </c>
      <c r="H18" t="s">
        <v>13</v>
      </c>
      <c r="J18" t="s">
        <v>15</v>
      </c>
      <c r="K18">
        <f>SUM(K7:K17)</f>
        <v>482762</v>
      </c>
      <c r="L18" t="s">
        <v>13</v>
      </c>
      <c r="N18" t="s">
        <v>15</v>
      </c>
      <c r="O18">
        <f>SUM(O7:O17)</f>
        <v>482149</v>
      </c>
      <c r="P18" t="s">
        <v>13</v>
      </c>
      <c r="R18" t="s">
        <v>15</v>
      </c>
      <c r="S18">
        <f>SUM(S7:S17)</f>
        <v>43261</v>
      </c>
      <c r="T18" t="s">
        <v>13</v>
      </c>
      <c r="V18" t="s">
        <v>15</v>
      </c>
      <c r="W18">
        <f>SUM(W7:W17)</f>
        <v>43100</v>
      </c>
      <c r="X18" t="s">
        <v>13</v>
      </c>
      <c r="Z18" t="s">
        <v>20</v>
      </c>
      <c r="AA18">
        <v>47790</v>
      </c>
      <c r="AB18" t="s">
        <v>13</v>
      </c>
      <c r="AD18" t="s">
        <v>20</v>
      </c>
      <c r="AE18">
        <v>47790</v>
      </c>
      <c r="AF18" t="s">
        <v>13</v>
      </c>
      <c r="AH18" t="s">
        <v>20</v>
      </c>
      <c r="AI18">
        <v>47790</v>
      </c>
      <c r="AJ18" t="s">
        <v>13</v>
      </c>
      <c r="AL18" t="s">
        <v>20</v>
      </c>
      <c r="AM18">
        <v>47790</v>
      </c>
      <c r="AN18" t="s">
        <v>13</v>
      </c>
      <c r="AP18" t="s">
        <v>20</v>
      </c>
      <c r="AQ18">
        <v>47790</v>
      </c>
      <c r="AR18" t="s">
        <v>13</v>
      </c>
      <c r="AT18" t="s">
        <v>20</v>
      </c>
      <c r="AU18">
        <v>47790</v>
      </c>
      <c r="AV18" t="s">
        <v>13</v>
      </c>
      <c r="AX18" t="s">
        <v>20</v>
      </c>
      <c r="AY18">
        <v>47790</v>
      </c>
      <c r="AZ18" t="s">
        <v>13</v>
      </c>
      <c r="BB18" t="s">
        <v>20</v>
      </c>
      <c r="BC18">
        <v>47790</v>
      </c>
      <c r="BD18" t="s">
        <v>13</v>
      </c>
      <c r="BF18" t="s">
        <v>20</v>
      </c>
      <c r="BG18">
        <v>47790</v>
      </c>
      <c r="BH18" t="s">
        <v>13</v>
      </c>
      <c r="BJ18" t="s">
        <v>20</v>
      </c>
      <c r="BK18">
        <v>2566</v>
      </c>
      <c r="BL18" t="s">
        <v>13</v>
      </c>
    </row>
    <row r="19" spans="1:64" x14ac:dyDescent="0.25">
      <c r="B19" t="s">
        <v>17</v>
      </c>
      <c r="C19">
        <v>118472</v>
      </c>
      <c r="D19" t="s">
        <v>13</v>
      </c>
      <c r="Z19" t="s">
        <v>21</v>
      </c>
      <c r="AA19">
        <v>166262</v>
      </c>
      <c r="AB19" t="s">
        <v>13</v>
      </c>
      <c r="AD19" t="s">
        <v>21</v>
      </c>
      <c r="AE19">
        <v>166077</v>
      </c>
      <c r="AF19" t="s">
        <v>13</v>
      </c>
      <c r="AH19" t="s">
        <v>21</v>
      </c>
      <c r="AI19">
        <v>165943</v>
      </c>
      <c r="AJ19" t="s">
        <v>13</v>
      </c>
      <c r="AL19" t="s">
        <v>21</v>
      </c>
      <c r="AM19">
        <v>136154</v>
      </c>
      <c r="AN19" t="s">
        <v>13</v>
      </c>
      <c r="AP19" t="s">
        <v>21</v>
      </c>
      <c r="AQ19">
        <v>136093</v>
      </c>
      <c r="AR19" t="s">
        <v>13</v>
      </c>
      <c r="AT19" t="s">
        <v>21</v>
      </c>
      <c r="AU19">
        <v>134986</v>
      </c>
      <c r="AV19" t="s">
        <v>13</v>
      </c>
      <c r="AX19" t="s">
        <v>21</v>
      </c>
      <c r="AY19">
        <v>134866</v>
      </c>
      <c r="AZ19" t="s">
        <v>13</v>
      </c>
      <c r="BB19" t="s">
        <v>21</v>
      </c>
      <c r="BC19">
        <v>63340</v>
      </c>
      <c r="BD19" t="s">
        <v>13</v>
      </c>
      <c r="BF19" t="s">
        <v>21</v>
      </c>
      <c r="BG19">
        <v>63299</v>
      </c>
      <c r="BH19" t="s">
        <v>13</v>
      </c>
      <c r="BJ19" t="s">
        <v>21</v>
      </c>
      <c r="BK19">
        <v>17216</v>
      </c>
      <c r="BL19" t="s">
        <v>13</v>
      </c>
    </row>
    <row r="20" spans="1:64" x14ac:dyDescent="0.25">
      <c r="B20" t="s">
        <v>18</v>
      </c>
      <c r="C20">
        <v>1940</v>
      </c>
      <c r="D20" t="s">
        <v>13</v>
      </c>
      <c r="F20" t="s">
        <v>16</v>
      </c>
      <c r="G20">
        <v>3639</v>
      </c>
      <c r="H20" t="s">
        <v>13</v>
      </c>
      <c r="J20" t="s">
        <v>16</v>
      </c>
      <c r="K20">
        <v>3639</v>
      </c>
      <c r="L20" t="s">
        <v>13</v>
      </c>
      <c r="N20" t="s">
        <v>16</v>
      </c>
      <c r="O20">
        <v>3638</v>
      </c>
      <c r="P20" t="s">
        <v>13</v>
      </c>
      <c r="R20" t="s">
        <v>16</v>
      </c>
      <c r="S20">
        <v>3638</v>
      </c>
      <c r="T20" t="s">
        <v>13</v>
      </c>
      <c r="V20" t="s">
        <v>16</v>
      </c>
      <c r="W20">
        <v>3638</v>
      </c>
      <c r="X20" t="s">
        <v>13</v>
      </c>
    </row>
    <row r="21" spans="1:64" x14ac:dyDescent="0.25">
      <c r="B21" t="s">
        <v>19</v>
      </c>
      <c r="C21">
        <v>49915</v>
      </c>
      <c r="D21" t="s">
        <v>13</v>
      </c>
      <c r="F21" t="s">
        <v>17</v>
      </c>
      <c r="G21">
        <v>118472</v>
      </c>
      <c r="H21" t="s">
        <v>13</v>
      </c>
      <c r="J21" t="s">
        <v>17</v>
      </c>
      <c r="K21">
        <v>118382</v>
      </c>
      <c r="L21" t="s">
        <v>13</v>
      </c>
      <c r="N21" t="s">
        <v>17</v>
      </c>
      <c r="O21">
        <v>118382</v>
      </c>
      <c r="P21" t="s">
        <v>13</v>
      </c>
      <c r="R21" t="s">
        <v>17</v>
      </c>
      <c r="S21">
        <v>118382</v>
      </c>
      <c r="T21" t="s">
        <v>13</v>
      </c>
      <c r="V21" t="s">
        <v>17</v>
      </c>
      <c r="W21">
        <v>118379</v>
      </c>
      <c r="X21" t="s">
        <v>13</v>
      </c>
    </row>
    <row r="22" spans="1:64" x14ac:dyDescent="0.25">
      <c r="B22" t="s">
        <v>20</v>
      </c>
      <c r="C22">
        <v>662207</v>
      </c>
      <c r="D22" t="s">
        <v>13</v>
      </c>
      <c r="F22" t="s">
        <v>18</v>
      </c>
      <c r="G22">
        <v>1940</v>
      </c>
      <c r="H22" t="s">
        <v>13</v>
      </c>
      <c r="J22" t="s">
        <v>18</v>
      </c>
      <c r="K22">
        <v>1940</v>
      </c>
      <c r="L22" t="s">
        <v>13</v>
      </c>
      <c r="N22" t="s">
        <v>18</v>
      </c>
      <c r="O22">
        <v>1940</v>
      </c>
      <c r="P22" t="s">
        <v>13</v>
      </c>
      <c r="R22" t="s">
        <v>18</v>
      </c>
      <c r="S22">
        <v>1940</v>
      </c>
      <c r="T22" t="s">
        <v>13</v>
      </c>
      <c r="V22" t="s">
        <v>18</v>
      </c>
      <c r="W22">
        <v>1940</v>
      </c>
      <c r="X22" t="s">
        <v>13</v>
      </c>
    </row>
    <row r="23" spans="1:64" x14ac:dyDescent="0.25">
      <c r="B23" t="s">
        <v>21</v>
      </c>
      <c r="C23">
        <v>2942790</v>
      </c>
      <c r="D23" t="s">
        <v>13</v>
      </c>
      <c r="F23" t="s">
        <v>19</v>
      </c>
      <c r="G23">
        <v>49915</v>
      </c>
      <c r="H23" t="s">
        <v>13</v>
      </c>
      <c r="J23" t="s">
        <v>19</v>
      </c>
      <c r="K23">
        <v>49915</v>
      </c>
      <c r="L23" t="s">
        <v>13</v>
      </c>
      <c r="N23" t="s">
        <v>19</v>
      </c>
      <c r="O23">
        <v>49915</v>
      </c>
      <c r="P23" t="s">
        <v>13</v>
      </c>
      <c r="R23" t="s">
        <v>19</v>
      </c>
      <c r="S23">
        <v>45850</v>
      </c>
      <c r="T23" t="s">
        <v>13</v>
      </c>
      <c r="V23" t="s">
        <v>19</v>
      </c>
      <c r="W23">
        <v>45850</v>
      </c>
      <c r="X23" t="s">
        <v>13</v>
      </c>
    </row>
    <row r="24" spans="1:64" x14ac:dyDescent="0.25">
      <c r="F24" t="s">
        <v>20</v>
      </c>
      <c r="G24">
        <v>173966</v>
      </c>
      <c r="H24" t="s">
        <v>13</v>
      </c>
      <c r="J24" t="s">
        <v>20</v>
      </c>
      <c r="K24">
        <v>173875</v>
      </c>
      <c r="L24" t="s">
        <v>13</v>
      </c>
      <c r="N24" t="s">
        <v>20</v>
      </c>
      <c r="O24">
        <v>173875</v>
      </c>
      <c r="P24" t="s">
        <v>13</v>
      </c>
      <c r="R24" t="s">
        <v>20</v>
      </c>
      <c r="S24">
        <v>169810</v>
      </c>
      <c r="T24" t="s">
        <v>13</v>
      </c>
      <c r="V24" t="s">
        <v>20</v>
      </c>
      <c r="W24">
        <v>169807</v>
      </c>
      <c r="X24" t="s">
        <v>13</v>
      </c>
    </row>
    <row r="25" spans="1:64" x14ac:dyDescent="0.25">
      <c r="F25" t="s">
        <v>21</v>
      </c>
      <c r="G25">
        <v>662207</v>
      </c>
      <c r="H25" t="s">
        <v>13</v>
      </c>
      <c r="J25" t="s">
        <v>21</v>
      </c>
      <c r="K25">
        <v>660943</v>
      </c>
      <c r="L25" t="s">
        <v>13</v>
      </c>
      <c r="N25" t="s">
        <v>21</v>
      </c>
      <c r="O25">
        <v>660021</v>
      </c>
      <c r="P25" t="s">
        <v>13</v>
      </c>
      <c r="R25" t="s">
        <v>21</v>
      </c>
      <c r="S25">
        <v>213073</v>
      </c>
      <c r="T25" t="s">
        <v>13</v>
      </c>
      <c r="V25" t="s">
        <v>21</v>
      </c>
      <c r="W25">
        <v>212909</v>
      </c>
      <c r="X25" t="s">
        <v>13</v>
      </c>
    </row>
    <row r="28" spans="1:64" x14ac:dyDescent="0.25">
      <c r="A28" s="3" t="s">
        <v>54</v>
      </c>
      <c r="B28" s="4">
        <f>C3+C4+C5+C6+C7+C8</f>
        <v>2147768</v>
      </c>
      <c r="C28" s="5" t="s">
        <v>13</v>
      </c>
    </row>
    <row r="29" spans="1:64" x14ac:dyDescent="0.25">
      <c r="A29" s="6" t="s">
        <v>56</v>
      </c>
      <c r="B29">
        <f>G8+G9+G10+G11+G12+G13</f>
        <v>446320</v>
      </c>
      <c r="C29" s="7" t="s">
        <v>13</v>
      </c>
    </row>
    <row r="30" spans="1:64" x14ac:dyDescent="0.25">
      <c r="A30" s="6" t="s">
        <v>57</v>
      </c>
      <c r="B30">
        <f>AA3+AA4+AA5+AA6+AA7+AA8+AA10</f>
        <v>106591</v>
      </c>
      <c r="C30" s="7" t="s">
        <v>13</v>
      </c>
    </row>
    <row r="31" spans="1:64" x14ac:dyDescent="0.25">
      <c r="A31" s="6" t="s">
        <v>58</v>
      </c>
      <c r="B31">
        <f>C2+C9+C10+C12+C13+B36+G2</f>
        <v>133859</v>
      </c>
      <c r="C31" s="7" t="s">
        <v>13</v>
      </c>
    </row>
    <row r="32" spans="1:64" x14ac:dyDescent="0.25">
      <c r="A32" s="6" t="s">
        <v>59</v>
      </c>
      <c r="B32">
        <f>K7+K16+K17+K20</f>
        <v>40081</v>
      </c>
      <c r="C32" s="7" t="s">
        <v>13</v>
      </c>
    </row>
    <row r="33" spans="1:3" x14ac:dyDescent="0.25">
      <c r="A33" s="6" t="s">
        <v>60</v>
      </c>
      <c r="B33">
        <f>AA2+AA11+AA12+AA14+AA16</f>
        <v>13541</v>
      </c>
      <c r="C33" s="7" t="s">
        <v>13</v>
      </c>
    </row>
    <row r="34" spans="1:3" x14ac:dyDescent="0.25">
      <c r="A34" s="8" t="s">
        <v>55</v>
      </c>
      <c r="B34" s="9">
        <f>G3</f>
        <v>3996</v>
      </c>
      <c r="C34" s="10" t="s">
        <v>13</v>
      </c>
    </row>
    <row r="36" spans="1:3" x14ac:dyDescent="0.25">
      <c r="A36" t="s">
        <v>9</v>
      </c>
      <c r="B36">
        <f>C11+G15+AA13</f>
        <v>1066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1"/>
  <sheetViews>
    <sheetView topLeftCell="A14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130422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11273</v>
      </c>
      <c r="AB2" t="s">
        <v>13</v>
      </c>
      <c r="AD2" t="s">
        <v>44</v>
      </c>
      <c r="AE2">
        <v>11250</v>
      </c>
      <c r="AF2" t="s">
        <v>13</v>
      </c>
      <c r="AH2" t="s">
        <v>44</v>
      </c>
      <c r="AI2">
        <v>11250</v>
      </c>
      <c r="AJ2" t="s">
        <v>13</v>
      </c>
      <c r="AL2" t="s">
        <v>44</v>
      </c>
      <c r="AM2">
        <v>11189</v>
      </c>
      <c r="AN2" t="s">
        <v>13</v>
      </c>
      <c r="AP2" t="s">
        <v>44</v>
      </c>
      <c r="AQ2">
        <v>11189</v>
      </c>
      <c r="AR2" t="s">
        <v>13</v>
      </c>
      <c r="AT2" t="s">
        <v>44</v>
      </c>
      <c r="AU2">
        <v>11189</v>
      </c>
      <c r="AV2" t="s">
        <v>13</v>
      </c>
      <c r="AX2" t="s">
        <v>44</v>
      </c>
      <c r="AY2">
        <v>11189</v>
      </c>
      <c r="AZ2" t="s">
        <v>13</v>
      </c>
      <c r="BB2" t="s">
        <v>44</v>
      </c>
      <c r="BC2">
        <v>11189</v>
      </c>
      <c r="BD2" t="s">
        <v>13</v>
      </c>
      <c r="BF2" t="s">
        <v>44</v>
      </c>
      <c r="BG2">
        <v>11189</v>
      </c>
      <c r="BH2" t="s">
        <v>13</v>
      </c>
      <c r="BJ2" t="s">
        <v>44</v>
      </c>
      <c r="BK2">
        <v>11189</v>
      </c>
      <c r="BL2" t="s">
        <v>13</v>
      </c>
    </row>
    <row r="3" spans="1:64" x14ac:dyDescent="0.25">
      <c r="B3" t="s">
        <v>1</v>
      </c>
      <c r="C3">
        <v>1478371</v>
      </c>
      <c r="D3" t="s">
        <v>13</v>
      </c>
      <c r="F3" t="s">
        <v>29</v>
      </c>
      <c r="G3">
        <v>3982</v>
      </c>
      <c r="H3" t="s">
        <v>13</v>
      </c>
      <c r="J3" t="s">
        <v>29</v>
      </c>
      <c r="K3">
        <v>3982</v>
      </c>
      <c r="L3" t="s">
        <v>13</v>
      </c>
      <c r="N3" t="s">
        <v>29</v>
      </c>
      <c r="O3">
        <v>3982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87149</v>
      </c>
      <c r="AB3" t="s">
        <v>13</v>
      </c>
      <c r="AD3" t="s">
        <v>1</v>
      </c>
      <c r="AE3">
        <v>87149</v>
      </c>
      <c r="AF3" t="s">
        <v>13</v>
      </c>
      <c r="AH3" t="s">
        <v>1</v>
      </c>
      <c r="AI3">
        <v>86993</v>
      </c>
      <c r="AJ3" t="s">
        <v>13</v>
      </c>
      <c r="AL3" t="s">
        <v>1</v>
      </c>
      <c r="AM3">
        <v>61120</v>
      </c>
      <c r="AN3" t="s">
        <v>13</v>
      </c>
      <c r="AP3" t="s">
        <v>1</v>
      </c>
      <c r="AQ3">
        <v>61052</v>
      </c>
      <c r="AR3" t="s">
        <v>13</v>
      </c>
      <c r="AT3" t="s">
        <v>1</v>
      </c>
      <c r="AU3">
        <v>60985</v>
      </c>
      <c r="AV3" t="s">
        <v>13</v>
      </c>
      <c r="AX3" t="s">
        <v>1</v>
      </c>
      <c r="AY3">
        <v>60857</v>
      </c>
      <c r="AZ3" t="s">
        <v>13</v>
      </c>
      <c r="BB3" t="s">
        <v>1</v>
      </c>
      <c r="BC3">
        <v>2308</v>
      </c>
      <c r="BD3" t="s">
        <v>13</v>
      </c>
      <c r="BF3" t="s">
        <v>1</v>
      </c>
      <c r="BG3">
        <v>2247</v>
      </c>
      <c r="BH3" t="s">
        <v>13</v>
      </c>
      <c r="BJ3" t="s">
        <v>1</v>
      </c>
      <c r="BK3">
        <v>2224</v>
      </c>
      <c r="BL3" t="s">
        <v>13</v>
      </c>
    </row>
    <row r="4" spans="1:64" x14ac:dyDescent="0.25">
      <c r="B4" t="s">
        <v>2</v>
      </c>
      <c r="C4">
        <v>21108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5206</v>
      </c>
      <c r="H5" t="s">
        <v>13</v>
      </c>
      <c r="J5" t="s">
        <v>14</v>
      </c>
      <c r="K5">
        <f>SUM(K2:K4)</f>
        <v>4291</v>
      </c>
      <c r="L5" t="s">
        <v>13</v>
      </c>
      <c r="N5" t="s">
        <v>14</v>
      </c>
      <c r="O5">
        <f>SUM(O2:O4)</f>
        <v>3982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16</v>
      </c>
      <c r="AB5" t="s">
        <v>13</v>
      </c>
      <c r="AD5" t="s">
        <v>3</v>
      </c>
      <c r="AE5">
        <v>16</v>
      </c>
      <c r="AF5" t="s">
        <v>13</v>
      </c>
      <c r="AH5" t="s">
        <v>3</v>
      </c>
      <c r="AI5">
        <v>17</v>
      </c>
      <c r="AJ5" t="s">
        <v>13</v>
      </c>
      <c r="AL5" t="s">
        <v>3</v>
      </c>
      <c r="AM5">
        <v>67</v>
      </c>
      <c r="AN5" t="s">
        <v>13</v>
      </c>
      <c r="AP5" t="s">
        <v>3</v>
      </c>
      <c r="AQ5">
        <v>67</v>
      </c>
      <c r="AR5" t="s">
        <v>13</v>
      </c>
      <c r="AT5" t="s">
        <v>3</v>
      </c>
      <c r="AU5">
        <v>126</v>
      </c>
      <c r="AV5" t="s">
        <v>13</v>
      </c>
      <c r="AX5" t="s">
        <v>3</v>
      </c>
      <c r="AY5">
        <v>128</v>
      </c>
      <c r="AZ5" t="s">
        <v>13</v>
      </c>
      <c r="BB5" t="s">
        <v>3</v>
      </c>
      <c r="BC5">
        <v>205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124</v>
      </c>
      <c r="BL5" t="s">
        <v>13</v>
      </c>
    </row>
    <row r="6" spans="1:64" x14ac:dyDescent="0.25">
      <c r="B6" t="s">
        <v>4</v>
      </c>
      <c r="C6">
        <v>642018</v>
      </c>
      <c r="D6" t="s">
        <v>13</v>
      </c>
      <c r="Z6" t="s">
        <v>32</v>
      </c>
      <c r="AA6">
        <v>19758</v>
      </c>
      <c r="AB6" t="s">
        <v>13</v>
      </c>
      <c r="AD6" t="s">
        <v>32</v>
      </c>
      <c r="AE6">
        <v>19731</v>
      </c>
      <c r="AF6" t="s">
        <v>13</v>
      </c>
      <c r="AH6" t="s">
        <v>32</v>
      </c>
      <c r="AI6">
        <v>19708</v>
      </c>
      <c r="AJ6" t="s">
        <v>13</v>
      </c>
      <c r="AL6" t="s">
        <v>32</v>
      </c>
      <c r="AM6">
        <v>14369</v>
      </c>
      <c r="AN6" t="s">
        <v>13</v>
      </c>
      <c r="AP6" t="s">
        <v>32</v>
      </c>
      <c r="AQ6">
        <v>14356</v>
      </c>
      <c r="AR6" t="s">
        <v>13</v>
      </c>
      <c r="AT6" t="s">
        <v>32</v>
      </c>
      <c r="AU6">
        <v>13275</v>
      </c>
      <c r="AV6" t="s">
        <v>13</v>
      </c>
      <c r="AX6" t="s">
        <v>32</v>
      </c>
      <c r="AY6">
        <v>13224</v>
      </c>
      <c r="AZ6" t="s">
        <v>13</v>
      </c>
      <c r="BB6" t="s">
        <v>32</v>
      </c>
      <c r="BC6">
        <v>944</v>
      </c>
      <c r="BD6" t="s">
        <v>13</v>
      </c>
      <c r="BF6" t="s">
        <v>32</v>
      </c>
      <c r="BG6">
        <v>932</v>
      </c>
      <c r="BH6" t="s">
        <v>13</v>
      </c>
      <c r="BJ6" t="s">
        <v>32</v>
      </c>
      <c r="BK6">
        <v>391</v>
      </c>
      <c r="BL6" t="s">
        <v>13</v>
      </c>
    </row>
    <row r="7" spans="1:64" x14ac:dyDescent="0.25">
      <c r="B7" t="s">
        <v>5</v>
      </c>
      <c r="C7">
        <v>4301</v>
      </c>
      <c r="D7" t="s">
        <v>13</v>
      </c>
      <c r="F7" t="s">
        <v>31</v>
      </c>
      <c r="G7">
        <v>36158</v>
      </c>
      <c r="H7" t="s">
        <v>13</v>
      </c>
      <c r="J7" t="s">
        <v>31</v>
      </c>
      <c r="K7">
        <v>36158</v>
      </c>
      <c r="L7" t="s">
        <v>13</v>
      </c>
      <c r="N7" t="s">
        <v>31</v>
      </c>
      <c r="O7">
        <v>36158</v>
      </c>
      <c r="P7" t="s">
        <v>13</v>
      </c>
      <c r="R7" t="s">
        <v>31</v>
      </c>
      <c r="S7">
        <v>36158</v>
      </c>
      <c r="T7" t="s">
        <v>13</v>
      </c>
      <c r="V7" t="s">
        <v>31</v>
      </c>
      <c r="W7">
        <v>36158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370778</v>
      </c>
      <c r="H8" t="s">
        <v>13</v>
      </c>
      <c r="J8" t="s">
        <v>1</v>
      </c>
      <c r="K8">
        <v>370778</v>
      </c>
      <c r="L8" t="s">
        <v>13</v>
      </c>
      <c r="N8" t="s">
        <v>1</v>
      </c>
      <c r="O8">
        <v>370325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730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52</v>
      </c>
      <c r="AN8" t="s">
        <v>13</v>
      </c>
      <c r="AP8" t="s">
        <v>34</v>
      </c>
      <c r="AQ8">
        <v>52</v>
      </c>
      <c r="AR8" t="s">
        <v>13</v>
      </c>
      <c r="AT8" t="s">
        <v>34</v>
      </c>
      <c r="AU8">
        <v>167</v>
      </c>
      <c r="AV8" t="s">
        <v>13</v>
      </c>
      <c r="AX8" t="s">
        <v>34</v>
      </c>
      <c r="AY8">
        <v>170</v>
      </c>
      <c r="AZ8" t="s">
        <v>13</v>
      </c>
      <c r="BB8" t="s">
        <v>34</v>
      </c>
      <c r="BC8">
        <v>286</v>
      </c>
      <c r="BD8" t="s">
        <v>13</v>
      </c>
      <c r="BF8" t="s">
        <v>34</v>
      </c>
      <c r="BG8">
        <v>286</v>
      </c>
      <c r="BH8" t="s">
        <v>13</v>
      </c>
      <c r="BJ8" t="s">
        <v>34</v>
      </c>
      <c r="BK8">
        <v>156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188</v>
      </c>
      <c r="H10" t="s">
        <v>13</v>
      </c>
      <c r="J10" t="s">
        <v>3</v>
      </c>
      <c r="K10">
        <v>188</v>
      </c>
      <c r="L10" t="s">
        <v>13</v>
      </c>
      <c r="N10" t="s">
        <v>3</v>
      </c>
      <c r="O10">
        <v>191</v>
      </c>
      <c r="P10" t="s">
        <v>13</v>
      </c>
      <c r="R10" t="s">
        <v>3</v>
      </c>
      <c r="S10">
        <v>2335</v>
      </c>
      <c r="T10" t="s">
        <v>13</v>
      </c>
      <c r="V10" t="s">
        <v>3</v>
      </c>
      <c r="W10">
        <v>2335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237</v>
      </c>
      <c r="BD10" t="s">
        <v>13</v>
      </c>
      <c r="BF10" t="s">
        <v>46</v>
      </c>
      <c r="BG10">
        <v>237</v>
      </c>
      <c r="BH10" t="s">
        <v>13</v>
      </c>
      <c r="BJ10" t="s">
        <v>46</v>
      </c>
      <c r="BK10">
        <v>222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71615</v>
      </c>
      <c r="H11" t="s">
        <v>13</v>
      </c>
      <c r="J11" t="s">
        <v>32</v>
      </c>
      <c r="K11">
        <v>71608</v>
      </c>
      <c r="L11" t="s">
        <v>13</v>
      </c>
      <c r="N11" t="s">
        <v>32</v>
      </c>
      <c r="O11">
        <v>71396</v>
      </c>
      <c r="P11" t="s">
        <v>13</v>
      </c>
      <c r="R11" t="s">
        <v>32</v>
      </c>
      <c r="S11">
        <v>2572</v>
      </c>
      <c r="T11" t="s">
        <v>13</v>
      </c>
      <c r="V11" t="s">
        <v>32</v>
      </c>
      <c r="W11">
        <v>2531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160</v>
      </c>
      <c r="AV11" t="s">
        <v>13</v>
      </c>
      <c r="AX11" t="s">
        <v>47</v>
      </c>
      <c r="AY11">
        <v>159</v>
      </c>
      <c r="AZ11" t="s">
        <v>13</v>
      </c>
      <c r="BB11" t="s">
        <v>47</v>
      </c>
      <c r="BC11">
        <v>108</v>
      </c>
      <c r="BD11" t="s">
        <v>13</v>
      </c>
      <c r="BF11" t="s">
        <v>47</v>
      </c>
      <c r="BG11">
        <v>108</v>
      </c>
      <c r="BH11" t="s">
        <v>13</v>
      </c>
      <c r="BJ11" t="s">
        <v>47</v>
      </c>
      <c r="BK11">
        <v>17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735</v>
      </c>
      <c r="T13" t="s">
        <v>13</v>
      </c>
      <c r="V13" t="s">
        <v>34</v>
      </c>
      <c r="W13">
        <v>735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2278688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119118</v>
      </c>
      <c r="AB15" t="s">
        <v>13</v>
      </c>
      <c r="AD15" t="s">
        <v>17</v>
      </c>
      <c r="AE15">
        <f>SUM(AE2:AE14)</f>
        <v>118937</v>
      </c>
      <c r="AF15" t="s">
        <v>13</v>
      </c>
      <c r="AH15" t="s">
        <v>17</v>
      </c>
      <c r="AI15">
        <f>SUM(AI2:AI14)</f>
        <v>118763</v>
      </c>
      <c r="AJ15" t="s">
        <v>13</v>
      </c>
      <c r="AL15" t="s">
        <v>17</v>
      </c>
      <c r="AM15">
        <f>SUM(AM2:AM14)</f>
        <v>87550</v>
      </c>
      <c r="AN15" t="s">
        <v>13</v>
      </c>
      <c r="AP15" t="s">
        <v>17</v>
      </c>
      <c r="AQ15">
        <f>SUM(AQ2:AQ14)</f>
        <v>87469</v>
      </c>
      <c r="AR15" t="s">
        <v>13</v>
      </c>
      <c r="AT15" t="s">
        <v>17</v>
      </c>
      <c r="AU15">
        <f>SUM(AU2:AU14)</f>
        <v>86412</v>
      </c>
      <c r="AV15" t="s">
        <v>13</v>
      </c>
      <c r="AX15" t="s">
        <v>17</v>
      </c>
      <c r="AY15">
        <f>SUM(AY2:AY14)</f>
        <v>86249</v>
      </c>
      <c r="AZ15" t="s">
        <v>13</v>
      </c>
      <c r="BB15" t="s">
        <v>17</v>
      </c>
      <c r="BC15">
        <f>SUM(BC2:BC14)</f>
        <v>15556</v>
      </c>
      <c r="BD15" t="s">
        <v>13</v>
      </c>
      <c r="BF15" t="s">
        <v>17</v>
      </c>
      <c r="BG15">
        <f>SUM(BG2:BG14)</f>
        <v>15483</v>
      </c>
      <c r="BH15" t="s">
        <v>13</v>
      </c>
      <c r="BJ15" t="s">
        <v>17</v>
      </c>
      <c r="BK15">
        <f>SUM(BK2:BK14)</f>
        <v>14581</v>
      </c>
      <c r="BL15" t="s">
        <v>13</v>
      </c>
    </row>
    <row r="16" spans="1:64" x14ac:dyDescent="0.25">
      <c r="B16" t="s">
        <v>14</v>
      </c>
      <c r="C16">
        <v>5206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1939</v>
      </c>
      <c r="AB16" t="s">
        <v>13</v>
      </c>
      <c r="AD16" t="s">
        <v>18</v>
      </c>
      <c r="AE16">
        <v>1939</v>
      </c>
      <c r="AF16" t="s">
        <v>13</v>
      </c>
      <c r="AH16" t="s">
        <v>18</v>
      </c>
      <c r="AI16">
        <v>1939</v>
      </c>
      <c r="AJ16" t="s">
        <v>13</v>
      </c>
      <c r="AL16" t="s">
        <v>18</v>
      </c>
      <c r="AM16">
        <v>1939</v>
      </c>
      <c r="AN16" t="s">
        <v>13</v>
      </c>
      <c r="AP16" t="s">
        <v>18</v>
      </c>
      <c r="AQ16">
        <v>1939</v>
      </c>
      <c r="AR16" t="s">
        <v>13</v>
      </c>
      <c r="AT16" t="s">
        <v>18</v>
      </c>
      <c r="AU16">
        <v>1939</v>
      </c>
      <c r="AV16" t="s">
        <v>13</v>
      </c>
      <c r="AX16" t="s">
        <v>18</v>
      </c>
      <c r="AY16">
        <v>1939</v>
      </c>
      <c r="AZ16" t="s">
        <v>13</v>
      </c>
      <c r="BB16" t="s">
        <v>18</v>
      </c>
      <c r="BC16">
        <v>1939</v>
      </c>
      <c r="BD16" t="s">
        <v>13</v>
      </c>
      <c r="BF16" t="s">
        <v>18</v>
      </c>
      <c r="BG16">
        <v>1939</v>
      </c>
      <c r="BH16" t="s">
        <v>13</v>
      </c>
      <c r="BJ16" t="s">
        <v>18</v>
      </c>
      <c r="BK16">
        <v>1939</v>
      </c>
      <c r="BL16" t="s">
        <v>13</v>
      </c>
    </row>
    <row r="17" spans="1:64" x14ac:dyDescent="0.25">
      <c r="B17" t="s">
        <v>15</v>
      </c>
      <c r="C17">
        <v>479964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45693</v>
      </c>
      <c r="AB17" t="s">
        <v>13</v>
      </c>
      <c r="AD17" t="s">
        <v>19</v>
      </c>
      <c r="AE17">
        <v>45693</v>
      </c>
      <c r="AF17" t="s">
        <v>13</v>
      </c>
      <c r="AH17" t="s">
        <v>19</v>
      </c>
      <c r="AI17">
        <v>45693</v>
      </c>
      <c r="AJ17" t="s">
        <v>13</v>
      </c>
      <c r="AL17" t="s">
        <v>19</v>
      </c>
      <c r="AM17">
        <v>45693</v>
      </c>
      <c r="AN17" t="s">
        <v>13</v>
      </c>
      <c r="AP17" t="s">
        <v>19</v>
      </c>
      <c r="AQ17">
        <v>45693</v>
      </c>
      <c r="AR17" t="s">
        <v>13</v>
      </c>
      <c r="AT17" t="s">
        <v>19</v>
      </c>
      <c r="AU17">
        <v>45693</v>
      </c>
      <c r="AV17" t="s">
        <v>13</v>
      </c>
      <c r="AX17" t="s">
        <v>19</v>
      </c>
      <c r="AY17">
        <v>45693</v>
      </c>
      <c r="AZ17" t="s">
        <v>13</v>
      </c>
      <c r="BB17" t="s">
        <v>19</v>
      </c>
      <c r="BC17">
        <v>45693</v>
      </c>
      <c r="BD17" t="s">
        <v>13</v>
      </c>
      <c r="BF17" t="s">
        <v>19</v>
      </c>
      <c r="BG17">
        <v>45693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3663</v>
      </c>
      <c r="D18" t="s">
        <v>13</v>
      </c>
      <c r="F18" t="s">
        <v>15</v>
      </c>
      <c r="G18">
        <f>SUM(G7:G17)</f>
        <v>479964</v>
      </c>
      <c r="H18" t="s">
        <v>13</v>
      </c>
      <c r="J18" t="s">
        <v>15</v>
      </c>
      <c r="K18">
        <f>SUM(K7:K17)</f>
        <v>479706</v>
      </c>
      <c r="L18" t="s">
        <v>13</v>
      </c>
      <c r="N18" t="s">
        <v>15</v>
      </c>
      <c r="O18">
        <f>SUM(O7:O17)</f>
        <v>479112</v>
      </c>
      <c r="P18" t="s">
        <v>13</v>
      </c>
      <c r="R18" t="s">
        <v>15</v>
      </c>
      <c r="S18">
        <f>SUM(S7:S17)</f>
        <v>43562</v>
      </c>
      <c r="T18" t="s">
        <v>13</v>
      </c>
      <c r="V18" t="s">
        <v>15</v>
      </c>
      <c r="W18">
        <f>SUM(W7:W17)</f>
        <v>43435</v>
      </c>
      <c r="X18" t="s">
        <v>13</v>
      </c>
      <c r="Z18" t="s">
        <v>20</v>
      </c>
      <c r="AA18">
        <v>47632</v>
      </c>
      <c r="AB18" t="s">
        <v>13</v>
      </c>
      <c r="AD18" t="s">
        <v>20</v>
      </c>
      <c r="AE18">
        <v>47632</v>
      </c>
      <c r="AF18" t="s">
        <v>13</v>
      </c>
      <c r="AH18" t="s">
        <v>20</v>
      </c>
      <c r="AI18">
        <v>47632</v>
      </c>
      <c r="AJ18" t="s">
        <v>13</v>
      </c>
      <c r="AL18" t="s">
        <v>20</v>
      </c>
      <c r="AM18">
        <v>47632</v>
      </c>
      <c r="AN18" t="s">
        <v>13</v>
      </c>
      <c r="AP18" t="s">
        <v>20</v>
      </c>
      <c r="AQ18">
        <v>47632</v>
      </c>
      <c r="AR18" t="s">
        <v>13</v>
      </c>
      <c r="AT18" t="s">
        <v>20</v>
      </c>
      <c r="AU18">
        <v>47632</v>
      </c>
      <c r="AV18" t="s">
        <v>13</v>
      </c>
      <c r="AX18" t="s">
        <v>20</v>
      </c>
      <c r="AY18">
        <v>47632</v>
      </c>
      <c r="AZ18" t="s">
        <v>13</v>
      </c>
      <c r="BB18" t="s">
        <v>20</v>
      </c>
      <c r="BC18">
        <v>47632</v>
      </c>
      <c r="BD18" t="s">
        <v>13</v>
      </c>
      <c r="BF18" t="s">
        <v>20</v>
      </c>
      <c r="BG18">
        <v>47632</v>
      </c>
      <c r="BH18" t="s">
        <v>13</v>
      </c>
      <c r="BJ18" t="s">
        <v>20</v>
      </c>
      <c r="BK18">
        <v>2565</v>
      </c>
      <c r="BL18" t="s">
        <v>13</v>
      </c>
    </row>
    <row r="19" spans="1:64" x14ac:dyDescent="0.25">
      <c r="B19" t="s">
        <v>17</v>
      </c>
      <c r="C19">
        <v>119119</v>
      </c>
      <c r="D19" t="s">
        <v>13</v>
      </c>
      <c r="Z19" t="s">
        <v>21</v>
      </c>
      <c r="AA19">
        <v>166751</v>
      </c>
      <c r="AB19" t="s">
        <v>13</v>
      </c>
      <c r="AD19" t="s">
        <v>21</v>
      </c>
      <c r="AE19">
        <v>166751</v>
      </c>
      <c r="AF19" t="s">
        <v>13</v>
      </c>
      <c r="AH19" t="s">
        <v>21</v>
      </c>
      <c r="AI19">
        <v>166396</v>
      </c>
      <c r="AJ19" t="s">
        <v>13</v>
      </c>
      <c r="AL19" t="s">
        <v>21</v>
      </c>
      <c r="AM19">
        <v>135182</v>
      </c>
      <c r="AN19" t="s">
        <v>13</v>
      </c>
      <c r="AP19" t="s">
        <v>21</v>
      </c>
      <c r="AQ19">
        <v>135102</v>
      </c>
      <c r="AR19" t="s">
        <v>13</v>
      </c>
      <c r="AT19" t="s">
        <v>21</v>
      </c>
      <c r="AU19">
        <v>134046</v>
      </c>
      <c r="AV19" t="s">
        <v>13</v>
      </c>
      <c r="AX19" t="s">
        <v>21</v>
      </c>
      <c r="AY19">
        <v>133883</v>
      </c>
      <c r="AZ19" t="s">
        <v>13</v>
      </c>
      <c r="BB19" t="s">
        <v>21</v>
      </c>
      <c r="BC19">
        <v>63189</v>
      </c>
      <c r="BD19" t="s">
        <v>13</v>
      </c>
      <c r="BF19" t="s">
        <v>21</v>
      </c>
      <c r="BG19">
        <v>63116</v>
      </c>
      <c r="BH19" t="s">
        <v>13</v>
      </c>
      <c r="BJ19" t="s">
        <v>21</v>
      </c>
      <c r="BK19">
        <v>17148</v>
      </c>
      <c r="BL19" t="s">
        <v>13</v>
      </c>
    </row>
    <row r="20" spans="1:64" x14ac:dyDescent="0.25">
      <c r="B20" t="s">
        <v>18</v>
      </c>
      <c r="C20">
        <v>1939</v>
      </c>
      <c r="D20" t="s">
        <v>13</v>
      </c>
      <c r="F20" t="s">
        <v>16</v>
      </c>
      <c r="G20">
        <v>3663</v>
      </c>
      <c r="H20" t="s">
        <v>13</v>
      </c>
      <c r="J20" t="s">
        <v>16</v>
      </c>
      <c r="K20">
        <v>3663</v>
      </c>
      <c r="L20" t="s">
        <v>13</v>
      </c>
      <c r="N20" t="s">
        <v>16</v>
      </c>
      <c r="O20">
        <v>3663</v>
      </c>
      <c r="P20" t="s">
        <v>13</v>
      </c>
      <c r="R20" t="s">
        <v>16</v>
      </c>
      <c r="S20">
        <v>3663</v>
      </c>
      <c r="T20" t="s">
        <v>13</v>
      </c>
      <c r="V20" t="s">
        <v>16</v>
      </c>
      <c r="W20">
        <v>3663</v>
      </c>
      <c r="X20" t="s">
        <v>13</v>
      </c>
    </row>
    <row r="21" spans="1:64" x14ac:dyDescent="0.25">
      <c r="B21" t="s">
        <v>19</v>
      </c>
      <c r="C21">
        <v>49735</v>
      </c>
      <c r="D21" t="s">
        <v>13</v>
      </c>
      <c r="F21" t="s">
        <v>17</v>
      </c>
      <c r="G21">
        <v>119119</v>
      </c>
      <c r="H21" t="s">
        <v>13</v>
      </c>
      <c r="J21" t="s">
        <v>17</v>
      </c>
      <c r="K21">
        <v>119029</v>
      </c>
      <c r="L21" t="s">
        <v>13</v>
      </c>
      <c r="N21" t="s">
        <v>17</v>
      </c>
      <c r="O21">
        <v>119029</v>
      </c>
      <c r="P21" t="s">
        <v>13</v>
      </c>
      <c r="R21" t="s">
        <v>17</v>
      </c>
      <c r="S21">
        <v>119029</v>
      </c>
      <c r="T21" t="s">
        <v>13</v>
      </c>
      <c r="V21" t="s">
        <v>17</v>
      </c>
      <c r="W21">
        <v>119026</v>
      </c>
      <c r="X21" t="s">
        <v>13</v>
      </c>
    </row>
    <row r="22" spans="1:64" x14ac:dyDescent="0.25">
      <c r="B22" t="s">
        <v>20</v>
      </c>
      <c r="C22">
        <v>659626</v>
      </c>
      <c r="D22" t="s">
        <v>13</v>
      </c>
      <c r="F22" t="s">
        <v>18</v>
      </c>
      <c r="G22">
        <v>1939</v>
      </c>
      <c r="H22" t="s">
        <v>13</v>
      </c>
      <c r="J22" t="s">
        <v>18</v>
      </c>
      <c r="K22">
        <v>1939</v>
      </c>
      <c r="L22" t="s">
        <v>13</v>
      </c>
      <c r="N22" t="s">
        <v>18</v>
      </c>
      <c r="O22">
        <v>1939</v>
      </c>
      <c r="P22" t="s">
        <v>13</v>
      </c>
      <c r="R22" t="s">
        <v>18</v>
      </c>
      <c r="S22">
        <v>1939</v>
      </c>
      <c r="T22" t="s">
        <v>13</v>
      </c>
      <c r="V22" t="s">
        <v>18</v>
      </c>
      <c r="W22">
        <v>1939</v>
      </c>
      <c r="X22" t="s">
        <v>13</v>
      </c>
    </row>
    <row r="23" spans="1:64" x14ac:dyDescent="0.25">
      <c r="B23" t="s">
        <v>21</v>
      </c>
      <c r="C23">
        <v>2938315</v>
      </c>
      <c r="D23" t="s">
        <v>13</v>
      </c>
      <c r="F23" t="s">
        <v>19</v>
      </c>
      <c r="G23">
        <v>49735</v>
      </c>
      <c r="H23" t="s">
        <v>13</v>
      </c>
      <c r="J23" t="s">
        <v>19</v>
      </c>
      <c r="K23">
        <v>49735</v>
      </c>
      <c r="L23" t="s">
        <v>13</v>
      </c>
      <c r="N23" t="s">
        <v>19</v>
      </c>
      <c r="O23">
        <v>49735</v>
      </c>
      <c r="P23" t="s">
        <v>13</v>
      </c>
      <c r="R23" t="s">
        <v>19</v>
      </c>
      <c r="S23">
        <v>45693</v>
      </c>
      <c r="T23" t="s">
        <v>13</v>
      </c>
      <c r="V23" t="s">
        <v>19</v>
      </c>
      <c r="W23">
        <v>45693</v>
      </c>
      <c r="X23" t="s">
        <v>13</v>
      </c>
    </row>
    <row r="24" spans="1:64" x14ac:dyDescent="0.25">
      <c r="F24" t="s">
        <v>20</v>
      </c>
      <c r="G24">
        <v>174456</v>
      </c>
      <c r="H24" t="s">
        <v>13</v>
      </c>
      <c r="J24" t="s">
        <v>20</v>
      </c>
      <c r="K24">
        <v>174365</v>
      </c>
      <c r="L24" t="s">
        <v>13</v>
      </c>
      <c r="N24" t="s">
        <v>20</v>
      </c>
      <c r="O24">
        <v>174365</v>
      </c>
      <c r="P24" t="s">
        <v>13</v>
      </c>
      <c r="R24" t="s">
        <v>20</v>
      </c>
      <c r="S24">
        <v>170324</v>
      </c>
      <c r="T24" t="s">
        <v>13</v>
      </c>
      <c r="V24" t="s">
        <v>20</v>
      </c>
      <c r="W24">
        <v>170322</v>
      </c>
      <c r="X24" t="s">
        <v>13</v>
      </c>
    </row>
    <row r="25" spans="1:64" x14ac:dyDescent="0.25">
      <c r="F25" t="s">
        <v>21</v>
      </c>
      <c r="G25">
        <v>659626</v>
      </c>
      <c r="H25" t="s">
        <v>13</v>
      </c>
      <c r="J25" t="s">
        <v>21</v>
      </c>
      <c r="K25">
        <v>658363</v>
      </c>
      <c r="L25" t="s">
        <v>13</v>
      </c>
      <c r="N25" t="s">
        <v>21</v>
      </c>
      <c r="O25">
        <v>657459</v>
      </c>
      <c r="P25" t="s">
        <v>13</v>
      </c>
      <c r="R25" t="s">
        <v>21</v>
      </c>
      <c r="S25">
        <v>213888</v>
      </c>
      <c r="T25" t="s">
        <v>13</v>
      </c>
      <c r="V25" t="s">
        <v>21</v>
      </c>
      <c r="W25">
        <v>213757</v>
      </c>
      <c r="X25" t="s">
        <v>13</v>
      </c>
    </row>
    <row r="28" spans="1:64" x14ac:dyDescent="0.25">
      <c r="A28" s="3" t="s">
        <v>54</v>
      </c>
      <c r="B28" s="4">
        <f>C3+C4+C5+C6+C7+C8</f>
        <v>2146040</v>
      </c>
      <c r="C28" s="5" t="s">
        <v>13</v>
      </c>
    </row>
    <row r="29" spans="1:64" x14ac:dyDescent="0.25">
      <c r="A29" s="6" t="s">
        <v>56</v>
      </c>
      <c r="B29">
        <f>G8+G9+G10+G11+G12+G13</f>
        <v>443500</v>
      </c>
      <c r="C29" s="7" t="s">
        <v>13</v>
      </c>
    </row>
    <row r="30" spans="1:64" x14ac:dyDescent="0.25">
      <c r="A30" s="6" t="s">
        <v>57</v>
      </c>
      <c r="B30">
        <f>AA3+AA4+AA5+AA6+AA7+AA8+AA10</f>
        <v>107428</v>
      </c>
      <c r="C30" s="7" t="s">
        <v>13</v>
      </c>
    </row>
    <row r="31" spans="1:64" x14ac:dyDescent="0.25">
      <c r="A31" s="6" t="s">
        <v>58</v>
      </c>
      <c r="B31">
        <f>C2+C9+C10+C12+C13+B36+G2</f>
        <v>133602</v>
      </c>
      <c r="C31" s="7" t="s">
        <v>13</v>
      </c>
    </row>
    <row r="32" spans="1:64" x14ac:dyDescent="0.25">
      <c r="A32" s="6" t="s">
        <v>59</v>
      </c>
      <c r="B32">
        <f>K7+K16+K17+K20</f>
        <v>39869</v>
      </c>
      <c r="C32" s="7" t="s">
        <v>13</v>
      </c>
    </row>
    <row r="33" spans="1:3" x14ac:dyDescent="0.25">
      <c r="A33" s="6" t="s">
        <v>60</v>
      </c>
      <c r="B33">
        <f>AA2+AA11+AA12+AA14+AA16</f>
        <v>13439</v>
      </c>
      <c r="C33" s="7" t="s">
        <v>13</v>
      </c>
    </row>
    <row r="34" spans="1:3" x14ac:dyDescent="0.25">
      <c r="A34" s="8" t="s">
        <v>55</v>
      </c>
      <c r="B34" s="9">
        <f>G3</f>
        <v>3982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1"/>
  <sheetViews>
    <sheetView topLeftCell="A13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133344</v>
      </c>
      <c r="D2" t="s">
        <v>13</v>
      </c>
      <c r="F2" t="s">
        <v>28</v>
      </c>
      <c r="G2">
        <v>611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11648</v>
      </c>
      <c r="AB2" t="s">
        <v>13</v>
      </c>
      <c r="AD2" t="s">
        <v>44</v>
      </c>
      <c r="AE2">
        <v>11625</v>
      </c>
      <c r="AF2" t="s">
        <v>13</v>
      </c>
      <c r="AH2" t="s">
        <v>44</v>
      </c>
      <c r="AI2">
        <v>11625</v>
      </c>
      <c r="AJ2" t="s">
        <v>13</v>
      </c>
      <c r="AL2" t="s">
        <v>44</v>
      </c>
      <c r="AM2">
        <v>11563</v>
      </c>
      <c r="AN2" t="s">
        <v>13</v>
      </c>
      <c r="AP2" t="s">
        <v>44</v>
      </c>
      <c r="AQ2">
        <v>11563</v>
      </c>
      <c r="AR2" t="s">
        <v>13</v>
      </c>
      <c r="AT2" t="s">
        <v>44</v>
      </c>
      <c r="AU2">
        <v>11563</v>
      </c>
      <c r="AV2" t="s">
        <v>13</v>
      </c>
      <c r="AX2" t="s">
        <v>44</v>
      </c>
      <c r="AY2">
        <v>11563</v>
      </c>
      <c r="AZ2" t="s">
        <v>13</v>
      </c>
      <c r="BB2" t="s">
        <v>44</v>
      </c>
      <c r="BC2">
        <v>11563</v>
      </c>
      <c r="BD2" t="s">
        <v>13</v>
      </c>
      <c r="BF2" t="s">
        <v>44</v>
      </c>
      <c r="BG2">
        <v>11563</v>
      </c>
      <c r="BH2" t="s">
        <v>13</v>
      </c>
      <c r="BJ2" t="s">
        <v>44</v>
      </c>
      <c r="BK2">
        <v>11563</v>
      </c>
      <c r="BL2" t="s">
        <v>13</v>
      </c>
    </row>
    <row r="3" spans="1:64" x14ac:dyDescent="0.25">
      <c r="B3" t="s">
        <v>1</v>
      </c>
      <c r="C3">
        <v>1477050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86964</v>
      </c>
      <c r="AB3" t="s">
        <v>13</v>
      </c>
      <c r="AD3" t="s">
        <v>1</v>
      </c>
      <c r="AE3">
        <v>86964</v>
      </c>
      <c r="AF3" t="s">
        <v>13</v>
      </c>
      <c r="AH3" t="s">
        <v>1</v>
      </c>
      <c r="AI3">
        <v>86801</v>
      </c>
      <c r="AJ3" t="s">
        <v>13</v>
      </c>
      <c r="AL3" t="s">
        <v>1</v>
      </c>
      <c r="AM3">
        <v>60548</v>
      </c>
      <c r="AN3" t="s">
        <v>13</v>
      </c>
      <c r="AP3" t="s">
        <v>1</v>
      </c>
      <c r="AQ3">
        <v>60516</v>
      </c>
      <c r="AR3" t="s">
        <v>13</v>
      </c>
      <c r="AT3" t="s">
        <v>1</v>
      </c>
      <c r="AU3">
        <v>60375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2244</v>
      </c>
      <c r="BD3" t="s">
        <v>13</v>
      </c>
      <c r="BF3" t="s">
        <v>1</v>
      </c>
      <c r="BG3">
        <v>2212</v>
      </c>
      <c r="BH3" t="s">
        <v>13</v>
      </c>
      <c r="BJ3" t="s">
        <v>1</v>
      </c>
      <c r="BK3">
        <v>2212</v>
      </c>
      <c r="BL3" t="s">
        <v>13</v>
      </c>
    </row>
    <row r="4" spans="1:64" x14ac:dyDescent="0.25">
      <c r="B4" t="s">
        <v>2</v>
      </c>
      <c r="C4">
        <v>21087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5254</v>
      </c>
      <c r="H5" t="s">
        <v>13</v>
      </c>
      <c r="J5" t="s">
        <v>14</v>
      </c>
      <c r="K5">
        <f>SUM(K2:K4)</f>
        <v>4342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22</v>
      </c>
      <c r="AB5" t="s">
        <v>13</v>
      </c>
      <c r="AD5" t="s">
        <v>3</v>
      </c>
      <c r="AE5">
        <v>22</v>
      </c>
      <c r="AF5" t="s">
        <v>13</v>
      </c>
      <c r="AH5" t="s">
        <v>3</v>
      </c>
      <c r="AI5">
        <v>23</v>
      </c>
      <c r="AJ5" t="s">
        <v>13</v>
      </c>
      <c r="AL5" t="s">
        <v>3</v>
      </c>
      <c r="AM5">
        <v>100</v>
      </c>
      <c r="AN5" t="s">
        <v>13</v>
      </c>
      <c r="AP5" t="s">
        <v>3</v>
      </c>
      <c r="AQ5">
        <v>101</v>
      </c>
      <c r="AR5" t="s">
        <v>13</v>
      </c>
      <c r="AT5" t="s">
        <v>3</v>
      </c>
      <c r="AU5">
        <v>156</v>
      </c>
      <c r="AV5" t="s">
        <v>13</v>
      </c>
      <c r="AX5" t="s">
        <v>3</v>
      </c>
      <c r="AY5">
        <v>158</v>
      </c>
      <c r="AZ5" t="s">
        <v>13</v>
      </c>
      <c r="BB5" t="s">
        <v>3</v>
      </c>
      <c r="BC5">
        <v>269</v>
      </c>
      <c r="BD5" t="s">
        <v>13</v>
      </c>
      <c r="BF5" t="s">
        <v>3</v>
      </c>
      <c r="BG5">
        <v>269</v>
      </c>
      <c r="BH5" t="s">
        <v>13</v>
      </c>
      <c r="BJ5" t="s">
        <v>3</v>
      </c>
      <c r="BK5">
        <v>269</v>
      </c>
      <c r="BL5" t="s">
        <v>13</v>
      </c>
    </row>
    <row r="6" spans="1:64" x14ac:dyDescent="0.25">
      <c r="B6" t="s">
        <v>4</v>
      </c>
      <c r="C6">
        <v>641271</v>
      </c>
      <c r="D6" t="s">
        <v>13</v>
      </c>
      <c r="Z6" t="s">
        <v>32</v>
      </c>
      <c r="AA6">
        <v>19659</v>
      </c>
      <c r="AB6" t="s">
        <v>13</v>
      </c>
      <c r="AD6" t="s">
        <v>32</v>
      </c>
      <c r="AE6">
        <v>19654</v>
      </c>
      <c r="AF6" t="s">
        <v>13</v>
      </c>
      <c r="AH6" t="s">
        <v>32</v>
      </c>
      <c r="AI6">
        <v>19598</v>
      </c>
      <c r="AJ6" t="s">
        <v>13</v>
      </c>
      <c r="AL6" t="s">
        <v>32</v>
      </c>
      <c r="AM6">
        <v>14291</v>
      </c>
      <c r="AN6" t="s">
        <v>13</v>
      </c>
      <c r="AP6" t="s">
        <v>32</v>
      </c>
      <c r="AQ6">
        <v>14277</v>
      </c>
      <c r="AR6" t="s">
        <v>13</v>
      </c>
      <c r="AT6" t="s">
        <v>32</v>
      </c>
      <c r="AU6">
        <v>13180</v>
      </c>
      <c r="AV6" t="s">
        <v>13</v>
      </c>
      <c r="AX6" t="s">
        <v>32</v>
      </c>
      <c r="AY6">
        <v>13116</v>
      </c>
      <c r="AZ6" t="s">
        <v>13</v>
      </c>
      <c r="BB6" t="s">
        <v>32</v>
      </c>
      <c r="BC6">
        <v>973</v>
      </c>
      <c r="BD6" t="s">
        <v>13</v>
      </c>
      <c r="BF6" t="s">
        <v>32</v>
      </c>
      <c r="BG6">
        <v>961</v>
      </c>
      <c r="BH6" t="s">
        <v>13</v>
      </c>
      <c r="BJ6" t="s">
        <v>32</v>
      </c>
      <c r="BK6">
        <v>961</v>
      </c>
      <c r="BL6" t="s">
        <v>13</v>
      </c>
    </row>
    <row r="7" spans="1:64" x14ac:dyDescent="0.25">
      <c r="B7" t="s">
        <v>5</v>
      </c>
      <c r="C7">
        <v>4306</v>
      </c>
      <c r="D7" t="s">
        <v>13</v>
      </c>
      <c r="F7" t="s">
        <v>31</v>
      </c>
      <c r="G7">
        <v>38226</v>
      </c>
      <c r="H7" t="s">
        <v>13</v>
      </c>
      <c r="J7" t="s">
        <v>31</v>
      </c>
      <c r="K7">
        <v>38226</v>
      </c>
      <c r="L7" t="s">
        <v>13</v>
      </c>
      <c r="N7" t="s">
        <v>31</v>
      </c>
      <c r="O7">
        <v>38226</v>
      </c>
      <c r="P7" t="s">
        <v>13</v>
      </c>
      <c r="R7" t="s">
        <v>31</v>
      </c>
      <c r="S7">
        <v>38226</v>
      </c>
      <c r="T7" t="s">
        <v>13</v>
      </c>
      <c r="V7" t="s">
        <v>31</v>
      </c>
      <c r="W7">
        <v>38226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372717</v>
      </c>
      <c r="H8" t="s">
        <v>13</v>
      </c>
      <c r="J8" t="s">
        <v>1</v>
      </c>
      <c r="K8">
        <v>372717</v>
      </c>
      <c r="L8" t="s">
        <v>13</v>
      </c>
      <c r="N8" t="s">
        <v>1</v>
      </c>
      <c r="O8">
        <v>372270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689</v>
      </c>
      <c r="X8" t="s">
        <v>13</v>
      </c>
      <c r="Z8" t="s">
        <v>34</v>
      </c>
      <c r="AA8">
        <v>21</v>
      </c>
      <c r="AB8" t="s">
        <v>13</v>
      </c>
      <c r="AD8" t="s">
        <v>34</v>
      </c>
      <c r="AE8">
        <v>21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65</v>
      </c>
      <c r="AN8" t="s">
        <v>13</v>
      </c>
      <c r="AP8" t="s">
        <v>34</v>
      </c>
      <c r="AQ8">
        <v>66</v>
      </c>
      <c r="AR8" t="s">
        <v>13</v>
      </c>
      <c r="AT8" t="s">
        <v>34</v>
      </c>
      <c r="AU8">
        <v>143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274</v>
      </c>
      <c r="BD8" t="s">
        <v>13</v>
      </c>
      <c r="BF8" t="s">
        <v>34</v>
      </c>
      <c r="BG8">
        <v>274</v>
      </c>
      <c r="BH8" t="s">
        <v>13</v>
      </c>
      <c r="BJ8" t="s">
        <v>34</v>
      </c>
      <c r="BK8">
        <v>274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2444</v>
      </c>
      <c r="T10" t="s">
        <v>13</v>
      </c>
      <c r="V10" t="s">
        <v>3</v>
      </c>
      <c r="W10">
        <v>2444</v>
      </c>
      <c r="X10" t="s">
        <v>13</v>
      </c>
      <c r="Z10" t="s">
        <v>46</v>
      </c>
      <c r="AA10">
        <v>303</v>
      </c>
      <c r="AB10" t="s">
        <v>13</v>
      </c>
      <c r="AD10" t="s">
        <v>46</v>
      </c>
      <c r="AE10">
        <v>303</v>
      </c>
      <c r="AF10" t="s">
        <v>13</v>
      </c>
      <c r="AH10" t="s">
        <v>46</v>
      </c>
      <c r="AI10">
        <v>303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241</v>
      </c>
      <c r="BD10" t="s">
        <v>13</v>
      </c>
      <c r="BF10" t="s">
        <v>46</v>
      </c>
      <c r="BG10">
        <v>241</v>
      </c>
      <c r="BH10" t="s">
        <v>13</v>
      </c>
      <c r="BJ10" t="s">
        <v>46</v>
      </c>
      <c r="BK10">
        <v>206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71808</v>
      </c>
      <c r="H11" t="s">
        <v>13</v>
      </c>
      <c r="J11" t="s">
        <v>32</v>
      </c>
      <c r="K11">
        <v>17801</v>
      </c>
      <c r="L11" t="s">
        <v>13</v>
      </c>
      <c r="N11" t="s">
        <v>32</v>
      </c>
      <c r="O11">
        <v>71592</v>
      </c>
      <c r="P11" t="s">
        <v>13</v>
      </c>
      <c r="R11" t="s">
        <v>32</v>
      </c>
      <c r="S11">
        <v>1973</v>
      </c>
      <c r="T11" t="s">
        <v>13</v>
      </c>
      <c r="V11" t="s">
        <v>32</v>
      </c>
      <c r="W11">
        <v>1930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163</v>
      </c>
      <c r="AV11" t="s">
        <v>13</v>
      </c>
      <c r="AX11" t="s">
        <v>47</v>
      </c>
      <c r="AY11">
        <v>163</v>
      </c>
      <c r="AZ11" t="s">
        <v>13</v>
      </c>
      <c r="BB11" t="s">
        <v>47</v>
      </c>
      <c r="BC11">
        <v>99</v>
      </c>
      <c r="BD11" t="s">
        <v>13</v>
      </c>
      <c r="BF11" t="s">
        <v>47</v>
      </c>
      <c r="BG11">
        <v>99</v>
      </c>
      <c r="BH11" t="s">
        <v>13</v>
      </c>
      <c r="BJ11" t="s">
        <v>47</v>
      </c>
      <c r="BK11">
        <v>99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737</v>
      </c>
      <c r="T13" t="s">
        <v>13</v>
      </c>
      <c r="V13" t="s">
        <v>34</v>
      </c>
      <c r="W13">
        <v>737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2279547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119222</v>
      </c>
      <c r="AB15" t="s">
        <v>13</v>
      </c>
      <c r="AD15" t="s">
        <v>17</v>
      </c>
      <c r="AE15">
        <f>SUM(AE2:AE14)</f>
        <v>119063</v>
      </c>
      <c r="AF15" t="s">
        <v>13</v>
      </c>
      <c r="AH15" t="s">
        <v>17</v>
      </c>
      <c r="AI15">
        <f>SUM(AI2:AI14)</f>
        <v>118848</v>
      </c>
      <c r="AJ15" t="s">
        <v>13</v>
      </c>
      <c r="AL15" t="s">
        <v>17</v>
      </c>
      <c r="AM15">
        <f>SUM(AM2:AM14)</f>
        <v>87321</v>
      </c>
      <c r="AN15" t="s">
        <v>13</v>
      </c>
      <c r="AP15" t="s">
        <v>17</v>
      </c>
      <c r="AQ15">
        <f>SUM(AQ2:AQ14)</f>
        <v>87277</v>
      </c>
      <c r="AR15" t="s">
        <v>13</v>
      </c>
      <c r="AT15" t="s">
        <v>17</v>
      </c>
      <c r="AU15">
        <f>SUM(AU2:AU14)</f>
        <v>86090</v>
      </c>
      <c r="AV15" t="s">
        <v>13</v>
      </c>
      <c r="AX15" t="s">
        <v>17</v>
      </c>
      <c r="AY15">
        <f>SUM(AY2:AY14)</f>
        <v>85877</v>
      </c>
      <c r="AZ15" t="s">
        <v>13</v>
      </c>
      <c r="BB15" t="s">
        <v>17</v>
      </c>
      <c r="BC15">
        <f>SUM(BC2:BC14)</f>
        <v>15942</v>
      </c>
      <c r="BD15" t="s">
        <v>13</v>
      </c>
      <c r="BF15" t="s">
        <v>17</v>
      </c>
      <c r="BG15">
        <f>SUM(BG2:BG14)</f>
        <v>15898</v>
      </c>
      <c r="BH15" t="s">
        <v>13</v>
      </c>
      <c r="BJ15" t="s">
        <v>17</v>
      </c>
      <c r="BK15">
        <f>SUM(BK2:BK14)</f>
        <v>15845</v>
      </c>
      <c r="BL15" t="s">
        <v>13</v>
      </c>
    </row>
    <row r="16" spans="1:64" x14ac:dyDescent="0.25">
      <c r="B16" t="s">
        <v>14</v>
      </c>
      <c r="C16">
        <v>5255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1935</v>
      </c>
      <c r="AB16" t="s">
        <v>13</v>
      </c>
      <c r="AD16" t="s">
        <v>18</v>
      </c>
      <c r="AE16">
        <v>1935</v>
      </c>
      <c r="AF16" t="s">
        <v>13</v>
      </c>
      <c r="AH16" t="s">
        <v>18</v>
      </c>
      <c r="AI16">
        <v>1935</v>
      </c>
      <c r="AJ16" t="s">
        <v>13</v>
      </c>
      <c r="AL16" t="s">
        <v>18</v>
      </c>
      <c r="AM16">
        <v>1935</v>
      </c>
      <c r="AN16" t="s">
        <v>13</v>
      </c>
      <c r="AP16" t="s">
        <v>18</v>
      </c>
      <c r="AQ16">
        <v>1935</v>
      </c>
      <c r="AR16" t="s">
        <v>13</v>
      </c>
      <c r="AT16" t="s">
        <v>18</v>
      </c>
      <c r="AU16">
        <v>1935</v>
      </c>
      <c r="AV16" t="s">
        <v>13</v>
      </c>
      <c r="AX16" t="s">
        <v>18</v>
      </c>
      <c r="AY16">
        <v>1935</v>
      </c>
      <c r="AZ16" t="s">
        <v>13</v>
      </c>
      <c r="BB16" t="s">
        <v>18</v>
      </c>
      <c r="BC16">
        <v>1935</v>
      </c>
      <c r="BD16" t="s">
        <v>13</v>
      </c>
      <c r="BF16" t="s">
        <v>18</v>
      </c>
      <c r="BG16">
        <v>1935</v>
      </c>
      <c r="BH16" t="s">
        <v>13</v>
      </c>
      <c r="BJ16" t="s">
        <v>18</v>
      </c>
      <c r="BK16">
        <v>1935</v>
      </c>
      <c r="BL16" t="s">
        <v>13</v>
      </c>
    </row>
    <row r="17" spans="1:64" x14ac:dyDescent="0.25">
      <c r="B17" t="s">
        <v>15</v>
      </c>
      <c r="C17">
        <v>484159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44572</v>
      </c>
      <c r="AB17" t="s">
        <v>13</v>
      </c>
      <c r="AD17" t="s">
        <v>19</v>
      </c>
      <c r="AE17">
        <v>44572</v>
      </c>
      <c r="AF17" t="s">
        <v>13</v>
      </c>
      <c r="AH17" t="s">
        <v>19</v>
      </c>
      <c r="AI17">
        <v>44572</v>
      </c>
      <c r="AJ17" t="s">
        <v>13</v>
      </c>
      <c r="AL17" t="s">
        <v>19</v>
      </c>
      <c r="AM17">
        <v>44572</v>
      </c>
      <c r="AN17" t="s">
        <v>13</v>
      </c>
      <c r="AP17" t="s">
        <v>19</v>
      </c>
      <c r="AQ17">
        <v>44572</v>
      </c>
      <c r="AR17" t="s">
        <v>13</v>
      </c>
      <c r="AT17" t="s">
        <v>19</v>
      </c>
      <c r="AU17">
        <v>44572</v>
      </c>
      <c r="AV17" t="s">
        <v>13</v>
      </c>
      <c r="AX17" t="s">
        <v>19</v>
      </c>
      <c r="AY17">
        <v>44572</v>
      </c>
      <c r="AZ17" t="s">
        <v>13</v>
      </c>
      <c r="BB17" t="s">
        <v>19</v>
      </c>
      <c r="BC17">
        <v>44572</v>
      </c>
      <c r="BD17" t="s">
        <v>13</v>
      </c>
      <c r="BF17" t="s">
        <v>19</v>
      </c>
      <c r="BG17">
        <v>44572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3649</v>
      </c>
      <c r="D18" t="s">
        <v>13</v>
      </c>
      <c r="F18" t="s">
        <v>15</v>
      </c>
      <c r="G18">
        <f>SUM(G7:G17)</f>
        <v>484160</v>
      </c>
      <c r="H18" t="s">
        <v>13</v>
      </c>
      <c r="J18" t="s">
        <v>15</v>
      </c>
      <c r="K18">
        <f>SUM(K7:K17)</f>
        <v>429902</v>
      </c>
      <c r="L18" t="s">
        <v>13</v>
      </c>
      <c r="N18" t="s">
        <v>15</v>
      </c>
      <c r="O18">
        <f>SUM(O7:O17)</f>
        <v>483316</v>
      </c>
      <c r="P18" t="s">
        <v>13</v>
      </c>
      <c r="R18" t="s">
        <v>15</v>
      </c>
      <c r="S18">
        <f>SUM(S7:S17)</f>
        <v>45142</v>
      </c>
      <c r="T18" t="s">
        <v>13</v>
      </c>
      <c r="V18" t="s">
        <v>15</v>
      </c>
      <c r="W18">
        <f>SUM(W7:W17)</f>
        <v>44972</v>
      </c>
      <c r="X18" t="s">
        <v>13</v>
      </c>
      <c r="Z18" t="s">
        <v>20</v>
      </c>
      <c r="AA18">
        <v>46507</v>
      </c>
      <c r="AB18" t="s">
        <v>13</v>
      </c>
      <c r="AD18" t="s">
        <v>20</v>
      </c>
      <c r="AE18">
        <v>46507</v>
      </c>
      <c r="AF18" t="s">
        <v>13</v>
      </c>
      <c r="AH18" t="s">
        <v>20</v>
      </c>
      <c r="AI18">
        <v>46507</v>
      </c>
      <c r="AJ18" t="s">
        <v>13</v>
      </c>
      <c r="AL18" t="s">
        <v>20</v>
      </c>
      <c r="AM18">
        <v>46507</v>
      </c>
      <c r="AN18" t="s">
        <v>13</v>
      </c>
      <c r="AP18" t="s">
        <v>20</v>
      </c>
      <c r="AQ18">
        <v>46507</v>
      </c>
      <c r="AR18" t="s">
        <v>13</v>
      </c>
      <c r="AT18" t="s">
        <v>20</v>
      </c>
      <c r="AU18">
        <v>46507</v>
      </c>
      <c r="AV18" t="s">
        <v>13</v>
      </c>
      <c r="AX18" t="s">
        <v>20</v>
      </c>
      <c r="AY18">
        <v>46507</v>
      </c>
      <c r="AZ18" t="s">
        <v>13</v>
      </c>
      <c r="BB18" t="s">
        <v>20</v>
      </c>
      <c r="BC18">
        <v>46507</v>
      </c>
      <c r="BD18" t="s">
        <v>13</v>
      </c>
      <c r="BF18" t="s">
        <v>20</v>
      </c>
      <c r="BG18">
        <v>46507</v>
      </c>
      <c r="BH18" t="s">
        <v>13</v>
      </c>
      <c r="BJ18" t="s">
        <v>20</v>
      </c>
      <c r="BK18">
        <v>2551</v>
      </c>
      <c r="BL18" t="s">
        <v>13</v>
      </c>
    </row>
    <row r="19" spans="1:64" x14ac:dyDescent="0.25">
      <c r="B19" t="s">
        <v>17</v>
      </c>
      <c r="C19">
        <v>199223</v>
      </c>
      <c r="D19" t="s">
        <v>13</v>
      </c>
      <c r="Z19" t="s">
        <v>21</v>
      </c>
      <c r="AA19">
        <v>165730</v>
      </c>
      <c r="AB19" t="s">
        <v>13</v>
      </c>
      <c r="AD19" t="s">
        <v>21</v>
      </c>
      <c r="AE19">
        <v>165573</v>
      </c>
      <c r="AF19" t="s">
        <v>13</v>
      </c>
      <c r="AH19" t="s">
        <v>21</v>
      </c>
      <c r="AI19">
        <v>165355</v>
      </c>
      <c r="AJ19" t="s">
        <v>13</v>
      </c>
      <c r="AL19" t="s">
        <v>21</v>
      </c>
      <c r="AM19">
        <v>133830</v>
      </c>
      <c r="AN19" t="s">
        <v>13</v>
      </c>
      <c r="AP19" t="s">
        <v>21</v>
      </c>
      <c r="AQ19">
        <v>133786</v>
      </c>
      <c r="AR19" t="s">
        <v>13</v>
      </c>
      <c r="AT19" t="s">
        <v>21</v>
      </c>
      <c r="AU19">
        <v>132600</v>
      </c>
      <c r="AV19" t="s">
        <v>13</v>
      </c>
      <c r="AX19" t="s">
        <v>21</v>
      </c>
      <c r="AY19">
        <v>132385</v>
      </c>
      <c r="AZ19" t="s">
        <v>13</v>
      </c>
      <c r="BB19" t="s">
        <v>21</v>
      </c>
      <c r="BC19">
        <v>62450</v>
      </c>
      <c r="BD19" t="s">
        <v>13</v>
      </c>
      <c r="BF19" t="s">
        <v>21</v>
      </c>
      <c r="BG19">
        <v>62407</v>
      </c>
      <c r="BH19" t="s">
        <v>13</v>
      </c>
      <c r="BJ19" t="s">
        <v>21</v>
      </c>
      <c r="BK19">
        <v>18408</v>
      </c>
      <c r="BL19" t="s">
        <v>13</v>
      </c>
    </row>
    <row r="20" spans="1:64" x14ac:dyDescent="0.25">
      <c r="B20" t="s">
        <v>18</v>
      </c>
      <c r="C20">
        <v>1935</v>
      </c>
      <c r="D20" t="s">
        <v>13</v>
      </c>
      <c r="F20" t="s">
        <v>16</v>
      </c>
      <c r="G20">
        <v>3649</v>
      </c>
      <c r="H20" t="s">
        <v>13</v>
      </c>
      <c r="J20" t="s">
        <v>16</v>
      </c>
      <c r="K20">
        <v>3649</v>
      </c>
      <c r="L20" t="s">
        <v>13</v>
      </c>
      <c r="N20" t="s">
        <v>16</v>
      </c>
      <c r="O20">
        <v>3649</v>
      </c>
      <c r="P20" t="s">
        <v>13</v>
      </c>
      <c r="R20" t="s">
        <v>16</v>
      </c>
      <c r="S20">
        <v>3649</v>
      </c>
      <c r="T20" t="s">
        <v>13</v>
      </c>
      <c r="V20" t="s">
        <v>16</v>
      </c>
      <c r="W20">
        <v>3548</v>
      </c>
      <c r="X20" t="s">
        <v>13</v>
      </c>
    </row>
    <row r="21" spans="1:64" x14ac:dyDescent="0.25">
      <c r="B21" t="s">
        <v>19</v>
      </c>
      <c r="C21">
        <v>48625</v>
      </c>
      <c r="D21" t="s">
        <v>13</v>
      </c>
      <c r="F21" t="s">
        <v>17</v>
      </c>
      <c r="G21">
        <v>119223</v>
      </c>
      <c r="H21" t="s">
        <v>13</v>
      </c>
      <c r="J21" t="s">
        <v>17</v>
      </c>
      <c r="K21">
        <v>119132</v>
      </c>
      <c r="L21" t="s">
        <v>13</v>
      </c>
      <c r="N21" t="s">
        <v>17</v>
      </c>
      <c r="O21">
        <v>119132</v>
      </c>
      <c r="P21" t="s">
        <v>13</v>
      </c>
      <c r="R21" t="s">
        <v>17</v>
      </c>
      <c r="S21">
        <v>119132</v>
      </c>
      <c r="T21" t="s">
        <v>13</v>
      </c>
      <c r="V21" t="s">
        <v>17</v>
      </c>
      <c r="W21">
        <v>119130</v>
      </c>
      <c r="X21" t="s">
        <v>13</v>
      </c>
    </row>
    <row r="22" spans="1:64" x14ac:dyDescent="0.25">
      <c r="B22" t="s">
        <v>20</v>
      </c>
      <c r="C22">
        <v>662847</v>
      </c>
      <c r="D22" t="s">
        <v>13</v>
      </c>
      <c r="F22" t="s">
        <v>18</v>
      </c>
      <c r="G22">
        <v>1935</v>
      </c>
      <c r="H22" t="s">
        <v>13</v>
      </c>
      <c r="J22" t="s">
        <v>18</v>
      </c>
      <c r="K22">
        <v>1935</v>
      </c>
      <c r="L22" t="s">
        <v>13</v>
      </c>
      <c r="N22" t="s">
        <v>18</v>
      </c>
      <c r="O22">
        <v>1935</v>
      </c>
      <c r="P22" t="s">
        <v>13</v>
      </c>
      <c r="R22" t="s">
        <v>18</v>
      </c>
      <c r="S22">
        <v>1935</v>
      </c>
      <c r="T22" t="s">
        <v>13</v>
      </c>
      <c r="V22" t="s">
        <v>18</v>
      </c>
      <c r="W22">
        <v>1935</v>
      </c>
      <c r="X22" t="s">
        <v>13</v>
      </c>
    </row>
    <row r="23" spans="1:64" x14ac:dyDescent="0.25">
      <c r="B23" t="s">
        <v>21</v>
      </c>
      <c r="C23">
        <v>2942396</v>
      </c>
      <c r="D23" t="s">
        <v>13</v>
      </c>
      <c r="F23" t="s">
        <v>19</v>
      </c>
      <c r="G23">
        <v>48625</v>
      </c>
      <c r="H23" t="s">
        <v>13</v>
      </c>
      <c r="J23" t="s">
        <v>19</v>
      </c>
      <c r="K23">
        <v>48625</v>
      </c>
      <c r="L23" t="s">
        <v>13</v>
      </c>
      <c r="N23" t="s">
        <v>19</v>
      </c>
      <c r="O23">
        <v>48625</v>
      </c>
      <c r="P23" t="s">
        <v>13</v>
      </c>
      <c r="R23" t="s">
        <v>19</v>
      </c>
      <c r="S23">
        <v>44572</v>
      </c>
      <c r="T23" t="s">
        <v>13</v>
      </c>
      <c r="V23" t="s">
        <v>19</v>
      </c>
      <c r="W23">
        <v>44572</v>
      </c>
      <c r="X23" t="s">
        <v>13</v>
      </c>
    </row>
    <row r="24" spans="1:64" x14ac:dyDescent="0.25">
      <c r="F24" t="s">
        <v>20</v>
      </c>
      <c r="G24">
        <v>173432</v>
      </c>
      <c r="H24" t="s">
        <v>13</v>
      </c>
      <c r="J24" t="s">
        <v>20</v>
      </c>
      <c r="K24">
        <v>173048</v>
      </c>
      <c r="L24" t="s">
        <v>13</v>
      </c>
      <c r="N24" t="s">
        <v>20</v>
      </c>
      <c r="O24">
        <v>173342</v>
      </c>
      <c r="P24" t="s">
        <v>13</v>
      </c>
      <c r="R24" t="s">
        <v>20</v>
      </c>
      <c r="S24">
        <v>169288</v>
      </c>
      <c r="T24" t="s">
        <v>13</v>
      </c>
      <c r="V24" t="s">
        <v>20</v>
      </c>
      <c r="W24">
        <v>169286</v>
      </c>
      <c r="X24" t="s">
        <v>13</v>
      </c>
    </row>
    <row r="25" spans="1:64" x14ac:dyDescent="0.25">
      <c r="F25" t="s">
        <v>21</v>
      </c>
      <c r="G25">
        <v>662847</v>
      </c>
      <c r="H25" t="s">
        <v>13</v>
      </c>
      <c r="J25" t="s">
        <v>21</v>
      </c>
      <c r="K25">
        <v>660807</v>
      </c>
      <c r="L25" t="s">
        <v>13</v>
      </c>
      <c r="N25" t="s">
        <v>21</v>
      </c>
      <c r="O25">
        <v>660690</v>
      </c>
      <c r="P25" t="s">
        <v>13</v>
      </c>
      <c r="R25" t="s">
        <v>21</v>
      </c>
      <c r="S25">
        <v>214432</v>
      </c>
      <c r="T25" t="s">
        <v>13</v>
      </c>
      <c r="V25" t="s">
        <v>21</v>
      </c>
      <c r="W25">
        <v>214258</v>
      </c>
      <c r="X25" t="s">
        <v>13</v>
      </c>
    </row>
    <row r="28" spans="1:64" x14ac:dyDescent="0.25">
      <c r="A28" s="3" t="s">
        <v>54</v>
      </c>
      <c r="B28" s="4">
        <f>C3+C4+C5+C6+C7+C8</f>
        <v>2143978</v>
      </c>
      <c r="C28" s="5" t="s">
        <v>13</v>
      </c>
    </row>
    <row r="29" spans="1:64" x14ac:dyDescent="0.25">
      <c r="A29" s="6" t="s">
        <v>56</v>
      </c>
      <c r="B29">
        <f>G8+G9+G10+G11+G12+G13</f>
        <v>445628</v>
      </c>
      <c r="C29" s="7" t="s">
        <v>13</v>
      </c>
    </row>
    <row r="30" spans="1:64" x14ac:dyDescent="0.25">
      <c r="A30" s="6" t="s">
        <v>57</v>
      </c>
      <c r="B30">
        <f>AA3+AA4+AA5+AA6+AA7+AA8+AA10</f>
        <v>107157</v>
      </c>
      <c r="C30" s="7" t="s">
        <v>13</v>
      </c>
    </row>
    <row r="31" spans="1:64" x14ac:dyDescent="0.25">
      <c r="A31" s="6" t="s">
        <v>58</v>
      </c>
      <c r="B31">
        <f>C2+C9+C10+C12+C13+B36+G2</f>
        <v>136520</v>
      </c>
      <c r="C31" s="7" t="s">
        <v>13</v>
      </c>
    </row>
    <row r="32" spans="1:64" x14ac:dyDescent="0.25">
      <c r="A32" s="6" t="s">
        <v>59</v>
      </c>
      <c r="B32">
        <f>K7+K16+K17+K20</f>
        <v>41923</v>
      </c>
      <c r="C32" s="7" t="s">
        <v>13</v>
      </c>
    </row>
    <row r="33" spans="1:3" x14ac:dyDescent="0.25">
      <c r="A33" s="6" t="s">
        <v>60</v>
      </c>
      <c r="B33">
        <f>AA2+AA11+AA12+AA14+AA16</f>
        <v>13810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303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41"/>
  <sheetViews>
    <sheetView workbookViewId="0">
      <selection activeCell="B36" sqref="B36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56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50</v>
      </c>
      <c r="AT1" s="2" t="s">
        <v>53</v>
      </c>
      <c r="AU1" s="1"/>
      <c r="AV1" s="1"/>
      <c r="AW1" s="1"/>
      <c r="AX1" s="2" t="s">
        <v>51</v>
      </c>
      <c r="AY1" s="1"/>
      <c r="AZ1" s="1"/>
      <c r="BA1" s="1"/>
      <c r="BB1" s="2" t="s">
        <v>52</v>
      </c>
      <c r="BC1" s="1"/>
      <c r="BD1" s="1"/>
    </row>
    <row r="2" spans="1:56" x14ac:dyDescent="0.25">
      <c r="B2" t="s">
        <v>0</v>
      </c>
      <c r="C2">
        <v>133568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11380</v>
      </c>
      <c r="AB2" t="s">
        <v>13</v>
      </c>
      <c r="AD2" t="s">
        <v>44</v>
      </c>
      <c r="AE2">
        <v>11357</v>
      </c>
      <c r="AF2" t="s">
        <v>13</v>
      </c>
      <c r="AH2" t="s">
        <v>44</v>
      </c>
      <c r="AI2">
        <v>11357</v>
      </c>
      <c r="AJ2" t="s">
        <v>13</v>
      </c>
      <c r="AL2" t="s">
        <v>44</v>
      </c>
      <c r="AM2">
        <v>11296</v>
      </c>
      <c r="AN2" t="s">
        <v>13</v>
      </c>
      <c r="AP2" t="s">
        <v>44</v>
      </c>
      <c r="AQ2">
        <v>11296</v>
      </c>
      <c r="AR2" t="s">
        <v>13</v>
      </c>
      <c r="AT2" t="s">
        <v>44</v>
      </c>
      <c r="AU2">
        <v>11296</v>
      </c>
      <c r="AV2" t="s">
        <v>13</v>
      </c>
      <c r="AX2" t="s">
        <v>44</v>
      </c>
      <c r="AY2">
        <v>11296</v>
      </c>
      <c r="AZ2" t="s">
        <v>13</v>
      </c>
      <c r="BB2" t="s">
        <v>44</v>
      </c>
      <c r="BC2">
        <v>11296</v>
      </c>
      <c r="BD2" t="s">
        <v>13</v>
      </c>
    </row>
    <row r="3" spans="1:56" x14ac:dyDescent="0.25">
      <c r="B3" t="s">
        <v>1</v>
      </c>
      <c r="C3">
        <v>1476286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85874</v>
      </c>
      <c r="AB3" t="s">
        <v>13</v>
      </c>
      <c r="AD3" t="s">
        <v>1</v>
      </c>
      <c r="AE3">
        <v>85874</v>
      </c>
      <c r="AF3" t="s">
        <v>13</v>
      </c>
      <c r="AH3" t="s">
        <v>1</v>
      </c>
      <c r="AI3">
        <v>85735</v>
      </c>
      <c r="AJ3" t="s">
        <v>13</v>
      </c>
      <c r="AL3" t="s">
        <v>1</v>
      </c>
      <c r="AM3">
        <v>60339</v>
      </c>
      <c r="AN3" t="s">
        <v>13</v>
      </c>
      <c r="AP3" t="s">
        <v>1</v>
      </c>
      <c r="AQ3">
        <v>60266</v>
      </c>
      <c r="AR3" t="s">
        <v>13</v>
      </c>
      <c r="AT3" t="s">
        <v>1</v>
      </c>
      <c r="AU3">
        <v>60216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60189</v>
      </c>
      <c r="BD3" t="s">
        <v>13</v>
      </c>
    </row>
    <row r="4" spans="1:56" x14ac:dyDescent="0.25">
      <c r="B4" t="s">
        <v>2</v>
      </c>
      <c r="C4">
        <v>21115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308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166</v>
      </c>
      <c r="AZ4" t="s">
        <v>13</v>
      </c>
      <c r="BB4" t="s">
        <v>2</v>
      </c>
      <c r="BC4">
        <v>166</v>
      </c>
      <c r="BD4" t="s">
        <v>13</v>
      </c>
    </row>
    <row r="5" spans="1:56" x14ac:dyDescent="0.25">
      <c r="B5" t="s">
        <v>3</v>
      </c>
      <c r="C5">
        <v>207</v>
      </c>
      <c r="D5" t="s">
        <v>13</v>
      </c>
      <c r="F5" t="s">
        <v>14</v>
      </c>
      <c r="G5">
        <f>SUM(G2:G4)</f>
        <v>5258</v>
      </c>
      <c r="H5" t="s">
        <v>13</v>
      </c>
      <c r="J5" t="s">
        <v>14</v>
      </c>
      <c r="K5">
        <f>SUM(K2:K4)</f>
        <v>4341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78</v>
      </c>
      <c r="AN5" t="s">
        <v>13</v>
      </c>
      <c r="AP5" t="s">
        <v>3</v>
      </c>
      <c r="AQ5">
        <v>78</v>
      </c>
      <c r="AR5" t="s">
        <v>13</v>
      </c>
      <c r="AT5" t="s">
        <v>3</v>
      </c>
      <c r="AU5">
        <v>128</v>
      </c>
      <c r="AV5" t="s">
        <v>13</v>
      </c>
      <c r="AX5" t="s">
        <v>3</v>
      </c>
      <c r="AY5">
        <v>134</v>
      </c>
      <c r="AZ5" t="s">
        <v>13</v>
      </c>
      <c r="BB5" t="s">
        <v>3</v>
      </c>
      <c r="BC5">
        <v>155</v>
      </c>
      <c r="BD5" t="s">
        <v>13</v>
      </c>
    </row>
    <row r="6" spans="1:56" x14ac:dyDescent="0.25">
      <c r="B6" t="s">
        <v>4</v>
      </c>
      <c r="C6">
        <v>645072</v>
      </c>
      <c r="D6" t="s">
        <v>13</v>
      </c>
      <c r="Z6" t="s">
        <v>32</v>
      </c>
      <c r="AA6">
        <v>19804</v>
      </c>
      <c r="AB6" t="s">
        <v>13</v>
      </c>
      <c r="AD6" t="s">
        <v>32</v>
      </c>
      <c r="AE6">
        <v>19800</v>
      </c>
      <c r="AF6" t="s">
        <v>13</v>
      </c>
      <c r="AH6" t="s">
        <v>32</v>
      </c>
      <c r="AI6">
        <v>19753</v>
      </c>
      <c r="AJ6" t="s">
        <v>13</v>
      </c>
      <c r="AL6" t="s">
        <v>32</v>
      </c>
      <c r="AM6">
        <v>14942</v>
      </c>
      <c r="AN6" t="s">
        <v>13</v>
      </c>
      <c r="AP6" t="s">
        <v>32</v>
      </c>
      <c r="AQ6">
        <v>14928</v>
      </c>
      <c r="AR6" t="s">
        <v>13</v>
      </c>
      <c r="AT6" t="s">
        <v>32</v>
      </c>
      <c r="AU6">
        <v>13998</v>
      </c>
      <c r="AV6" t="s">
        <v>13</v>
      </c>
      <c r="AX6" t="s">
        <v>32</v>
      </c>
      <c r="AY6">
        <v>13895</v>
      </c>
      <c r="AZ6" t="s">
        <v>13</v>
      </c>
      <c r="BB6" t="s">
        <v>32</v>
      </c>
      <c r="BC6">
        <v>13497</v>
      </c>
      <c r="BD6" t="s">
        <v>13</v>
      </c>
    </row>
    <row r="7" spans="1:56" x14ac:dyDescent="0.25">
      <c r="B7" t="s">
        <v>5</v>
      </c>
      <c r="C7">
        <v>4327</v>
      </c>
      <c r="D7" t="s">
        <v>13</v>
      </c>
      <c r="F7" t="s">
        <v>31</v>
      </c>
      <c r="G7">
        <v>38243</v>
      </c>
      <c r="H7" t="s">
        <v>13</v>
      </c>
      <c r="J7" t="s">
        <v>31</v>
      </c>
      <c r="K7">
        <v>38243</v>
      </c>
      <c r="L7" t="s">
        <v>13</v>
      </c>
      <c r="N7" t="s">
        <v>31</v>
      </c>
      <c r="O7">
        <v>38243</v>
      </c>
      <c r="P7" t="s">
        <v>13</v>
      </c>
      <c r="R7" t="s">
        <v>31</v>
      </c>
      <c r="S7">
        <v>38243</v>
      </c>
      <c r="T7" t="s">
        <v>13</v>
      </c>
      <c r="V7" t="s">
        <v>31</v>
      </c>
      <c r="W7">
        <v>38243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22</v>
      </c>
      <c r="AV7" t="s">
        <v>13</v>
      </c>
      <c r="AX7" t="s">
        <v>33</v>
      </c>
      <c r="AY7">
        <v>22</v>
      </c>
      <c r="AZ7" t="s">
        <v>13</v>
      </c>
      <c r="BB7" t="s">
        <v>33</v>
      </c>
      <c r="BC7">
        <v>22</v>
      </c>
      <c r="BD7" t="s">
        <v>13</v>
      </c>
    </row>
    <row r="8" spans="1:56" x14ac:dyDescent="0.25">
      <c r="B8" t="s">
        <v>6</v>
      </c>
      <c r="C8">
        <v>73</v>
      </c>
      <c r="D8" t="s">
        <v>13</v>
      </c>
      <c r="F8" t="s">
        <v>1</v>
      </c>
      <c r="G8">
        <v>371891</v>
      </c>
      <c r="H8" t="s">
        <v>13</v>
      </c>
      <c r="J8" t="s">
        <v>1</v>
      </c>
      <c r="K8">
        <v>371891</v>
      </c>
      <c r="L8" t="s">
        <v>13</v>
      </c>
      <c r="N8" t="s">
        <v>1</v>
      </c>
      <c r="O8">
        <v>371537</v>
      </c>
      <c r="P8" t="s">
        <v>13</v>
      </c>
      <c r="R8" t="s">
        <v>1</v>
      </c>
      <c r="S8">
        <v>665</v>
      </c>
      <c r="T8" t="s">
        <v>13</v>
      </c>
      <c r="V8" t="s">
        <v>1</v>
      </c>
      <c r="W8">
        <v>506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59</v>
      </c>
      <c r="AN8" t="s">
        <v>13</v>
      </c>
      <c r="AP8" t="s">
        <v>34</v>
      </c>
      <c r="AQ8">
        <v>59</v>
      </c>
      <c r="AR8" t="s">
        <v>13</v>
      </c>
      <c r="AT8" t="s">
        <v>34</v>
      </c>
      <c r="AU8">
        <v>106</v>
      </c>
      <c r="AV8" t="s">
        <v>13</v>
      </c>
      <c r="AX8" t="s">
        <v>34</v>
      </c>
      <c r="AY8">
        <v>111</v>
      </c>
      <c r="AZ8" t="s">
        <v>13</v>
      </c>
      <c r="BB8" t="s">
        <v>34</v>
      </c>
      <c r="BC8">
        <v>131</v>
      </c>
      <c r="BD8" t="s">
        <v>13</v>
      </c>
    </row>
    <row r="9" spans="1:56" x14ac:dyDescent="0.25">
      <c r="B9" t="s">
        <v>7</v>
      </c>
      <c r="C9">
        <v>29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0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46</v>
      </c>
      <c r="AU9">
        <v>250</v>
      </c>
      <c r="AV9" t="s">
        <v>13</v>
      </c>
      <c r="AX9" t="s">
        <v>46</v>
      </c>
      <c r="AY9">
        <v>250</v>
      </c>
      <c r="AZ9" t="s">
        <v>13</v>
      </c>
      <c r="BB9" t="s">
        <v>46</v>
      </c>
      <c r="BC9">
        <v>250</v>
      </c>
      <c r="BD9" t="s">
        <v>13</v>
      </c>
    </row>
    <row r="10" spans="1:56" x14ac:dyDescent="0.25">
      <c r="B10" t="s">
        <v>8</v>
      </c>
      <c r="C10">
        <v>288</v>
      </c>
      <c r="D10" t="s">
        <v>13</v>
      </c>
      <c r="F10" t="s">
        <v>3</v>
      </c>
      <c r="G10">
        <v>165</v>
      </c>
      <c r="H10" t="s">
        <v>13</v>
      </c>
      <c r="J10" t="s">
        <v>3</v>
      </c>
      <c r="K10">
        <v>165</v>
      </c>
      <c r="L10" t="s">
        <v>13</v>
      </c>
      <c r="N10" t="s">
        <v>3</v>
      </c>
      <c r="O10">
        <v>167</v>
      </c>
      <c r="P10" t="s">
        <v>13</v>
      </c>
      <c r="R10" t="s">
        <v>3</v>
      </c>
      <c r="S10">
        <v>2268</v>
      </c>
      <c r="T10" t="s">
        <v>13</v>
      </c>
      <c r="V10" t="s">
        <v>3</v>
      </c>
      <c r="W10">
        <v>2268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296</v>
      </c>
      <c r="AN10" t="s">
        <v>13</v>
      </c>
      <c r="AP10" t="s">
        <v>46</v>
      </c>
      <c r="AQ10">
        <v>296</v>
      </c>
      <c r="AR10" t="s">
        <v>13</v>
      </c>
      <c r="AT10" t="s">
        <v>47</v>
      </c>
      <c r="AU10">
        <v>180</v>
      </c>
      <c r="AV10" t="s">
        <v>13</v>
      </c>
      <c r="AX10" t="s">
        <v>47</v>
      </c>
      <c r="AY10">
        <v>180</v>
      </c>
      <c r="AZ10" t="s">
        <v>13</v>
      </c>
      <c r="BB10" t="s">
        <v>47</v>
      </c>
      <c r="BC10">
        <v>180</v>
      </c>
      <c r="BD10" t="s">
        <v>13</v>
      </c>
    </row>
    <row r="11" spans="1:56" x14ac:dyDescent="0.25">
      <c r="B11" t="s">
        <v>9</v>
      </c>
      <c r="C11">
        <v>635</v>
      </c>
      <c r="D11" t="s">
        <v>13</v>
      </c>
      <c r="F11" t="s">
        <v>32</v>
      </c>
      <c r="G11">
        <v>71864</v>
      </c>
      <c r="H11" t="s">
        <v>13</v>
      </c>
      <c r="J11" t="s">
        <v>32</v>
      </c>
      <c r="K11">
        <v>71854</v>
      </c>
      <c r="L11" t="s">
        <v>13</v>
      </c>
      <c r="N11" t="s">
        <v>32</v>
      </c>
      <c r="O11">
        <v>71635</v>
      </c>
      <c r="P11" t="s">
        <v>13</v>
      </c>
      <c r="R11" t="s">
        <v>32</v>
      </c>
      <c r="S11">
        <v>1406</v>
      </c>
      <c r="T11" t="s">
        <v>13</v>
      </c>
      <c r="V11" t="s">
        <v>32</v>
      </c>
      <c r="W11">
        <v>1340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180</v>
      </c>
      <c r="AN11" t="s">
        <v>13</v>
      </c>
      <c r="AP11" t="s">
        <v>47</v>
      </c>
      <c r="AQ11">
        <v>180</v>
      </c>
      <c r="AR11" t="s">
        <v>13</v>
      </c>
      <c r="AT11" t="s">
        <v>36</v>
      </c>
      <c r="AU11">
        <v>3</v>
      </c>
      <c r="AV11" t="s">
        <v>13</v>
      </c>
      <c r="AX11" t="s">
        <v>36</v>
      </c>
      <c r="AY11">
        <v>3</v>
      </c>
      <c r="AZ11" t="s">
        <v>13</v>
      </c>
      <c r="BB11" t="s">
        <v>36</v>
      </c>
      <c r="BC11">
        <v>3</v>
      </c>
      <c r="BD11" t="s">
        <v>13</v>
      </c>
    </row>
    <row r="12" spans="1:56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9</v>
      </c>
      <c r="AU12">
        <v>45</v>
      </c>
      <c r="AV12" t="s">
        <v>13</v>
      </c>
      <c r="AX12" t="s">
        <v>9</v>
      </c>
      <c r="AY12">
        <v>45</v>
      </c>
      <c r="AZ12" t="s">
        <v>13</v>
      </c>
      <c r="BB12" t="s">
        <v>9</v>
      </c>
      <c r="BC12">
        <v>45</v>
      </c>
      <c r="BD12" t="s">
        <v>13</v>
      </c>
    </row>
    <row r="13" spans="1:56" x14ac:dyDescent="0.25">
      <c r="B13" t="s">
        <v>11</v>
      </c>
      <c r="C13">
        <v>239</v>
      </c>
      <c r="D13" t="s">
        <v>13</v>
      </c>
      <c r="F13" t="s">
        <v>34</v>
      </c>
      <c r="G13">
        <v>67</v>
      </c>
      <c r="H13" t="s">
        <v>13</v>
      </c>
      <c r="J13" t="s">
        <v>34</v>
      </c>
      <c r="K13">
        <v>67</v>
      </c>
      <c r="L13" t="s">
        <v>13</v>
      </c>
      <c r="N13" t="s">
        <v>34</v>
      </c>
      <c r="O13">
        <v>70</v>
      </c>
      <c r="P13" t="s">
        <v>13</v>
      </c>
      <c r="R13" t="s">
        <v>34</v>
      </c>
      <c r="S13">
        <v>682</v>
      </c>
      <c r="T13" t="s">
        <v>13</v>
      </c>
      <c r="V13" t="s">
        <v>34</v>
      </c>
      <c r="W13">
        <v>685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</row>
    <row r="14" spans="1:56" x14ac:dyDescent="0.25">
      <c r="B14" t="s">
        <v>12</v>
      </c>
      <c r="C14">
        <f>SUM(C2:C13)</f>
        <v>2282866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86435</v>
      </c>
      <c r="AV14" t="s">
        <v>13</v>
      </c>
      <c r="AX14" t="s">
        <v>17</v>
      </c>
      <c r="AY14">
        <f>SUM(AY2:AY13)</f>
        <v>86338</v>
      </c>
      <c r="AZ14" t="s">
        <v>13</v>
      </c>
      <c r="BB14" t="s">
        <v>17</v>
      </c>
      <c r="BC14">
        <f>SUM(BC2:BC13)</f>
        <v>85959</v>
      </c>
      <c r="BD14" t="s">
        <v>13</v>
      </c>
    </row>
    <row r="15" spans="1:56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118002</v>
      </c>
      <c r="AB15" t="s">
        <v>13</v>
      </c>
      <c r="AD15" t="s">
        <v>17</v>
      </c>
      <c r="AE15">
        <f>SUM(AE2:AE14)</f>
        <v>117834</v>
      </c>
      <c r="AF15" t="s">
        <v>13</v>
      </c>
      <c r="AH15" t="s">
        <v>17</v>
      </c>
      <c r="AI15">
        <f>SUM(AI2:AI14)</f>
        <v>117662</v>
      </c>
      <c r="AJ15" t="s">
        <v>13</v>
      </c>
      <c r="AL15" t="s">
        <v>17</v>
      </c>
      <c r="AM15">
        <f>SUM(AM2:AM14)</f>
        <v>87469</v>
      </c>
      <c r="AN15" t="s">
        <v>13</v>
      </c>
      <c r="AP15" t="s">
        <v>17</v>
      </c>
      <c r="AQ15">
        <f>SUM(AQ2:AQ14)</f>
        <v>87382</v>
      </c>
      <c r="AR15" t="s">
        <v>13</v>
      </c>
      <c r="AT15" t="s">
        <v>18</v>
      </c>
      <c r="AU15">
        <v>1942</v>
      </c>
      <c r="AV15" t="s">
        <v>13</v>
      </c>
      <c r="AX15" t="s">
        <v>18</v>
      </c>
      <c r="AY15">
        <v>1942</v>
      </c>
      <c r="AZ15" t="s">
        <v>13</v>
      </c>
      <c r="BB15" t="s">
        <v>18</v>
      </c>
      <c r="BC15">
        <v>1942</v>
      </c>
      <c r="BD15" t="s">
        <v>13</v>
      </c>
    </row>
    <row r="16" spans="1:56" x14ac:dyDescent="0.25">
      <c r="B16" t="s">
        <v>14</v>
      </c>
      <c r="C16">
        <v>5258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1942</v>
      </c>
      <c r="AB16" t="s">
        <v>13</v>
      </c>
      <c r="AD16" t="s">
        <v>18</v>
      </c>
      <c r="AE16">
        <v>1942</v>
      </c>
      <c r="AF16" t="s">
        <v>13</v>
      </c>
      <c r="AH16" t="s">
        <v>18</v>
      </c>
      <c r="AI16">
        <v>1942</v>
      </c>
      <c r="AJ16" t="s">
        <v>13</v>
      </c>
      <c r="AL16" t="s">
        <v>18</v>
      </c>
      <c r="AM16">
        <v>1942</v>
      </c>
      <c r="AN16" t="s">
        <v>13</v>
      </c>
      <c r="AP16" t="s">
        <v>18</v>
      </c>
      <c r="AQ16">
        <v>1942</v>
      </c>
      <c r="AR16" t="s">
        <v>13</v>
      </c>
      <c r="AT16" t="s">
        <v>19</v>
      </c>
      <c r="AU16">
        <v>15212</v>
      </c>
      <c r="AV16" t="s">
        <v>13</v>
      </c>
      <c r="AX16" t="s">
        <v>19</v>
      </c>
      <c r="AY16">
        <v>42026</v>
      </c>
      <c r="AZ16" t="s">
        <v>13</v>
      </c>
      <c r="BB16" t="s">
        <v>19</v>
      </c>
      <c r="BC16">
        <v>681</v>
      </c>
      <c r="BD16" t="s">
        <v>13</v>
      </c>
    </row>
    <row r="17" spans="1:56" x14ac:dyDescent="0.25">
      <c r="B17" t="s">
        <v>15</v>
      </c>
      <c r="C17">
        <v>483378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47188</v>
      </c>
      <c r="AB17" t="s">
        <v>13</v>
      </c>
      <c r="AD17" t="s">
        <v>19</v>
      </c>
      <c r="AE17">
        <v>43165</v>
      </c>
      <c r="AF17" t="s">
        <v>13</v>
      </c>
      <c r="AH17" t="s">
        <v>19</v>
      </c>
      <c r="AI17">
        <v>43165</v>
      </c>
      <c r="AJ17" t="s">
        <v>13</v>
      </c>
      <c r="AL17" t="s">
        <v>19</v>
      </c>
      <c r="AM17">
        <v>43165</v>
      </c>
      <c r="AN17" t="s">
        <v>13</v>
      </c>
      <c r="AP17" t="s">
        <v>19</v>
      </c>
      <c r="AQ17">
        <v>43165</v>
      </c>
      <c r="AR17" t="s">
        <v>13</v>
      </c>
      <c r="AT17" t="s">
        <v>20</v>
      </c>
      <c r="AU17">
        <v>17154</v>
      </c>
      <c r="AV17" t="s">
        <v>13</v>
      </c>
      <c r="AX17" t="s">
        <v>20</v>
      </c>
      <c r="AY17">
        <v>43968</v>
      </c>
      <c r="AZ17" t="s">
        <v>13</v>
      </c>
      <c r="BB17" t="s">
        <v>20</v>
      </c>
      <c r="BC17">
        <v>2623</v>
      </c>
      <c r="BD17" t="s">
        <v>13</v>
      </c>
    </row>
    <row r="18" spans="1:56" x14ac:dyDescent="0.25">
      <c r="B18" t="s">
        <v>16</v>
      </c>
      <c r="C18">
        <v>3628</v>
      </c>
      <c r="D18" t="s">
        <v>13</v>
      </c>
      <c r="F18" t="s">
        <v>15</v>
      </c>
      <c r="G18">
        <f>SUM(G7:G17)</f>
        <v>483378</v>
      </c>
      <c r="H18" t="s">
        <v>13</v>
      </c>
      <c r="J18" t="s">
        <v>15</v>
      </c>
      <c r="K18">
        <f>SUM(K7:K17)</f>
        <v>483110</v>
      </c>
      <c r="L18" t="s">
        <v>13</v>
      </c>
      <c r="N18" t="s">
        <v>15</v>
      </c>
      <c r="O18">
        <f>SUM(O7:O17)</f>
        <v>482616</v>
      </c>
      <c r="P18" t="s">
        <v>13</v>
      </c>
      <c r="R18" t="s">
        <v>15</v>
      </c>
      <c r="S18">
        <f>SUM(S7:S17)</f>
        <v>44228</v>
      </c>
      <c r="T18" t="s">
        <v>13</v>
      </c>
      <c r="V18" t="s">
        <v>15</v>
      </c>
      <c r="W18">
        <f>SUM(W7:W17)</f>
        <v>44006</v>
      </c>
      <c r="X18" t="s">
        <v>13</v>
      </c>
      <c r="Z18" t="s">
        <v>20</v>
      </c>
      <c r="AA18">
        <v>49130</v>
      </c>
      <c r="AB18" t="s">
        <v>13</v>
      </c>
      <c r="AD18" t="s">
        <v>20</v>
      </c>
      <c r="AE18">
        <v>45107</v>
      </c>
      <c r="AF18" t="s">
        <v>13</v>
      </c>
      <c r="AH18" t="s">
        <v>20</v>
      </c>
      <c r="AI18">
        <v>45107</v>
      </c>
      <c r="AJ18" t="s">
        <v>13</v>
      </c>
      <c r="AL18" t="s">
        <v>20</v>
      </c>
      <c r="AM18">
        <v>45107</v>
      </c>
      <c r="AN18" t="s">
        <v>13</v>
      </c>
      <c r="AP18" t="s">
        <v>20</v>
      </c>
      <c r="AQ18">
        <v>45107</v>
      </c>
      <c r="AR18" t="s">
        <v>13</v>
      </c>
      <c r="AT18" t="s">
        <v>21</v>
      </c>
      <c r="AU18">
        <v>103591</v>
      </c>
      <c r="AV18" t="s">
        <v>13</v>
      </c>
      <c r="AX18" t="s">
        <v>21</v>
      </c>
      <c r="AY18">
        <v>130307</v>
      </c>
      <c r="AZ18" t="s">
        <v>13</v>
      </c>
      <c r="BB18" t="s">
        <v>21</v>
      </c>
      <c r="BC18">
        <v>88584</v>
      </c>
      <c r="BD18" t="s">
        <v>13</v>
      </c>
    </row>
    <row r="19" spans="1:56" x14ac:dyDescent="0.25">
      <c r="B19" t="s">
        <v>17</v>
      </c>
      <c r="C19">
        <v>118003</v>
      </c>
      <c r="D19" t="s">
        <v>13</v>
      </c>
      <c r="Z19" t="s">
        <v>21</v>
      </c>
      <c r="AA19">
        <v>167132</v>
      </c>
      <c r="AB19" t="s">
        <v>13</v>
      </c>
      <c r="AD19" t="s">
        <v>21</v>
      </c>
      <c r="AE19">
        <v>162942</v>
      </c>
      <c r="AF19" t="s">
        <v>13</v>
      </c>
      <c r="AH19" t="s">
        <v>21</v>
      </c>
      <c r="AI19">
        <v>162768</v>
      </c>
      <c r="AJ19" t="s">
        <v>13</v>
      </c>
      <c r="AL19" t="s">
        <v>21</v>
      </c>
      <c r="AM19">
        <v>132576</v>
      </c>
      <c r="AN19" t="s">
        <v>13</v>
      </c>
      <c r="AP19" t="s">
        <v>21</v>
      </c>
      <c r="AQ19">
        <v>132490</v>
      </c>
      <c r="AR19" t="s">
        <v>13</v>
      </c>
    </row>
    <row r="20" spans="1:56" x14ac:dyDescent="0.25">
      <c r="B20" t="s">
        <v>18</v>
      </c>
      <c r="C20">
        <v>1942</v>
      </c>
      <c r="D20" t="s">
        <v>13</v>
      </c>
      <c r="F20" t="s">
        <v>16</v>
      </c>
      <c r="G20">
        <v>3628</v>
      </c>
      <c r="H20" t="s">
        <v>13</v>
      </c>
      <c r="J20" t="s">
        <v>16</v>
      </c>
      <c r="K20">
        <v>3628</v>
      </c>
      <c r="L20" t="s">
        <v>13</v>
      </c>
      <c r="N20" t="s">
        <v>16</v>
      </c>
      <c r="O20">
        <v>3628</v>
      </c>
      <c r="P20" t="s">
        <v>13</v>
      </c>
      <c r="R20" t="s">
        <v>16</v>
      </c>
      <c r="S20">
        <v>3628</v>
      </c>
      <c r="T20" t="s">
        <v>13</v>
      </c>
      <c r="V20" t="s">
        <v>16</v>
      </c>
      <c r="W20">
        <v>3628</v>
      </c>
      <c r="X20" t="s">
        <v>13</v>
      </c>
    </row>
    <row r="21" spans="1:56" x14ac:dyDescent="0.25">
      <c r="B21" t="s">
        <v>19</v>
      </c>
      <c r="C21">
        <v>47188</v>
      </c>
      <c r="D21" t="s">
        <v>13</v>
      </c>
      <c r="F21" t="s">
        <v>17</v>
      </c>
      <c r="G21">
        <v>118003</v>
      </c>
      <c r="H21" t="s">
        <v>13</v>
      </c>
      <c r="J21" t="s">
        <v>17</v>
      </c>
      <c r="K21">
        <v>117912</v>
      </c>
      <c r="L21" t="s">
        <v>13</v>
      </c>
      <c r="N21" t="s">
        <v>17</v>
      </c>
      <c r="O21">
        <v>117912</v>
      </c>
      <c r="P21" t="s">
        <v>13</v>
      </c>
      <c r="R21" t="s">
        <v>17</v>
      </c>
      <c r="S21">
        <v>117912</v>
      </c>
      <c r="T21" t="s">
        <v>13</v>
      </c>
      <c r="V21" t="s">
        <v>17</v>
      </c>
      <c r="W21">
        <v>117910</v>
      </c>
      <c r="X21" t="s">
        <v>13</v>
      </c>
    </row>
    <row r="22" spans="1:56" x14ac:dyDescent="0.25">
      <c r="B22" t="s">
        <v>20</v>
      </c>
      <c r="C22">
        <v>659396</v>
      </c>
      <c r="D22" t="s">
        <v>13</v>
      </c>
      <c r="F22" t="s">
        <v>18</v>
      </c>
      <c r="G22">
        <v>1942</v>
      </c>
      <c r="H22" t="s">
        <v>13</v>
      </c>
      <c r="J22" t="s">
        <v>18</v>
      </c>
      <c r="K22">
        <v>1942</v>
      </c>
      <c r="L22" t="s">
        <v>13</v>
      </c>
      <c r="N22" t="s">
        <v>18</v>
      </c>
      <c r="O22">
        <v>1942</v>
      </c>
      <c r="P22" t="s">
        <v>13</v>
      </c>
      <c r="R22" t="s">
        <v>18</v>
      </c>
      <c r="S22">
        <v>1942</v>
      </c>
      <c r="T22" t="s">
        <v>13</v>
      </c>
      <c r="V22" t="s">
        <v>18</v>
      </c>
      <c r="W22">
        <v>1942</v>
      </c>
      <c r="X22" t="s">
        <v>13</v>
      </c>
    </row>
    <row r="23" spans="1:56" x14ac:dyDescent="0.25">
      <c r="B23" t="s">
        <v>21</v>
      </c>
      <c r="C23">
        <v>2942262</v>
      </c>
      <c r="D23" t="s">
        <v>13</v>
      </c>
      <c r="F23" t="s">
        <v>19</v>
      </c>
      <c r="G23">
        <v>47188</v>
      </c>
      <c r="H23" t="s">
        <v>13</v>
      </c>
      <c r="J23" t="s">
        <v>19</v>
      </c>
      <c r="K23">
        <v>47188</v>
      </c>
      <c r="L23" t="s">
        <v>13</v>
      </c>
      <c r="N23" t="s">
        <v>19</v>
      </c>
      <c r="O23">
        <v>47188</v>
      </c>
      <c r="P23" t="s">
        <v>13</v>
      </c>
      <c r="R23" t="s">
        <v>19</v>
      </c>
      <c r="S23">
        <v>43165</v>
      </c>
      <c r="T23" t="s">
        <v>13</v>
      </c>
      <c r="V23" t="s">
        <v>19</v>
      </c>
      <c r="W23">
        <v>43165</v>
      </c>
      <c r="X23" t="s">
        <v>13</v>
      </c>
    </row>
    <row r="24" spans="1:56" x14ac:dyDescent="0.25">
      <c r="F24" t="s">
        <v>20</v>
      </c>
      <c r="G24">
        <v>170760</v>
      </c>
      <c r="H24" t="s">
        <v>13</v>
      </c>
      <c r="J24" t="s">
        <v>20</v>
      </c>
      <c r="K24">
        <v>170669</v>
      </c>
      <c r="L24" t="s">
        <v>13</v>
      </c>
      <c r="N24" t="s">
        <v>20</v>
      </c>
      <c r="O24">
        <v>170669</v>
      </c>
      <c r="P24" t="s">
        <v>13</v>
      </c>
      <c r="R24" t="s">
        <v>20</v>
      </c>
      <c r="S24">
        <v>166646</v>
      </c>
      <c r="T24" t="s">
        <v>13</v>
      </c>
      <c r="V24" t="s">
        <v>20</v>
      </c>
      <c r="W24">
        <v>166644</v>
      </c>
      <c r="X24" t="s">
        <v>13</v>
      </c>
    </row>
    <row r="25" spans="1:56" x14ac:dyDescent="0.25">
      <c r="F25" t="s">
        <v>21</v>
      </c>
      <c r="G25">
        <v>659396</v>
      </c>
      <c r="H25" t="s">
        <v>13</v>
      </c>
      <c r="J25" t="s">
        <v>21</v>
      </c>
      <c r="K25">
        <v>658122</v>
      </c>
      <c r="L25" t="s">
        <v>13</v>
      </c>
      <c r="N25" t="s">
        <v>21</v>
      </c>
      <c r="O25">
        <v>657350</v>
      </c>
      <c r="P25" t="s">
        <v>13</v>
      </c>
      <c r="R25" t="s">
        <v>21</v>
      </c>
      <c r="S25">
        <v>210875</v>
      </c>
      <c r="T25" t="s">
        <v>13</v>
      </c>
      <c r="V25" t="s">
        <v>21</v>
      </c>
      <c r="W25">
        <v>210651</v>
      </c>
      <c r="X25" t="s">
        <v>13</v>
      </c>
    </row>
    <row r="28" spans="1:56" x14ac:dyDescent="0.25">
      <c r="A28" s="3" t="s">
        <v>54</v>
      </c>
      <c r="B28" s="4">
        <f>C3+C4+C5+C6+C7+C8</f>
        <v>2147080</v>
      </c>
      <c r="C28" s="5" t="s">
        <v>13</v>
      </c>
    </row>
    <row r="29" spans="1:56" x14ac:dyDescent="0.25">
      <c r="A29" s="6" t="s">
        <v>56</v>
      </c>
      <c r="B29">
        <f>G8+G9+G10+G11+G12+G13</f>
        <v>444829</v>
      </c>
      <c r="C29" s="7" t="s">
        <v>13</v>
      </c>
    </row>
    <row r="30" spans="1:56" x14ac:dyDescent="0.25">
      <c r="A30" s="6" t="s">
        <v>57</v>
      </c>
      <c r="B30">
        <f>AA3+AA4+AA5+AA6+AA7+AA8+AA10</f>
        <v>106205</v>
      </c>
      <c r="C30" s="7" t="s">
        <v>13</v>
      </c>
    </row>
    <row r="31" spans="1:56" x14ac:dyDescent="0.25">
      <c r="A31" s="6" t="s">
        <v>58</v>
      </c>
      <c r="B31">
        <f>C2+C9+C10+C12+C13+B36+G2</f>
        <v>136740</v>
      </c>
      <c r="C31" s="7" t="s">
        <v>13</v>
      </c>
    </row>
    <row r="32" spans="1:56" x14ac:dyDescent="0.25">
      <c r="A32" s="6" t="s">
        <v>59</v>
      </c>
      <c r="B32">
        <f>K7+K16+K17+K20</f>
        <v>41919</v>
      </c>
      <c r="C32" s="7" t="s">
        <v>13</v>
      </c>
    </row>
    <row r="33" spans="1:3" x14ac:dyDescent="0.25">
      <c r="A33" s="6" t="s">
        <v>60</v>
      </c>
      <c r="B33">
        <f>AA2+AA11+AA12+AA14+AA16</f>
        <v>13549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  <vt:lpstr>Apollo 5</vt:lpstr>
      <vt:lpstr>Skylab 1</vt:lpstr>
      <vt:lpstr>Skylab 2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2023-09-07T16:45:36Z</dcterms:modified>
</cp:coreProperties>
</file>