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beccahallam/Documents/GitHub/FYP/Testing/Round 3/"/>
    </mc:Choice>
  </mc:AlternateContent>
  <xr:revisionPtr revIDLastSave="0" documentId="13_ncr:1_{85B15698-0FBF-0D43-80A8-187AB8326D07}" xr6:coauthVersionLast="45" xr6:coauthVersionMax="45" xr10:uidLastSave="{00000000-0000-0000-0000-000000000000}"/>
  <bookViews>
    <workbookView xWindow="4400" yWindow="2980" windowWidth="28800" windowHeight="16160" xr2:uid="{C8BFA4F4-CB00-8243-B4C1-A2FB1A08BB1A}"/>
  </bookViews>
  <sheets>
    <sheet name="Form 1 Results" sheetId="2" r:id="rId1"/>
    <sheet name="Form 2 Results" sheetId="3" r:id="rId2"/>
    <sheet name="Form 3 Results" sheetId="4" r:id="rId3"/>
    <sheet name="Usability" sheetId="5" r:id="rId4"/>
    <sheet name="Impac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6" l="1"/>
  <c r="G17" i="6"/>
  <c r="H16" i="6"/>
  <c r="F16" i="6"/>
  <c r="C16" i="6"/>
  <c r="Q7" i="6"/>
  <c r="T8" i="6"/>
  <c r="R8" i="6"/>
  <c r="S8" i="6" s="1"/>
  <c r="R7" i="6"/>
  <c r="S7" i="6" s="1"/>
  <c r="T7" i="6" s="1"/>
  <c r="Q8" i="6"/>
  <c r="M19" i="6"/>
  <c r="N8" i="6"/>
  <c r="N4" i="6"/>
  <c r="N18" i="6"/>
  <c r="L19" i="6"/>
  <c r="Z11" i="5"/>
  <c r="X11" i="5"/>
  <c r="Y11" i="5"/>
  <c r="T6" i="5"/>
  <c r="Z8" i="5"/>
  <c r="H4" i="6"/>
  <c r="H5" i="6"/>
  <c r="H6" i="6"/>
  <c r="H7" i="6"/>
  <c r="H15" i="6"/>
  <c r="H12" i="6"/>
  <c r="B16" i="6"/>
  <c r="Z10" i="5"/>
  <c r="Z9" i="5"/>
  <c r="Z6" i="5"/>
  <c r="Z7" i="5"/>
  <c r="Z5" i="5"/>
  <c r="Z4" i="5"/>
  <c r="X4" i="5"/>
  <c r="D73" i="5"/>
  <c r="E73" i="5"/>
  <c r="F73" i="5"/>
  <c r="G73" i="5"/>
  <c r="H73" i="5"/>
  <c r="I73" i="5"/>
  <c r="J73" i="5"/>
  <c r="K73" i="5"/>
  <c r="L73" i="5"/>
  <c r="M73" i="5"/>
  <c r="N73" i="5"/>
  <c r="O73" i="5"/>
  <c r="P73" i="5"/>
  <c r="Q73" i="5"/>
  <c r="R73" i="5"/>
  <c r="S73" i="5"/>
  <c r="C73" i="5"/>
  <c r="D63" i="5"/>
  <c r="E63" i="5"/>
  <c r="F63" i="5"/>
  <c r="G63" i="5"/>
  <c r="H63" i="5"/>
  <c r="I63" i="5"/>
  <c r="J63" i="5"/>
  <c r="K63" i="5"/>
  <c r="L63" i="5"/>
  <c r="M63" i="5"/>
  <c r="N63" i="5"/>
  <c r="O63" i="5"/>
  <c r="P63" i="5"/>
  <c r="Q63" i="5"/>
  <c r="R63" i="5"/>
  <c r="S63" i="5"/>
  <c r="C63" i="5"/>
  <c r="D56" i="5"/>
  <c r="E56" i="5"/>
  <c r="F56" i="5"/>
  <c r="G56" i="5"/>
  <c r="H56" i="5"/>
  <c r="I56" i="5"/>
  <c r="J56" i="5"/>
  <c r="K56" i="5"/>
  <c r="L56" i="5"/>
  <c r="M56" i="5"/>
  <c r="N56" i="5"/>
  <c r="O56" i="5"/>
  <c r="P56" i="5"/>
  <c r="Q56" i="5"/>
  <c r="R56" i="5"/>
  <c r="S56" i="5"/>
  <c r="C56" i="5"/>
  <c r="D50" i="5"/>
  <c r="E50" i="5"/>
  <c r="F50" i="5"/>
  <c r="G50" i="5"/>
  <c r="H50" i="5"/>
  <c r="I50" i="5"/>
  <c r="J50" i="5"/>
  <c r="K50" i="5"/>
  <c r="L50" i="5"/>
  <c r="M50" i="5"/>
  <c r="N50" i="5"/>
  <c r="O50" i="5"/>
  <c r="P50" i="5"/>
  <c r="Q50" i="5"/>
  <c r="R50" i="5"/>
  <c r="S50" i="5"/>
  <c r="C50" i="5"/>
  <c r="D47" i="5"/>
  <c r="E47" i="5"/>
  <c r="F47" i="5"/>
  <c r="G47" i="5"/>
  <c r="H47" i="5"/>
  <c r="I47" i="5"/>
  <c r="J47" i="5"/>
  <c r="K47" i="5"/>
  <c r="L47" i="5"/>
  <c r="M47" i="5"/>
  <c r="N47" i="5"/>
  <c r="O47" i="5"/>
  <c r="P47" i="5"/>
  <c r="Q47" i="5"/>
  <c r="R47" i="5"/>
  <c r="S47" i="5"/>
  <c r="C47" i="5"/>
  <c r="D41" i="5"/>
  <c r="E41" i="5"/>
  <c r="F41" i="5"/>
  <c r="G41" i="5"/>
  <c r="H41" i="5"/>
  <c r="I41" i="5"/>
  <c r="J41" i="5"/>
  <c r="K41" i="5"/>
  <c r="L41" i="5"/>
  <c r="M41" i="5"/>
  <c r="N41" i="5"/>
  <c r="O41" i="5"/>
  <c r="P41" i="5"/>
  <c r="Q41" i="5"/>
  <c r="R41" i="5"/>
  <c r="S41" i="5"/>
  <c r="C41" i="5"/>
  <c r="D30" i="5"/>
  <c r="E30" i="5"/>
  <c r="F30" i="5"/>
  <c r="G30" i="5"/>
  <c r="H30" i="5"/>
  <c r="I30" i="5"/>
  <c r="T30" i="5" s="1"/>
  <c r="J30" i="5"/>
  <c r="K30" i="5"/>
  <c r="L30" i="5"/>
  <c r="M30" i="5"/>
  <c r="N30" i="5"/>
  <c r="O30" i="5"/>
  <c r="P30" i="5"/>
  <c r="Q30" i="5"/>
  <c r="R30" i="5"/>
  <c r="S30" i="5"/>
  <c r="C30" i="5"/>
  <c r="D24" i="5"/>
  <c r="E24" i="5"/>
  <c r="F24" i="5"/>
  <c r="G24" i="5"/>
  <c r="H24" i="5"/>
  <c r="I24" i="5"/>
  <c r="J24" i="5"/>
  <c r="K24" i="5"/>
  <c r="L24" i="5"/>
  <c r="M24" i="5"/>
  <c r="N24" i="5"/>
  <c r="O24" i="5"/>
  <c r="P24" i="5"/>
  <c r="Q24" i="5"/>
  <c r="R24" i="5"/>
  <c r="S24" i="5"/>
  <c r="C24" i="5"/>
  <c r="D15" i="5"/>
  <c r="E15" i="5"/>
  <c r="F15" i="5"/>
  <c r="T15" i="5" s="1"/>
  <c r="G15" i="5"/>
  <c r="H15" i="5"/>
  <c r="I15" i="5"/>
  <c r="J15" i="5"/>
  <c r="K15" i="5"/>
  <c r="L15" i="5"/>
  <c r="M15" i="5"/>
  <c r="N15" i="5"/>
  <c r="O15" i="5"/>
  <c r="P15" i="5"/>
  <c r="Q15" i="5"/>
  <c r="R15" i="5"/>
  <c r="S15" i="5"/>
  <c r="C15" i="5"/>
  <c r="T4" i="5"/>
  <c r="T5" i="5"/>
  <c r="T7" i="5"/>
  <c r="T8" i="5"/>
  <c r="T9" i="5"/>
  <c r="T10" i="5"/>
  <c r="T11" i="5"/>
  <c r="T12" i="5"/>
  <c r="T13" i="5"/>
  <c r="T14" i="5"/>
  <c r="T16" i="5"/>
  <c r="T17" i="5"/>
  <c r="T18" i="5"/>
  <c r="T19" i="5"/>
  <c r="T20" i="5"/>
  <c r="T21" i="5"/>
  <c r="T22" i="5"/>
  <c r="T23" i="5"/>
  <c r="T25" i="5"/>
  <c r="T26" i="5"/>
  <c r="T27" i="5"/>
  <c r="T28" i="5"/>
  <c r="T29" i="5"/>
  <c r="T3" i="5"/>
  <c r="Q8" i="5"/>
  <c r="R8" i="5"/>
  <c r="S8" i="5"/>
  <c r="T77" i="5"/>
  <c r="T76" i="5"/>
  <c r="H8" i="6" l="1"/>
  <c r="H9" i="6"/>
  <c r="H10" i="6"/>
  <c r="H11" i="6"/>
  <c r="H13" i="6"/>
  <c r="H14" i="6"/>
  <c r="H3" i="6"/>
  <c r="F4" i="6"/>
  <c r="F5" i="6"/>
  <c r="F6" i="6"/>
  <c r="F7" i="6"/>
  <c r="F8" i="6"/>
  <c r="F9" i="6"/>
  <c r="F10" i="6"/>
  <c r="F11" i="6"/>
  <c r="F12" i="6"/>
  <c r="F13" i="6"/>
  <c r="F14" i="6"/>
  <c r="F15" i="6"/>
  <c r="F3" i="6"/>
  <c r="C4" i="6"/>
  <c r="C5" i="6"/>
  <c r="C6" i="6"/>
  <c r="C7" i="6"/>
  <c r="C8" i="6"/>
  <c r="C9" i="6"/>
  <c r="C10" i="6"/>
  <c r="C11" i="6"/>
  <c r="C12" i="6"/>
  <c r="C13" i="6"/>
  <c r="C14" i="6"/>
  <c r="C15" i="6"/>
  <c r="C3" i="6"/>
  <c r="I13" i="6"/>
  <c r="I10" i="6"/>
  <c r="I11" i="6"/>
  <c r="I5" i="6"/>
  <c r="I12" i="6"/>
  <c r="I14" i="6"/>
  <c r="I4" i="6"/>
  <c r="I8" i="6"/>
  <c r="I3" i="6"/>
  <c r="I6" i="6"/>
  <c r="I15" i="6"/>
  <c r="I7" i="6"/>
  <c r="I9" i="6"/>
  <c r="D16" i="6"/>
  <c r="E16" i="6"/>
  <c r="G16" i="6"/>
  <c r="N9" i="6"/>
  <c r="N15" i="6"/>
  <c r="N10" i="6"/>
  <c r="N5" i="6"/>
  <c r="N11" i="6"/>
  <c r="N6" i="6"/>
  <c r="N3" i="6"/>
  <c r="N16" i="6"/>
  <c r="N7" i="6"/>
  <c r="N12" i="6"/>
  <c r="N17" i="6"/>
  <c r="N13" i="6"/>
  <c r="N14" i="6"/>
  <c r="H78" i="5"/>
  <c r="J78" i="5"/>
  <c r="K78" i="5"/>
  <c r="L78" i="5"/>
  <c r="M78" i="5"/>
  <c r="N78" i="5"/>
  <c r="O78" i="5"/>
  <c r="P78" i="5"/>
  <c r="M8" i="5"/>
  <c r="N8" i="5"/>
  <c r="O8" i="5"/>
  <c r="P8" i="5"/>
  <c r="D8" i="5"/>
  <c r="E8" i="5"/>
  <c r="F8" i="5"/>
  <c r="G8" i="5"/>
  <c r="H8" i="5"/>
  <c r="I8" i="5"/>
  <c r="J8" i="5"/>
  <c r="K8" i="5"/>
  <c r="L8" i="5"/>
  <c r="C8" i="5"/>
  <c r="D78" i="5"/>
  <c r="T73" i="5"/>
  <c r="F78" i="5"/>
  <c r="G78" i="5"/>
  <c r="I78" i="5"/>
  <c r="C78" i="5"/>
  <c r="T67" i="5"/>
  <c r="T68" i="5"/>
  <c r="T69" i="5"/>
  <c r="T70" i="5"/>
  <c r="T71" i="5"/>
  <c r="T72" i="5"/>
  <c r="T66" i="5"/>
  <c r="T40" i="5"/>
  <c r="T42" i="5"/>
  <c r="T43" i="5"/>
  <c r="T44" i="5"/>
  <c r="T45" i="5"/>
  <c r="T46" i="5"/>
  <c r="T48" i="5"/>
  <c r="T49" i="5"/>
  <c r="T51" i="5"/>
  <c r="T52" i="5"/>
  <c r="T53" i="5"/>
  <c r="T54" i="5"/>
  <c r="T55" i="5"/>
  <c r="T57" i="5"/>
  <c r="T58" i="5"/>
  <c r="T59" i="5"/>
  <c r="T60" i="5"/>
  <c r="T61" i="5"/>
  <c r="T62" i="5"/>
  <c r="T39" i="5"/>
  <c r="X6" i="5" s="1"/>
  <c r="U2" i="5"/>
  <c r="N19" i="6" l="1"/>
  <c r="N20" i="6" s="1"/>
  <c r="T24" i="5"/>
  <c r="E78" i="5"/>
  <c r="T78" i="5" s="1"/>
  <c r="T47" i="5"/>
  <c r="T31" i="5"/>
  <c r="T35" i="5"/>
  <c r="T56" i="5"/>
  <c r="T50" i="5"/>
  <c r="T41" i="5"/>
  <c r="T63" i="5"/>
  <c r="I16" i="6"/>
  <c r="I17" i="6"/>
  <c r="I18" i="6"/>
  <c r="Y6" i="5"/>
  <c r="Y10" i="5"/>
  <c r="X10" i="5"/>
  <c r="X9" i="5"/>
  <c r="Y7" i="5"/>
  <c r="X7" i="5"/>
  <c r="Y5" i="5"/>
  <c r="X5" i="5"/>
  <c r="I19" i="6" l="1"/>
  <c r="J16" i="6"/>
</calcChain>
</file>

<file path=xl/sharedStrings.xml><?xml version="1.0" encoding="utf-8"?>
<sst xmlns="http://schemas.openxmlformats.org/spreadsheetml/2006/main" count="1512" uniqueCount="564">
  <si>
    <t>Before</t>
  </si>
  <si>
    <t>After</t>
  </si>
  <si>
    <t>Average</t>
  </si>
  <si>
    <t>The current iOS version of your iPhone/iPad</t>
  </si>
  <si>
    <t>I confidently know how to recycle things</t>
  </si>
  <si>
    <t>If I don't know how to recycle something, I find out and then follow the information</t>
  </si>
  <si>
    <t>If I don't know how to recycle something, then I just throw it out</t>
  </si>
  <si>
    <t>I am motivated to recycle, and to do so correctly</t>
  </si>
  <si>
    <t>Can you recycle aerosols?</t>
  </si>
  <si>
    <t>What steps should be taken when recycling an aerosol?</t>
  </si>
  <si>
    <t>Can you recycle batteries?</t>
  </si>
  <si>
    <t>How can you recycle batteries?</t>
  </si>
  <si>
    <t>Can you recycle bubble wrap?</t>
  </si>
  <si>
    <t>How can you recycle bubble wrap?</t>
  </si>
  <si>
    <t>Can you recycle drinks cartons?</t>
  </si>
  <si>
    <t>How do you recycle drinks cartons?</t>
  </si>
  <si>
    <t>Can you recycle black plastic?</t>
  </si>
  <si>
    <t>How do you recycle black plastic?</t>
  </si>
  <si>
    <t>Can the plastic tray be recycled?</t>
  </si>
  <si>
    <t>Can the tray liner be recycled?</t>
  </si>
  <si>
    <t>Can the film be recycled?</t>
  </si>
  <si>
    <t>Can you recycle birthday / christmas / greetings cards?</t>
  </si>
  <si>
    <t>What steps must you take before recycling birthday / christmas / greetings cards?</t>
  </si>
  <si>
    <t>Can you recycle glass nail varnish bottles?</t>
  </si>
  <si>
    <t>How do you recycle glass nail varnish bottles?</t>
  </si>
  <si>
    <t>Can you recycle crisps / sweets packets?</t>
  </si>
  <si>
    <t>How do you recycle crisps / sweets packets?</t>
  </si>
  <si>
    <t>Can you recycle used pizza boxes?</t>
  </si>
  <si>
    <t>How do you recycle used pizza boxes?</t>
  </si>
  <si>
    <t>Can you recycle plastic bags?</t>
  </si>
  <si>
    <t>How do you recycle plastic bags?</t>
  </si>
  <si>
    <t>Yes</t>
  </si>
  <si>
    <t>Cardiff</t>
  </si>
  <si>
    <t>13.4.1</t>
  </si>
  <si>
    <t>No</t>
  </si>
  <si>
    <t>Put it in a battery collection receptacle</t>
  </si>
  <si>
    <t>You can’t</t>
  </si>
  <si>
    <t>If they’re mixed material then you need to separate them</t>
  </si>
  <si>
    <t>Can only recycle if they’re fully paper (I.e. remove any glitter)</t>
  </si>
  <si>
    <t>Take them to a supermarket who recycle plastic bags</t>
  </si>
  <si>
    <t xml:space="preserve">London </t>
  </si>
  <si>
    <t>13.5.1</t>
  </si>
  <si>
    <t>The aerosol should be completely empty.</t>
  </si>
  <si>
    <t>In a battery bin</t>
  </si>
  <si>
    <t>Make sure it’s empty.</t>
  </si>
  <si>
    <t>I don't know</t>
  </si>
  <si>
    <t xml:space="preserve">Get rid of anything on the cards that can’t be recycled </t>
  </si>
  <si>
    <t>Make sure they’re empty</t>
  </si>
  <si>
    <t xml:space="preserve">Can recycle them at supermarkets </t>
  </si>
  <si>
    <t>London</t>
  </si>
  <si>
    <t>Make sure it's empty first, don't pierce it.</t>
  </si>
  <si>
    <t>Take them to the library (in my borough)</t>
  </si>
  <si>
    <t>Pop all the bubbles, put in recycling bin</t>
  </si>
  <si>
    <t>Recycling bin</t>
  </si>
  <si>
    <t>No special steps</t>
  </si>
  <si>
    <t>Clean them first</t>
  </si>
  <si>
    <t>Fold them up first</t>
  </si>
  <si>
    <t>make sure it's completly empty (otherwise it's hazardeous waste)</t>
  </si>
  <si>
    <t xml:space="preserve">collect them at a specific battery bin </t>
  </si>
  <si>
    <t>wash it out first</t>
  </si>
  <si>
    <t>just put it in the normal recycling bin</t>
  </si>
  <si>
    <t>eat all the pizza first (try to get the box as clean as possible)</t>
  </si>
  <si>
    <t>13.5</t>
  </si>
  <si>
    <t>Clean them, wait for them to dry and then bin</t>
  </si>
  <si>
    <t>Throw it in the plastic bin</t>
  </si>
  <si>
    <t>Rinse through water, make sure it's dry and then bin</t>
  </si>
  <si>
    <t>make sure they're clean and then bin</t>
  </si>
  <si>
    <t>with plastic</t>
  </si>
  <si>
    <t>with cardboard</t>
  </si>
  <si>
    <t>with plastics</t>
  </si>
  <si>
    <t>remove anything other than paper</t>
  </si>
  <si>
    <t>wash first then recycle with other glass</t>
  </si>
  <si>
    <t xml:space="preserve">Leeds </t>
  </si>
  <si>
    <t>I know in specific shops you have areas where you can recycle them but not in your normal recycling bin</t>
  </si>
  <si>
    <t xml:space="preserve">rinse them first </t>
  </si>
  <si>
    <t xml:space="preserve">didn't know there was steps to take before </t>
  </si>
  <si>
    <t>By putting them in the correct battery deposit bins</t>
  </si>
  <si>
    <t>If they are cleaned out and dried</t>
  </si>
  <si>
    <t>Rickmansworth</t>
  </si>
  <si>
    <t>13.3.1</t>
  </si>
  <si>
    <t>Ensure it is empty and decompressed</t>
  </si>
  <si>
    <t>Some stores have recycling buckets</t>
  </si>
  <si>
    <t>Collection points at some shops like with cling film etc. I don't think you can at home?</t>
  </si>
  <si>
    <t>clean them and put in recycling bins</t>
  </si>
  <si>
    <t>Remove stuff on the front if appropriate eg. glitter</t>
  </si>
  <si>
    <t>Get rid of non-cardboard bits and put in recycling bin</t>
  </si>
  <si>
    <t>Take them to a 'dump' where they have an aerosol recycling bin</t>
  </si>
  <si>
    <t>Take them to a supermarket</t>
  </si>
  <si>
    <t>Collapse them and take them to a 'dump' where they have a carton recycling bin</t>
  </si>
  <si>
    <t>Put it in your recycling bin outside your house</t>
  </si>
  <si>
    <t>Put them in your paper recycling bin outside your house</t>
  </si>
  <si>
    <t>put them in the glass recycling bin outside your house</t>
  </si>
  <si>
    <t>put them in the paper recycling bin outside your house</t>
  </si>
  <si>
    <t>You can reuse them, but does that count?</t>
  </si>
  <si>
    <t>Wellingborough</t>
  </si>
  <si>
    <t>First you shouldn't pierce, crush or flatten the can and ensure the aerosol is completely empty before recycling. After that you should detach all the removable parts (i.e. lid) and dispose it with the rest of the recycling.</t>
  </si>
  <si>
    <t>You have to take them to a recycling center.</t>
  </si>
  <si>
    <t>Bubble wrap can be recycled along with plastic film and carrier bags at collection points such as supermarkets.</t>
  </si>
  <si>
    <t>You have to flatten the cartons and take it to a recycling point</t>
  </si>
  <si>
    <t>By putting it in the household recycling</t>
  </si>
  <si>
    <t>Putting it in the household recycling bin</t>
  </si>
  <si>
    <t>City</t>
  </si>
  <si>
    <t>Manchester</t>
  </si>
  <si>
    <t>An aersol must be properly cleared out first, coz you don't want flammable stuff left in them.</t>
  </si>
  <si>
    <t>It can't be recycled in like a normal bin - needs to go to a proper recycling bin/centre where they take in batteries like lithium ones</t>
  </si>
  <si>
    <t xml:space="preserve">I think part of their material construct is cardboard (or smth like that) - so in the normal blue bin at home. </t>
  </si>
  <si>
    <t>Make sure all contents of the nail varnish bottle is completely empty before sticking it in the big black bin</t>
  </si>
  <si>
    <t>I stick them in the usual big blue bin</t>
  </si>
  <si>
    <t>Dublin</t>
  </si>
  <si>
    <t>There are specific battery recycling boxes which can be found in eg shops</t>
  </si>
  <si>
    <t>rinse them out and make sure they're dry and clean, remove any plastic</t>
  </si>
  <si>
    <t>I don't know but I don't think you can recycle certain types of cards, like shiny or glittery ones</t>
  </si>
  <si>
    <t>completely rinse them out so that they're clean. the brush part cant be recycled</t>
  </si>
  <si>
    <t>take out any contents like crusts or toppings</t>
  </si>
  <si>
    <t>ID</t>
  </si>
  <si>
    <t>How likely are you to recycle currently?</t>
  </si>
  <si>
    <t>I enjoyed the onboarding experience</t>
  </si>
  <si>
    <t>I found the onboarding experience helpful</t>
  </si>
  <si>
    <t>The onboarding experience was annoying</t>
  </si>
  <si>
    <t>The onboarding experience was a nice introduction to the app</t>
  </si>
  <si>
    <t>What are your initial thoughts?</t>
  </si>
  <si>
    <t>Add a rubbish collection</t>
  </si>
  <si>
    <t>Edit the rubbish collection that you just added</t>
  </si>
  <si>
    <t>Change your personalised name</t>
  </si>
  <si>
    <t>Change whether the welcome message is animated or not</t>
  </si>
  <si>
    <t>Change your recycling goal</t>
  </si>
  <si>
    <t>Visit the app settings</t>
  </si>
  <si>
    <t>Any comments or suggestions?</t>
  </si>
  <si>
    <t>Enter them here</t>
  </si>
  <si>
    <t>Search for an item</t>
  </si>
  <si>
    <t>View information about an item</t>
  </si>
  <si>
    <t>Mark an item as favourite</t>
  </si>
  <si>
    <t xml:space="preserve">View favourite items only </t>
  </si>
  <si>
    <t>View all items again</t>
  </si>
  <si>
    <t>Tracked that you had recycled a recyclable item</t>
  </si>
  <si>
    <t>Found out where to take an item that couldn't be placed in your household recycling</t>
  </si>
  <si>
    <t>Dismissed keyboard after a search</t>
  </si>
  <si>
    <t>The information was clear and easy to understand</t>
  </si>
  <si>
    <t>The information told me what I needed to know</t>
  </si>
  <si>
    <t>The information left me with more questions</t>
  </si>
  <si>
    <t>I learnt something from the information</t>
  </si>
  <si>
    <t>The information was helpful</t>
  </si>
  <si>
    <t>Any comments or suggestions?2</t>
  </si>
  <si>
    <t>Enter them here2</t>
  </si>
  <si>
    <t>Scan an item that you would normally throw out / recycle, e.g. common items.
Did it classify it correctly?</t>
  </si>
  <si>
    <t>What was the item?</t>
  </si>
  <si>
    <t>What was it classified as?</t>
  </si>
  <si>
    <t>What should it have been classified as?</t>
  </si>
  <si>
    <t>Scan another item that you would normally throw out / recycle, e.g. common items.
Did it classify it correctly?</t>
  </si>
  <si>
    <t>What was the item?2</t>
  </si>
  <si>
    <t>What was it classified as?2</t>
  </si>
  <si>
    <t>What should it have been classified as?2</t>
  </si>
  <si>
    <t>Start scanning an item</t>
  </si>
  <si>
    <t>Stop scanning an item</t>
  </si>
  <si>
    <t>The information was clear and easy to understand2</t>
  </si>
  <si>
    <t>The information told me what I needed to know2</t>
  </si>
  <si>
    <t>The information left me with more questions2</t>
  </si>
  <si>
    <t>I learnt something from the information2</t>
  </si>
  <si>
    <t>The information was helpful2</t>
  </si>
  <si>
    <t>Any comments or suggestions?3</t>
  </si>
  <si>
    <t>Enter them here3</t>
  </si>
  <si>
    <t>Learn more about a symbol</t>
  </si>
  <si>
    <t>Change the category of symbols being shown</t>
  </si>
  <si>
    <t>The information was clear and easy to understand3</t>
  </si>
  <si>
    <t>The information told me what I needed to know3</t>
  </si>
  <si>
    <t>The information left me with more questions3</t>
  </si>
  <si>
    <t>I learnt something from the information3</t>
  </si>
  <si>
    <t>The information was helpful3</t>
  </si>
  <si>
    <t>Any comments or suggestions?4</t>
  </si>
  <si>
    <t>Enter them here4</t>
  </si>
  <si>
    <t>Find your nearest recycling centre</t>
  </si>
  <si>
    <t>Find your nearest charity shop</t>
  </si>
  <si>
    <t>Find your nearest supermarket</t>
  </si>
  <si>
    <t>Learn more about the location selected</t>
  </si>
  <si>
    <t>Get directions to the nearest location selected</t>
  </si>
  <si>
    <t>Recentre the map view</t>
  </si>
  <si>
    <t>Any comments or suggestions?5</t>
  </si>
  <si>
    <t>Enter them here5</t>
  </si>
  <si>
    <t>Was the app what you expected?</t>
  </si>
  <si>
    <t>Why?</t>
  </si>
  <si>
    <t>What was your favourite feature of the app?</t>
  </si>
  <si>
    <t>Why?2</t>
  </si>
  <si>
    <t>How easy / intuitive was the app to use?</t>
  </si>
  <si>
    <t>How helpful is the app?</t>
  </si>
  <si>
    <t>How likely are you to use this app?</t>
  </si>
  <si>
    <t>How clear was the information presented?</t>
  </si>
  <si>
    <t>How helpful was the information presented?</t>
  </si>
  <si>
    <t>How easy was it to navigate the app?</t>
  </si>
  <si>
    <t>How much sense did the layout make to you?</t>
  </si>
  <si>
    <t>Would you change anything about the app?</t>
  </si>
  <si>
    <t>What would you change?</t>
  </si>
  <si>
    <t>Any final comments or suggestions?</t>
  </si>
  <si>
    <t>Enter them here6</t>
  </si>
  <si>
    <t>Did anything not work when you were trying out the app?</t>
  </si>
  <si>
    <t>What?</t>
  </si>
  <si>
    <t>Imagine this app was on the app store, and you had downloaded it. What rating would you give it?</t>
  </si>
  <si>
    <t>Why?3</t>
  </si>
  <si>
    <t>How likely are you to recycle with this app?</t>
  </si>
  <si>
    <t xml:space="preserve">I really like the on boarding. Very clear and simple and not too long. </t>
  </si>
  <si>
    <t xml:space="preserve">I really like how you take the name and have it every time you go on the app. Makes it more personal. I also really like the did you know? bit. Very useful and quite nice having those facts. Would need quite a few to not make them repeat themselves too much. For now every time you open the app it’s a new fact but maybe having a different one a day would get more people coming back on a daily basis? </t>
  </si>
  <si>
    <t xml:space="preserve">For some reason every time I search an item and click on it it just goes to Aerosols regardless of the item i pressed (don’t know if it’s just my phone or the app). But very easy and simple to use otherwise. </t>
  </si>
  <si>
    <t xml:space="preserve">Plastic bottle </t>
  </si>
  <si>
    <t xml:space="preserve">Cardboard </t>
  </si>
  <si>
    <t>Plastic</t>
  </si>
  <si>
    <t xml:space="preserve">Metal bottle </t>
  </si>
  <si>
    <t xml:space="preserve">Metal </t>
  </si>
  <si>
    <t>The results came back different to the product so couldn’t really say this functionality was useful in this instance but I think it’s definitely the most impressive feature if it works.</t>
  </si>
  <si>
    <t>I much prefer this to the scanning of symbols. Much clearer. 
Maybe worth having a “I recycled it” button on the “widely recycled” page</t>
  </si>
  <si>
    <t xml:space="preserve">I think the map is very useful. At first I didn’t really understand why supermarkets were on there and then going through the app in more detail I saw that’s because you can recycle certain things there. I don’t know if there’s a way of making that more clear. I think the map is really useful but sometimes I also like to have a list view from closest to furthest away. Also maybe having more information about each place (don’t know if it’s possible) maybe just opening times and a link to their website so you can see exactly what you can bring/recycle there. Also when you get directions is there a way of opening on Google Maps? Not a fan of Apple Maps and would probs end up manually copy pasting the address into Google Maps if your app doesn’t offer that functionality. </t>
  </si>
  <si>
    <t>It was better than expected!</t>
  </si>
  <si>
    <t xml:space="preserve">The map changes a lot. The home page is also much nicer </t>
  </si>
  <si>
    <t xml:space="preserve">The map with locations </t>
  </si>
  <si>
    <t xml:space="preserve">I just find that extremely useful. The scanning would probably be my favourite if it worked a bit better </t>
  </si>
  <si>
    <t>5</t>
  </si>
  <si>
    <t xml:space="preserve"> 4</t>
  </si>
  <si>
    <t xml:space="preserve">- when you type the name of your Rubbish Collection you can’t see when you add a space and it bothers me a little as in most apps and when you type you do 
- mentioned the quotes being daily rather than every time you open the app 
- for the progress bar could be more fun to have different levels. Starting with say 10 for example and then 20, then 50, 75,100... and every time you move on to the next level you get an award or something. I feel if you’re the one setting your goal you’re less inclined to find the need to complete it. This could maybe be a future feature but going along with that being able to add friends and see what level they’re at/how many products they’ve recycled making a bit of a competiton. (A bit like Duolingo) 
- also forgot to mention before but for the scanner, I think it’s much better that it asks you when you’re ready to scan rather than doing it right away </t>
  </si>
  <si>
    <t xml:space="preserve">It crashed a few times and the searched items always went on the aerosol page regardless of what I clicked  </t>
  </si>
  <si>
    <t xml:space="preserve">I think it’s extremely useful and intuitive. It doesn’t get 5 stars because the scanning functionality isn’t very accurate </t>
  </si>
  <si>
    <t>Nice onboarding experience. Field to enter name should auto-capitalise first letter</t>
  </si>
  <si>
    <t>In the 'Your Progress" area it would be nice to display a list of all the items previously recycled and when, etc</t>
  </si>
  <si>
    <t>Favourites / all items page wouldn't toggle</t>
  </si>
  <si>
    <t>Plastic bottle</t>
  </si>
  <si>
    <t>Paper &amp; Cardboard</t>
  </si>
  <si>
    <t>Glass</t>
  </si>
  <si>
    <t>- Not enough contrast on trigger button
- Camera could do with zooming functionality</t>
  </si>
  <si>
    <t>Text on switch button at top a little small</t>
  </si>
  <si>
    <t>Had every feature I could think about for household recycling! Also liked the personalised experience, incentives and fun facts - makes it encouraging to recycle</t>
  </si>
  <si>
    <t>Symbols</t>
  </si>
  <si>
    <t>Simply breaks down otherwise confusing information</t>
  </si>
  <si>
    <t>Toggling between favourites and all items</t>
  </si>
  <si>
    <t>Very useful app but still a little buggy as it crashed a few times. Not sure this will be annoying in real life though because the app isn't intended to have a lot of time spent using it</t>
  </si>
  <si>
    <t>It was really helpful and had all the information needed to use the app</t>
  </si>
  <si>
    <t>Cardboard box</t>
  </si>
  <si>
    <t>Paper and Cardboard</t>
  </si>
  <si>
    <t>Paper tissue</t>
  </si>
  <si>
    <t>Since I have seen the three versions of the app, this one exceeded my expectations. It had more features than I expected, it was clear and the aesthetics were fantastic</t>
  </si>
  <si>
    <t>Scanning</t>
  </si>
  <si>
    <t>It is the most useful one</t>
  </si>
  <si>
    <t>The scanning was working, but gave me the wrong item</t>
  </si>
  <si>
    <t>It is useful and clear to use</t>
  </si>
  <si>
    <t>make sure it's empty for proper disposal, check if it's collected locally or needs to be disposed at a special place</t>
  </si>
  <si>
    <t>You have to bring them to a special bin, usually in supermarkets</t>
  </si>
  <si>
    <t xml:space="preserve">I know in Italy they do, not sure about uk, but make sure it's clean and then collection evaluates if the different parts can be separated and recycled </t>
  </si>
  <si>
    <t xml:space="preserve">remove anything that isn't cardboard </t>
  </si>
  <si>
    <t>I know terracycle collects them, but you can't recycle them "yourself"</t>
  </si>
  <si>
    <t>I think you can bring them back to the supermarket? I just use them for trash bags if ever get them lol</t>
  </si>
  <si>
    <t>Put it in the recycling bin</t>
  </si>
  <si>
    <t>Remove anything attached to them</t>
  </si>
  <si>
    <t>In the brown bin</t>
  </si>
  <si>
    <t>Put it in the recycling bin (Green)</t>
  </si>
  <si>
    <t>n/a</t>
  </si>
  <si>
    <t>I really liked the graphics and how they fit in with the UI of the app</t>
  </si>
  <si>
    <t>Post-it Note</t>
  </si>
  <si>
    <t>Hard Plastic Bottle</t>
  </si>
  <si>
    <t>Yes, it met my expectations</t>
  </si>
  <si>
    <t>/</t>
  </si>
  <si>
    <t>Search feature</t>
  </si>
  <si>
    <t>Has the largest range of items, provides the most information and allows for quick access of your common items through the favourites function</t>
  </si>
  <si>
    <t>Miss-classification when using the scan feature</t>
  </si>
  <si>
    <t>Meets my needs plus more, and really nice UI design</t>
  </si>
  <si>
    <t xml:space="preserve">I like how the app asked for your name. Nice personal touch. </t>
  </si>
  <si>
    <t>It was a piece of card</t>
  </si>
  <si>
    <t>Card or paper</t>
  </si>
  <si>
    <t>Aerosol can</t>
  </si>
  <si>
    <t>Paper/card</t>
  </si>
  <si>
    <t xml:space="preserve">I’m not sure if this is a glitch but any other item I would scan it came up as paper or card even if it wasn’t </t>
  </si>
  <si>
    <t xml:space="preserve">I thought that app was very helpful but the scanning feature might have a slight glitch </t>
  </si>
  <si>
    <t xml:space="preserve">Learning about different symbols </t>
  </si>
  <si>
    <t xml:space="preserve">This is something I didn’t know about before </t>
  </si>
  <si>
    <t xml:space="preserve">The scanning feature after the first time I used it </t>
  </si>
  <si>
    <t xml:space="preserve">I really like the app and I think there’s nothing like out there. </t>
  </si>
  <si>
    <t xml:space="preserve">Love the diagrams and description, however the bottom line is slightly cut off! Still readable though </t>
  </si>
  <si>
    <t>Would be helpful to have a back button when you go into map view to "find local ... ", took me a while to work out how to get back to search (I just clicked on the magnifying glass icon which took me back to the list of items)
The only items that I find unclear are food waste items - for example, tea bags - I generally categorise normal household waste into recycling / food waste / general waste, but I find the app isn't 100% clear about the food waste part</t>
  </si>
  <si>
    <t>ice pop wrapper (plastic)</t>
  </si>
  <si>
    <t xml:space="preserve">paper and cardboard </t>
  </si>
  <si>
    <t>plastic</t>
  </si>
  <si>
    <t>paper</t>
  </si>
  <si>
    <t>The "I recycled it!" button sometimes covers the information, and you cant scroll to read it</t>
  </si>
  <si>
    <t>same issue with "I recycled it!" button blocking text</t>
  </si>
  <si>
    <t xml:space="preserve">Nearest facilities not 100% accurate - many were missing, eg I know there are nearer charity shops to me than shown. Not sure if this is to do with Recycle Helper or Apple maps though </t>
  </si>
  <si>
    <t>I really like the home screen, the layout of the whole app is very clear and easy to navigate</t>
  </si>
  <si>
    <t>The progress chart</t>
  </si>
  <si>
    <t xml:space="preserve">it's encouraging </t>
  </si>
  <si>
    <t>Similar word searches? eg if I search for napkins, then paper towels could come up as similar</t>
  </si>
  <si>
    <t xml:space="preserve">easy to use, helpful and informative </t>
  </si>
  <si>
    <t>It is a good way to introduce the app by showing the main functionalities</t>
  </si>
  <si>
    <t>Glass jar</t>
  </si>
  <si>
    <t>A notebook</t>
  </si>
  <si>
    <t>Paper and cardboard</t>
  </si>
  <si>
    <t>It has more features than the first time I tried it out - it's more put together</t>
  </si>
  <si>
    <t>The "rubbish collections" within the Home menu</t>
  </si>
  <si>
    <t>Because getting reminders is quite helpful so help set a habit and not forget to take the rubbish out</t>
  </si>
  <si>
    <t xml:space="preserve">Because it covers all the information needed in order to recycle items and learn how to do it correctly from items you may through in general waste but in reality has a use </t>
  </si>
  <si>
    <t xml:space="preserve">I love the home page, just slightly confusing around the progression where do I set my preferences for it? and the nav bar looks great. </t>
  </si>
  <si>
    <t>plastic bottle</t>
  </si>
  <si>
    <t>The features were easy to use, information clear and very nicely presented</t>
  </si>
  <si>
    <t>Home page</t>
  </si>
  <si>
    <t xml:space="preserve">I felt it tied the app up nicely </t>
  </si>
  <si>
    <t>Same as above and I love you</t>
  </si>
  <si>
    <t>Likeliness</t>
  </si>
  <si>
    <t>Onboarding</t>
  </si>
  <si>
    <t>Enjoyed</t>
  </si>
  <si>
    <t>Helpful</t>
  </si>
  <si>
    <t>Annoying</t>
  </si>
  <si>
    <t>Nice Introduction</t>
  </si>
  <si>
    <t>Home</t>
  </si>
  <si>
    <t>Search</t>
  </si>
  <si>
    <t>Correct classification?</t>
  </si>
  <si>
    <t>Scan</t>
  </si>
  <si>
    <t>Locate</t>
  </si>
  <si>
    <t>What didn't work?</t>
  </si>
  <si>
    <t>App store rating</t>
  </si>
  <si>
    <t>Overall</t>
  </si>
  <si>
    <t>Cardboard</t>
  </si>
  <si>
    <t>Paper</t>
  </si>
  <si>
    <t>Plastic wrapper</t>
  </si>
  <si>
    <t>Better</t>
  </si>
  <si>
    <t>Progress</t>
  </si>
  <si>
    <t>Collections</t>
  </si>
  <si>
    <t>Item view always showed aerosol (FIXED)</t>
  </si>
  <si>
    <t>Toggling between favourites and all items (FIXED)</t>
  </si>
  <si>
    <t>Misclassification</t>
  </si>
  <si>
    <t>Complete</t>
  </si>
  <si>
    <t>Ease</t>
  </si>
  <si>
    <t>Understandability</t>
  </si>
  <si>
    <t>User Satisfaction Score</t>
  </si>
  <si>
    <t>Metal</t>
  </si>
  <si>
    <t>It's definitely a nice introduction, but I would probably figure these out quite quickly by myself. I really like the design !</t>
  </si>
  <si>
    <t>Can of chopped tomatoes</t>
  </si>
  <si>
    <t>newspaper</t>
  </si>
  <si>
    <t>paper and cardboard</t>
  </si>
  <si>
    <t>when the instructions are long (eg for paper and cardboards), the 'i recycled it' button is on top of the last line of the instructions.</t>
  </si>
  <si>
    <t xml:space="preserve">same thing as before, the 'i recycled it button' is on top of the instructions </t>
  </si>
  <si>
    <t>the symbols bit was a pleasant surprise , because the last time you needed to scan the item, but it was just a lot easier to look at the symbols themselves on the app. one thing i just noticed is that the app doesn't allow scrolling and so when the instruction is long, i cant read the full thing (eg for the seedling logo)</t>
  </si>
  <si>
    <t>the nearest charity shop finder</t>
  </si>
  <si>
    <t xml:space="preserve">even though it'd be easy to look up charity shops near me on google, i love how this is incorporated into the app and tells you instantly not just what you should do but where and how </t>
  </si>
  <si>
    <t>just the scrolling thing with the long instructions</t>
  </si>
  <si>
    <t>there were minor bugs but still easy to use and really helpful</t>
  </si>
  <si>
    <t>Ease Average</t>
  </si>
  <si>
    <t>Understandability Average</t>
  </si>
  <si>
    <t>The app crashed shortly after the onboarding.</t>
  </si>
  <si>
    <t>Adding the rubbish collection day/date crashes first time, need to click on reminder date again to allow to change the repeat switch. 
After changing the nickname, it doesnt immediatly change the displayed name, need to click again and away for it to change.</t>
  </si>
  <si>
    <t xml:space="preserve">On the item info, wasnt obvious that it was scrollable ad there was additional info, and the scroll only works in a certain place. 
Two steps after clicking 'i recyled it'. Would prefer a single step, and no clicking yes on a second menu.
</t>
  </si>
  <si>
    <t>Glass bottle</t>
  </si>
  <si>
    <t>Paper and card</t>
  </si>
  <si>
    <t>Tin can</t>
  </si>
  <si>
    <t>Can't scroll the information after scanning.</t>
  </si>
  <si>
    <t>Can't scroll information. The answers ive given have assumed that i could have scrolled the info</t>
  </si>
  <si>
    <t>The app opened maps and gave no indication it was going there, took a while to work out i was in a different app and get back to the recycle app.</t>
  </si>
  <si>
    <t>A couple of minor errors, but was genuinely helpful and I learnt about the different recycling symbols.</t>
  </si>
  <si>
    <t>The symbol infomation.</t>
  </si>
  <si>
    <t>It was new infomation, that I didn't know before.</t>
  </si>
  <si>
    <t>Fix minor errors.</t>
  </si>
  <si>
    <t>Detailed in the previous answers.</t>
  </si>
  <si>
    <t>Was helpful.</t>
  </si>
  <si>
    <t>Scrolling</t>
  </si>
  <si>
    <t>The onboarding process is a helpful introduction to what to expect from the app. It doesn’t specifically help me through functionality of the app (since I’d rather “jump straight in” and check out all its features.), but it was a nice opening to the app.</t>
  </si>
  <si>
    <t>Tasks were pretty intuitive, main front page looks clean with an instructive settings cogwheel. Cute selection of having my name as animated or not (though does not specifically add value to the core functionality of the app)</t>
  </si>
  <si>
    <t>All operations were simple to carry out. Upon opening the “search” section, I did feel slightly overwhelmed with how many items there were. However, this didn’t prevent me from carrying out the operations successfully.</t>
  </si>
  <si>
    <t xml:space="preserve">A can of Pepsi </t>
  </si>
  <si>
    <t xml:space="preserve">Cans/metal </t>
  </si>
  <si>
    <t>Plastic bottle of oil</t>
  </si>
  <si>
    <t xml:space="preserve">after the 4th rescan of the Pepsi can, it classified it correctly. Also, changing background location affects classification accuracy (e.g. I tried out an aerosol on a white a brown background - always classified the aerosol as paper and cardboard, but on the white background it classified correctly. )
I lowkey have a feeling that the object detection functionality “likes” to “default” to outputting paper and cardboard for quite a few different items (despite it being one of the most widely recycled items I think).  Plus glass came out as metal too.
The items that I tested out on were coloured, has logo labels, and placed on a brown/white background. For some see-through plastic items there was still some food/fluid in them that may have impacted on misclassification??
</t>
  </si>
  <si>
    <t>Good usability, clear, concise, well organised. Nice down-shading of the green! Love the educational side to this
Could this functionality be incorporated into the camera detection? (Saves me from having to search for the symbol manually)</t>
  </si>
  <si>
    <t>This is so peng ngl.</t>
  </si>
  <si>
    <t>I enjoyed the educational aspect to this app. Learning about why I’m recycling something motivates me to want to recycle more</t>
  </si>
  <si>
    <t>The scan feature</t>
  </si>
  <si>
    <t>I’m fascinated about the underlying CNN Machine learning Architecture in place.
2nd favourite was the Locate function. - also in the scan feature, it’d be sick if there was a button taking me to the Locate page to find my nearest recycling centre (or whatever) to recycle my object.</t>
  </si>
  <si>
    <t>This app is ace. Minor buttons to put in place here and there would make the app even more fool proof to use than it already is. If you can get that scan feature optimised for accurate classification, you’re onto a winner</t>
  </si>
  <si>
    <t xml:space="preserve">The app crashed upon initial loading - but got through in the end. </t>
  </si>
  <si>
    <t>Everything is brilliant (ease of use, functionality, navigatability, layout, organisation) etc. Is ace except for the scanning feature which misclassifies (defaulting to paper and cardboard most times)</t>
  </si>
  <si>
    <t>I like the “did you know“</t>
  </si>
  <si>
    <t>Plastic bag</t>
  </si>
  <si>
    <t xml:space="preserve">Paper &amp; cardboard </t>
  </si>
  <si>
    <t>Crisp packets</t>
  </si>
  <si>
    <t>Tonic water can</t>
  </si>
  <si>
    <t xml:space="preserve">It includes all of the functionality that would help me to recycle. Really useful, relevant information without obfuscating the value with other unnecessary information </t>
  </si>
  <si>
    <t>Scanning an item</t>
  </si>
  <si>
    <t xml:space="preserve">Because it saves time looking up the item properties </t>
  </si>
  <si>
    <t>It does what you want it to do..and I expect there would be regular updates</t>
  </si>
  <si>
    <t>Feels very professional and easy to use and smooth and instinctive!</t>
  </si>
  <si>
    <t>glass bottle</t>
  </si>
  <si>
    <t>glass</t>
  </si>
  <si>
    <t>There was an overlap with the button and the information on the Plastic screen as my phone is quite small</t>
  </si>
  <si>
    <t>I could access information I didn't even know I needed, the map functionality was within the app and I was expecting it to revert to Apple Maps which I wouldn't have liked.</t>
  </si>
  <si>
    <t>The map functionality</t>
  </si>
  <si>
    <t>I found it extremely easy to use and I liked how if you searched for something it would tell you where to take it e.g. supermarket then it would tell you exact where the closest supermarket is, making it a very smooth and effortless process</t>
  </si>
  <si>
    <t xml:space="preserve">I loved how easy it was to use and effortless on my side, it did exactly what I wanted or needed it to. I liked the reward aspect of being able to set a goal and achieve it. I really liked the reminders for the bin collection day. </t>
  </si>
  <si>
    <t>Change</t>
  </si>
  <si>
    <t>make sure the can is completely empty</t>
  </si>
  <si>
    <t>at collection points (westminster libraries/ recycling centers)</t>
  </si>
  <si>
    <t>squash it, put plastic cap on</t>
  </si>
  <si>
    <t>general recycling</t>
  </si>
  <si>
    <t>embelishments must be removed</t>
  </si>
  <si>
    <t xml:space="preserve">remove stained, oily areas </t>
  </si>
  <si>
    <t>local carrier bag collection point (at major supermarkets)</t>
  </si>
  <si>
    <t>Ensure it is empty, do not pierce, crush or flatten it, detach loose or removable parts e.g. lid, dispose with normal recycling outside</t>
  </si>
  <si>
    <t>Take them to a recycling centre or a collection point which can be found at some supermarkets e.g. Tesco</t>
  </si>
  <si>
    <t>Recycle it with carrier bags at supermarket collection points</t>
  </si>
  <si>
    <t xml:space="preserve">With your regular recycling outside and you can leave plastic tops on and straws in </t>
  </si>
  <si>
    <t>Remove embellishments as these can't be recycled and then recycle the card along with the envelope in your regular recycling box outside</t>
  </si>
  <si>
    <t>empty and rinse it, put the lid back on and place it in your regular recycling bin outside</t>
  </si>
  <si>
    <t>Not usually but you can recycle via TerraCycle's Crisps packet Recycling Scheme</t>
  </si>
  <si>
    <t>remove stained, oily or greasy areas and then place in your regular recycling outside</t>
  </si>
  <si>
    <t>Recycle at your local carrier bag collection point at major supermarkets</t>
  </si>
  <si>
    <t>Make sure it is empty and detach removable parts</t>
  </si>
  <si>
    <t>To a recycling centre</t>
  </si>
  <si>
    <t>It can be recycled with the envelope but any embellishments must be taken off</t>
  </si>
  <si>
    <t>You have to remove any stained areas in the carton</t>
  </si>
  <si>
    <t>Taking it to your local carrier bag collection point</t>
  </si>
  <si>
    <t>Detach any loose or easily removable parts such as the lid</t>
  </si>
  <si>
    <t>Take to a battery collection point</t>
  </si>
  <si>
    <t>Leave tops and straws in and give the carton a rinse</t>
  </si>
  <si>
    <t>Rinse</t>
  </si>
  <si>
    <t>Remove all embellishments</t>
  </si>
  <si>
    <t>Remove areas contaminated with grease</t>
  </si>
  <si>
    <t>Take to local carrier bag collection point</t>
  </si>
  <si>
    <t>Perceived Reycling Knowledge</t>
  </si>
  <si>
    <t>Recycling Motivation</t>
  </si>
  <si>
    <t>Knowledge</t>
  </si>
  <si>
    <t>Recycling Score Before</t>
  </si>
  <si>
    <t>Recycling Score After</t>
  </si>
  <si>
    <t>Motivation</t>
  </si>
  <si>
    <t>Anon User ID</t>
  </si>
  <si>
    <t>Recycling Likeliness Before</t>
  </si>
  <si>
    <t>Recycling Likeliness After</t>
  </si>
  <si>
    <t>Score Change</t>
  </si>
  <si>
    <t>take them to a household recycling centre - they cant go in household recycling bin</t>
  </si>
  <si>
    <t>take them to a recycling centre</t>
  </si>
  <si>
    <t>Make sure they're clean and dry, leave caps/straws in</t>
  </si>
  <si>
    <t>make sure theyre clean, remove a soak pad if present</t>
  </si>
  <si>
    <t>Remove any glitter/badges/ribbon</t>
  </si>
  <si>
    <t>Remove any stained/greasy parts, as well as uneaten pieces</t>
  </si>
  <si>
    <t>recycle them at a carrier bag collection point</t>
  </si>
  <si>
    <t>They need to be empty</t>
  </si>
  <si>
    <t>You have to recycle them in a special bin (can be found at super markets)</t>
  </si>
  <si>
    <t xml:space="preserve">At collection points </t>
  </si>
  <si>
    <t>As it is, make sure liquid is out</t>
  </si>
  <si>
    <t>Make sure there are no labels</t>
  </si>
  <si>
    <t>All glitter or other decorations have to be taken off</t>
  </si>
  <si>
    <t>Make sure it is empty</t>
  </si>
  <si>
    <t xml:space="preserve">At the supermarket </t>
  </si>
  <si>
    <t xml:space="preserve">In some supermarkets </t>
  </si>
  <si>
    <t xml:space="preserve">Supermarkets </t>
  </si>
  <si>
    <t xml:space="preserve">With plastic stops in </t>
  </si>
  <si>
    <t xml:space="preserve">Glitter and embellishments </t>
  </si>
  <si>
    <t xml:space="preserve">Remove contaminated areas </t>
  </si>
  <si>
    <t>Cannot be recycled at home but can be brought to recycling centres</t>
  </si>
  <si>
    <t xml:space="preserve">Being them to a recycling centre - or many shops offer recycling of batteries as a service. </t>
  </si>
  <si>
    <t>Make sure they are clean, put them in domestic recycling bin</t>
  </si>
  <si>
    <t>Clean, remove any soak pads and put into recycling bin</t>
  </si>
  <si>
    <t>Remove any bin recycling elements such as glitter</t>
  </si>
  <si>
    <t>Remove any stained parts, which can be disposed of in the brown bin</t>
  </si>
  <si>
    <t xml:space="preserve">At recycling point at your local supermarket </t>
  </si>
  <si>
    <t>put it in the paper and cardboard bin</t>
  </si>
  <si>
    <t>remove any greasy areas</t>
  </si>
  <si>
    <t>local carrier bag collection location</t>
  </si>
  <si>
    <t xml:space="preserve"> </t>
  </si>
  <si>
    <t>Aerosols</t>
  </si>
  <si>
    <t>Batteries</t>
  </si>
  <si>
    <t>Bubble Wrap</t>
  </si>
  <si>
    <t>Cartons</t>
  </si>
  <si>
    <t>Black Plastic</t>
  </si>
  <si>
    <t>Tray</t>
  </si>
  <si>
    <t>Liner</t>
  </si>
  <si>
    <t>Film</t>
  </si>
  <si>
    <t>Cards</t>
  </si>
  <si>
    <t>Nail Varnish</t>
  </si>
  <si>
    <t>Crisp Packets</t>
  </si>
  <si>
    <t>Pizza Boxes</t>
  </si>
  <si>
    <t>Plastic Bags</t>
  </si>
  <si>
    <t>How</t>
  </si>
  <si>
    <t>Max</t>
  </si>
  <si>
    <t>Min</t>
  </si>
  <si>
    <t>Std Dev</t>
  </si>
  <si>
    <t>Perceived Reycling Knowledge (%)</t>
  </si>
  <si>
    <t>Recycling Score Before (%)</t>
  </si>
  <si>
    <t>Recycling Score After (%)</t>
  </si>
  <si>
    <t>13.4.0</t>
  </si>
  <si>
    <t>not sure</t>
  </si>
  <si>
    <t>There are specific bins for batteries (but I’ve only seen them at uni or offices)</t>
  </si>
  <si>
    <t>Empty and rinse then flatten them</t>
  </si>
  <si>
    <t>Remove anything that’s not paper</t>
  </si>
  <si>
    <t>If it doesn’t have oil on it</t>
  </si>
  <si>
    <t>Depends on what kind of plastic bags, although most are non recyclable</t>
  </si>
  <si>
    <t>Looks a lot more polished than the previous versions and I like the dark mode. I like the goal setting option.</t>
  </si>
  <si>
    <t>The recycling instructions are font size just too small, for someone wearing glasses/without perfect vision it might be better to increase it a bit.
Terracycle is mentioned but a link to their page could be added to easily see who is part of the programme.
Eggs shells and coffee grounds can be put into plants as fertiliser.
I don't see receipts as a separate category as its not recyclable paper it might need to be mentioned.</t>
  </si>
  <si>
    <t>Glass jar of spices</t>
  </si>
  <si>
    <t>Metal (which tbh it has a metal lid, but the scan was focused on the jar, lid was barely visible) and plastic</t>
  </si>
  <si>
    <t>Again font size, will stop saying it again just because it's a general comment for any description.</t>
  </si>
  <si>
    <t>I love all the different features neatly put together into one app, so you avoid having to look in multiple places. The only downfall is that the scan doesn't work perfectly yet, but the lists and symbols explanations help out a lot anyway :)</t>
  </si>
  <si>
    <t xml:space="preserve">I really like the map! </t>
  </si>
  <si>
    <t>again, I think that's the most difficult part of recycling since when items need to be brought to larger facilities a lot of time can be spent on how to get there and where to go</t>
  </si>
  <si>
    <t>the fontsize of the descriptions</t>
  </si>
  <si>
    <t>the scanning feature was wrong more often than not</t>
  </si>
  <si>
    <t>due to the scanning feature, if that's put as its main selling point</t>
  </si>
  <si>
    <t>Very intuitive and easy to use.</t>
  </si>
  <si>
    <t>Paper envelope</t>
  </si>
  <si>
    <t>Paper and cardboard or Greeting card</t>
  </si>
  <si>
    <t>Plastic bags</t>
  </si>
  <si>
    <t xml:space="preserve">Very easy and quick to use. I like that I can track my progress and set goals for myself.  </t>
  </si>
  <si>
    <t>Easy to access the information. Instructions were very clear and condense.</t>
  </si>
  <si>
    <t>I would want to be able to see what items I have recycled (to track my progress).</t>
  </si>
  <si>
    <t>Very easy to use, simple and well-designed. Definitely very helpful for someone who doesn't usually recycle!</t>
  </si>
  <si>
    <t>I usually skip these because I don't find them too useful</t>
  </si>
  <si>
    <t>cardboard box</t>
  </si>
  <si>
    <t>Lots of useful features to know everything about recycling in your local area. Also nice personalisation touch.</t>
  </si>
  <si>
    <t>Really quick way of identifying if the product has one - don't need to wait to detect etc.</t>
  </si>
  <si>
    <t>Detecting wrong categories</t>
  </si>
  <si>
    <t>Really useful, no lag and smooth to use</t>
  </si>
  <si>
    <t>Fontsize of descriptions</t>
  </si>
  <si>
    <t>What items I have recycled</t>
  </si>
  <si>
    <t>Trash</t>
  </si>
  <si>
    <t xml:space="preserve">  </t>
  </si>
  <si>
    <t>Usability</t>
  </si>
  <si>
    <t>Aerosols must be emptied plus  removable parts detached</t>
  </si>
  <si>
    <t>Often need to be recycled at local centre separately, I.e. can’t stick em in your home recycling bin</t>
  </si>
  <si>
    <t>Can be recycled with carrier bags at supermarket collection points</t>
  </si>
  <si>
    <t>Recycled at home (in normal way) with plastic tips on and straws in</t>
  </si>
  <si>
    <t>Glitter plus any colourings must be removed prior to recycling</t>
  </si>
  <si>
    <t>Glass is recyclable but the varnish isn’t - rinse out properly before recycling</t>
  </si>
  <si>
    <t>Recyclable in the normal home bin upon removing oil stained areas first</t>
  </si>
  <si>
    <t>Find collection point at nearest supermarket</t>
  </si>
  <si>
    <t>Check that it is empty</t>
  </si>
  <si>
    <t>At the library</t>
  </si>
  <si>
    <t>squash them first</t>
  </si>
  <si>
    <t>Remove glitter</t>
  </si>
  <si>
    <t>Treat as cardboard</t>
  </si>
  <si>
    <t>empty and don't pierce</t>
  </si>
  <si>
    <t>check with council</t>
  </si>
  <si>
    <t>supermarket collection points</t>
  </si>
  <si>
    <t>clean and dry</t>
  </si>
  <si>
    <t>idk</t>
  </si>
  <si>
    <t>no embellishments</t>
  </si>
  <si>
    <t>local supermarket</t>
  </si>
  <si>
    <t>ensure it is empty</t>
  </si>
  <si>
    <t>take to recycling centre</t>
  </si>
  <si>
    <t>leave tops on</t>
  </si>
  <si>
    <t>get rid of decorations on it that can't be recycled</t>
  </si>
  <si>
    <t>remove greasy areas</t>
  </si>
  <si>
    <t>collection point</t>
  </si>
  <si>
    <t>Group A</t>
  </si>
  <si>
    <t>(all)</t>
  </si>
  <si>
    <t>motivation &lt; 5</t>
  </si>
  <si>
    <t>Group B</t>
  </si>
  <si>
    <t>Anon ID</t>
  </si>
  <si>
    <t>B</t>
  </si>
  <si>
    <t>A</t>
  </si>
  <si>
    <t>C</t>
  </si>
  <si>
    <t>D</t>
  </si>
  <si>
    <t>E</t>
  </si>
  <si>
    <t>F</t>
  </si>
  <si>
    <t>G</t>
  </si>
  <si>
    <t>H</t>
  </si>
  <si>
    <t>I</t>
  </si>
  <si>
    <t>J</t>
  </si>
  <si>
    <t>K</t>
  </si>
  <si>
    <t>L</t>
  </si>
  <si>
    <t>M</t>
  </si>
  <si>
    <t>N</t>
  </si>
  <si>
    <t>O</t>
  </si>
  <si>
    <t>P</t>
  </si>
  <si>
    <t>No Response</t>
  </si>
  <si>
    <t>F,N,P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</si>
</sst>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b/>
      <sz val="11"/>
      <color theme="1"/>
      <name val="Calibri"/>
      <family val="2"/>
      <scheme val="minor"/>
    </font>
    <font>
      <sz val="20"/>
      <color theme="1"/>
      <name val="Calibri"/>
      <family val="2"/>
      <scheme val="minor"/>
    </font>
    <font>
      <b/>
      <sz val="12"/>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s>
  <borders count="23">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9"/>
      </left>
      <right style="thin">
        <color theme="9"/>
      </right>
      <top style="thin">
        <color theme="9"/>
      </top>
      <bottom style="thin">
        <color theme="9"/>
      </bottom>
      <diagonal/>
    </border>
    <border>
      <left/>
      <right style="thin">
        <color theme="9"/>
      </right>
      <top/>
      <bottom/>
      <diagonal/>
    </border>
    <border>
      <left/>
      <right/>
      <top/>
      <bottom style="thin">
        <color theme="9"/>
      </bottom>
      <diagonal/>
    </border>
    <border>
      <left/>
      <right style="thin">
        <color theme="9"/>
      </right>
      <top/>
      <bottom style="thin">
        <color theme="9"/>
      </bottom>
      <diagonal/>
    </border>
    <border>
      <left style="thin">
        <color theme="9"/>
      </left>
      <right style="thin">
        <color theme="9"/>
      </right>
      <top/>
      <bottom/>
      <diagonal/>
    </border>
    <border>
      <left style="thin">
        <color theme="9"/>
      </left>
      <right style="thin">
        <color theme="9"/>
      </right>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indexed="64"/>
      </top>
      <bottom/>
      <diagonal/>
    </border>
    <border>
      <left/>
      <right/>
      <top style="thin">
        <color theme="4" tint="0.39997558519241921"/>
      </top>
      <bottom/>
      <diagonal/>
    </border>
  </borders>
  <cellStyleXfs count="5">
    <xf numFmtId="0" fontId="0" fillId="0" borderId="0"/>
    <xf numFmtId="0" fontId="2" fillId="0" borderId="0" applyNumberFormat="0" applyFill="0" applyBorder="0" applyAlignment="0" applyProtection="0"/>
    <xf numFmtId="9" fontId="3" fillId="0" borderId="0" applyFont="0" applyFill="0" applyBorder="0" applyAlignment="0" applyProtection="0"/>
    <xf numFmtId="0" fontId="4" fillId="2" borderId="0" applyNumberFormat="0" applyBorder="0" applyAlignment="0" applyProtection="0"/>
    <xf numFmtId="0" fontId="5" fillId="3" borderId="0" applyNumberFormat="0" applyBorder="0" applyAlignment="0" applyProtection="0"/>
  </cellStyleXfs>
  <cellXfs count="116">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1" fillId="0" borderId="0" xfId="0" applyFont="1" applyBorder="1"/>
    <xf numFmtId="0" fontId="0" fillId="0" borderId="0" xfId="0" applyBorder="1"/>
    <xf numFmtId="0" fontId="0" fillId="0" borderId="1" xfId="0" applyBorder="1"/>
    <xf numFmtId="0" fontId="1" fillId="0" borderId="0" xfId="0" applyFont="1" applyAlignment="1">
      <alignment horizontal="center" wrapText="1"/>
    </xf>
    <xf numFmtId="0" fontId="0" fillId="0" borderId="0" xfId="0" applyFill="1" applyBorder="1"/>
    <xf numFmtId="0" fontId="2" fillId="0" borderId="0" xfId="1" applyFill="1" applyBorder="1"/>
    <xf numFmtId="0" fontId="0" fillId="0" borderId="6" xfId="0" applyBorder="1"/>
    <xf numFmtId="0" fontId="0" fillId="5" borderId="0" xfId="0" applyFill="1"/>
    <xf numFmtId="0" fontId="0" fillId="6" borderId="0" xfId="0" applyFill="1"/>
    <xf numFmtId="0" fontId="0" fillId="0" borderId="0" xfId="0" quotePrefix="1"/>
    <xf numFmtId="0" fontId="1" fillId="0" borderId="0" xfId="0" applyFont="1" applyAlignment="1">
      <alignment wrapText="1"/>
    </xf>
    <xf numFmtId="0" fontId="0" fillId="5" borderId="0" xfId="0" applyFill="1" applyAlignment="1">
      <alignment wrapText="1"/>
    </xf>
    <xf numFmtId="0" fontId="0" fillId="6" borderId="0" xfId="0" applyFill="1" applyAlignment="1">
      <alignment wrapText="1"/>
    </xf>
    <xf numFmtId="0" fontId="0" fillId="0" borderId="0" xfId="0" applyFill="1"/>
    <xf numFmtId="0" fontId="1" fillId="0" borderId="0" xfId="0" applyFont="1" applyAlignment="1"/>
    <xf numFmtId="0" fontId="0" fillId="0" borderId="0" xfId="0" applyAlignment="1"/>
    <xf numFmtId="0" fontId="0" fillId="0" borderId="0" xfId="0" applyFill="1" applyBorder="1" applyAlignment="1">
      <alignment wrapText="1"/>
    </xf>
    <xf numFmtId="0" fontId="0" fillId="6" borderId="0" xfId="0" applyFill="1" applyBorder="1"/>
    <xf numFmtId="0" fontId="0" fillId="5" borderId="0" xfId="0" applyFill="1" applyBorder="1"/>
    <xf numFmtId="0" fontId="0" fillId="0" borderId="0" xfId="0" quotePrefix="1" applyAlignment="1">
      <alignment wrapText="1"/>
    </xf>
    <xf numFmtId="0" fontId="5" fillId="3" borderId="0" xfId="4" applyAlignment="1">
      <alignment wrapText="1"/>
    </xf>
    <xf numFmtId="0" fontId="4" fillId="2" borderId="0" xfId="3" applyAlignment="1">
      <alignment wrapText="1"/>
    </xf>
    <xf numFmtId="0" fontId="0" fillId="0" borderId="1" xfId="0" applyBorder="1" applyAlignment="1">
      <alignment wrapText="1"/>
    </xf>
    <xf numFmtId="0" fontId="0" fillId="0" borderId="7" xfId="0" applyBorder="1" applyAlignment="1">
      <alignment wrapText="1"/>
    </xf>
    <xf numFmtId="0" fontId="0" fillId="0" borderId="3" xfId="0" applyBorder="1"/>
    <xf numFmtId="0" fontId="0" fillId="0" borderId="0" xfId="0" applyFont="1" applyFill="1" applyBorder="1"/>
    <xf numFmtId="0" fontId="0" fillId="4" borderId="0" xfId="0" applyFont="1" applyFill="1" applyBorder="1"/>
    <xf numFmtId="0" fontId="0" fillId="0" borderId="0" xfId="0" applyFont="1" applyFill="1" applyBorder="1" applyAlignment="1">
      <alignment wrapText="1"/>
    </xf>
    <xf numFmtId="0" fontId="5" fillId="3" borderId="0" xfId="4" applyFont="1" applyFill="1" applyBorder="1" applyAlignment="1">
      <alignment wrapText="1"/>
    </xf>
    <xf numFmtId="0" fontId="4" fillId="2" borderId="0" xfId="3" applyFont="1" applyFill="1" applyBorder="1" applyAlignment="1">
      <alignment wrapText="1"/>
    </xf>
    <xf numFmtId="0" fontId="0" fillId="0" borderId="0" xfId="0" applyFont="1" applyBorder="1"/>
    <xf numFmtId="0" fontId="0" fillId="0" borderId="0" xfId="0" quotePrefix="1" applyFont="1" applyFill="1" applyBorder="1" applyAlignment="1">
      <alignment wrapText="1"/>
    </xf>
    <xf numFmtId="0" fontId="0" fillId="0" borderId="0" xfId="0" quotePrefix="1" applyFont="1" applyFill="1" applyBorder="1"/>
    <xf numFmtId="0" fontId="0" fillId="0" borderId="3" xfId="0" applyFont="1" applyFill="1" applyBorder="1" applyAlignment="1">
      <alignment wrapText="1"/>
    </xf>
    <xf numFmtId="0" fontId="0" fillId="0" borderId="3" xfId="0" applyFont="1" applyFill="1" applyBorder="1"/>
    <xf numFmtId="0" fontId="1" fillId="0" borderId="0" xfId="0" applyFont="1" applyFill="1" applyBorder="1"/>
    <xf numFmtId="0" fontId="0" fillId="0" borderId="0" xfId="0" applyNumberFormat="1" applyAlignment="1"/>
    <xf numFmtId="0" fontId="0" fillId="0" borderId="0" xfId="0" quotePrefix="1" applyNumberFormat="1" applyAlignment="1"/>
    <xf numFmtId="0" fontId="5" fillId="3" borderId="0" xfId="4" applyAlignment="1"/>
    <xf numFmtId="0" fontId="0" fillId="0" borderId="0" xfId="0" quotePrefix="1" applyAlignment="1"/>
    <xf numFmtId="0" fontId="0" fillId="7" borderId="0" xfId="0" applyFill="1" applyBorder="1"/>
    <xf numFmtId="0" fontId="0" fillId="0" borderId="0" xfId="0" applyBorder="1" applyAlignment="1">
      <alignment horizontal="center"/>
    </xf>
    <xf numFmtId="0" fontId="1" fillId="0" borderId="4" xfId="0" applyFont="1" applyBorder="1" applyAlignment="1">
      <alignment wrapText="1"/>
    </xf>
    <xf numFmtId="0" fontId="1" fillId="0" borderId="5" xfId="0" applyFont="1" applyFill="1" applyBorder="1" applyAlignment="1">
      <alignment wrapText="1"/>
    </xf>
    <xf numFmtId="0" fontId="0" fillId="8" borderId="1" xfId="0" applyFill="1" applyBorder="1"/>
    <xf numFmtId="0" fontId="1" fillId="8" borderId="7" xfId="0" applyFont="1" applyFill="1" applyBorder="1" applyAlignment="1">
      <alignment horizontal="center" vertical="center" textRotation="90"/>
    </xf>
    <xf numFmtId="0" fontId="1" fillId="8" borderId="6" xfId="0" applyFont="1" applyFill="1" applyBorder="1"/>
    <xf numFmtId="0" fontId="1" fillId="8" borderId="5" xfId="0" applyFont="1" applyFill="1" applyBorder="1"/>
    <xf numFmtId="0" fontId="1" fillId="0" borderId="0" xfId="0" applyNumberFormat="1" applyFont="1"/>
    <xf numFmtId="0" fontId="1" fillId="8" borderId="9" xfId="0" applyFont="1" applyFill="1" applyBorder="1" applyAlignment="1">
      <alignment horizontal="center" vertical="center" textRotation="90"/>
    </xf>
    <xf numFmtId="0" fontId="1" fillId="0" borderId="5" xfId="0" quotePrefix="1" applyFont="1" applyFill="1" applyBorder="1" applyAlignment="1">
      <alignment wrapText="1"/>
    </xf>
    <xf numFmtId="0" fontId="0" fillId="0" borderId="0" xfId="0" applyNumberFormat="1" applyFont="1" applyFill="1" applyBorder="1" applyAlignment="1"/>
    <xf numFmtId="0" fontId="0" fillId="0" borderId="0" xfId="0" quotePrefix="1" applyNumberFormat="1" applyFont="1" applyFill="1" applyBorder="1" applyAlignment="1"/>
    <xf numFmtId="0" fontId="0" fillId="0" borderId="11" xfId="0" applyBorder="1" applyAlignment="1">
      <alignment horizontal="center"/>
    </xf>
    <xf numFmtId="0" fontId="1" fillId="0" borderId="12" xfId="0" applyFont="1" applyBorder="1"/>
    <xf numFmtId="0" fontId="1" fillId="0" borderId="13" xfId="0" applyFont="1" applyBorder="1"/>
    <xf numFmtId="0" fontId="1" fillId="0" borderId="14" xfId="0" applyFont="1" applyBorder="1"/>
    <xf numFmtId="0" fontId="1" fillId="0" borderId="14" xfId="0" applyFont="1" applyFill="1" applyBorder="1"/>
    <xf numFmtId="0" fontId="0" fillId="0" borderId="15" xfId="0" applyBorder="1"/>
    <xf numFmtId="0" fontId="0" fillId="0" borderId="10" xfId="0" applyBorder="1"/>
    <xf numFmtId="0" fontId="1" fillId="0" borderId="16" xfId="0" applyFont="1" applyBorder="1"/>
    <xf numFmtId="0" fontId="1" fillId="0" borderId="17" xfId="0" applyFont="1" applyBorder="1"/>
    <xf numFmtId="0" fontId="1" fillId="0" borderId="15" xfId="0" applyFont="1" applyFill="1" applyBorder="1"/>
    <xf numFmtId="0" fontId="0" fillId="0" borderId="12" xfId="0" applyBorder="1" applyAlignment="1">
      <alignment horizontal="center"/>
    </xf>
    <xf numFmtId="0" fontId="0" fillId="0" borderId="13" xfId="0" applyBorder="1" applyAlignment="1">
      <alignment horizontal="center"/>
    </xf>
    <xf numFmtId="0" fontId="6" fillId="0" borderId="0" xfId="0" applyFont="1" applyFill="1" applyBorder="1"/>
    <xf numFmtId="0" fontId="1" fillId="0" borderId="0" xfId="0" applyFont="1" applyFill="1"/>
    <xf numFmtId="0" fontId="0" fillId="0" borderId="0" xfId="0" applyFill="1" applyBorder="1" applyAlignment="1">
      <alignment horizontal="center"/>
    </xf>
    <xf numFmtId="0" fontId="7" fillId="0" borderId="0" xfId="0" applyFont="1"/>
    <xf numFmtId="0" fontId="1" fillId="0" borderId="0" xfId="0" applyFont="1" applyFill="1" applyBorder="1" applyAlignment="1">
      <alignment horizontal="center" wrapText="1"/>
    </xf>
    <xf numFmtId="0" fontId="8" fillId="0" borderId="0" xfId="0" applyFont="1" applyFill="1" applyBorder="1" applyAlignment="1">
      <alignment horizontal="center"/>
    </xf>
    <xf numFmtId="0" fontId="9" fillId="0" borderId="0" xfId="0" applyFont="1" applyFill="1" applyBorder="1" applyAlignment="1">
      <alignment horizontal="center"/>
    </xf>
    <xf numFmtId="0" fontId="0" fillId="0" borderId="0" xfId="0" applyFont="1" applyFill="1" applyBorder="1" applyAlignment="1">
      <alignment horizontal="center"/>
    </xf>
    <xf numFmtId="0" fontId="9" fillId="0" borderId="0" xfId="0" applyFont="1" applyFill="1" applyBorder="1" applyAlignment="1">
      <alignment horizontal="center" wrapText="1"/>
    </xf>
    <xf numFmtId="0" fontId="0" fillId="0" borderId="0" xfId="0"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1" applyFill="1"/>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9" fontId="0" fillId="0" borderId="0" xfId="2" applyFont="1" applyAlignment="1">
      <alignment horizontal="center"/>
    </xf>
    <xf numFmtId="0" fontId="0" fillId="0" borderId="0" xfId="0" applyFill="1" applyAlignment="1">
      <alignment wrapText="1"/>
    </xf>
    <xf numFmtId="0" fontId="0" fillId="0" borderId="0" xfId="0" applyBorder="1" applyAlignment="1">
      <alignment wrapText="1"/>
    </xf>
    <xf numFmtId="0" fontId="0" fillId="0" borderId="22" xfId="0" applyNumberFormat="1" applyFont="1" applyBorder="1" applyAlignment="1"/>
    <xf numFmtId="0" fontId="0" fillId="4" borderId="22" xfId="0" applyNumberFormat="1" applyFont="1" applyFill="1" applyBorder="1" applyAlignment="1"/>
    <xf numFmtId="0" fontId="0" fillId="0" borderId="0" xfId="0" applyNumberFormat="1" applyFont="1" applyBorder="1" applyAlignment="1"/>
    <xf numFmtId="0" fontId="0" fillId="4" borderId="0" xfId="0" applyNumberFormat="1" applyFont="1" applyFill="1" applyBorder="1" applyAlignment="1"/>
    <xf numFmtId="0" fontId="1" fillId="8" borderId="4" xfId="0" applyFont="1" applyFill="1" applyBorder="1"/>
    <xf numFmtId="0" fontId="1" fillId="0" borderId="2" xfId="0" applyFont="1" applyBorder="1" applyAlignment="1">
      <alignment horizontal="left"/>
    </xf>
    <xf numFmtId="0" fontId="1" fillId="0" borderId="2" xfId="0" applyFont="1" applyFill="1" applyBorder="1" applyAlignment="1">
      <alignment horizontal="left"/>
    </xf>
    <xf numFmtId="0" fontId="0" fillId="0" borderId="2" xfId="0" applyBorder="1"/>
    <xf numFmtId="0" fontId="1" fillId="0" borderId="4" xfId="0" applyFont="1" applyBorder="1" applyAlignment="1">
      <alignment horizontal="left"/>
    </xf>
    <xf numFmtId="0" fontId="1" fillId="0" borderId="9" xfId="0" applyFont="1" applyBorder="1" applyAlignment="1">
      <alignment horizontal="left"/>
    </xf>
    <xf numFmtId="0" fontId="0" fillId="0" borderId="0" xfId="0" applyNumberFormat="1" applyFont="1" applyFill="1" applyBorder="1" applyAlignment="1">
      <alignment wrapText="1"/>
    </xf>
    <xf numFmtId="0" fontId="8" fillId="0" borderId="21" xfId="0" applyFont="1" applyFill="1" applyBorder="1" applyAlignment="1">
      <alignment horizontal="center"/>
    </xf>
    <xf numFmtId="0" fontId="9" fillId="0" borderId="21" xfId="0" applyFont="1" applyFill="1" applyBorder="1" applyAlignment="1">
      <alignment horizontal="center"/>
    </xf>
    <xf numFmtId="0" fontId="0" fillId="0" borderId="21" xfId="0" applyFont="1" applyFill="1" applyBorder="1" applyAlignment="1">
      <alignment horizontal="center"/>
    </xf>
    <xf numFmtId="0" fontId="0" fillId="0" borderId="21" xfId="0" applyFill="1" applyBorder="1" applyAlignment="1">
      <alignment horizontal="center"/>
    </xf>
    <xf numFmtId="0" fontId="0" fillId="0" borderId="0" xfId="0" applyAlignment="1">
      <alignment horizontal="right"/>
    </xf>
    <xf numFmtId="10" fontId="0" fillId="0" borderId="0" xfId="2" applyNumberFormat="1" applyFont="1"/>
    <xf numFmtId="9" fontId="1" fillId="0" borderId="19" xfId="0" applyNumberFormat="1" applyFont="1" applyBorder="1" applyAlignment="1">
      <alignment horizontal="center"/>
    </xf>
    <xf numFmtId="10" fontId="1" fillId="0" borderId="19" xfId="0" applyNumberFormat="1" applyFont="1" applyBorder="1" applyAlignment="1">
      <alignment horizontal="center"/>
    </xf>
    <xf numFmtId="10" fontId="0" fillId="0" borderId="0" xfId="2" applyNumberFormat="1" applyFont="1" applyAlignment="1">
      <alignment horizontal="left"/>
    </xf>
    <xf numFmtId="0" fontId="1" fillId="8" borderId="1" xfId="0" applyFont="1" applyFill="1" applyBorder="1" applyAlignment="1">
      <alignment horizontal="center" vertical="center" textRotation="90"/>
    </xf>
    <xf numFmtId="0" fontId="1" fillId="0" borderId="1" xfId="0" applyFont="1" applyBorder="1" applyAlignment="1">
      <alignment horizontal="center" vertical="center" textRotation="90"/>
    </xf>
    <xf numFmtId="0" fontId="1" fillId="0" borderId="7" xfId="0" applyFont="1" applyBorder="1" applyAlignment="1">
      <alignment horizontal="center" vertical="center" textRotation="90"/>
    </xf>
    <xf numFmtId="0" fontId="1" fillId="8" borderId="8" xfId="0" applyFont="1" applyFill="1" applyBorder="1" applyAlignment="1">
      <alignment horizontal="center" vertical="center" textRotation="90"/>
    </xf>
    <xf numFmtId="0" fontId="1" fillId="8" borderId="2" xfId="0" applyFont="1" applyFill="1" applyBorder="1" applyAlignment="1">
      <alignment horizontal="center" vertical="center" textRotation="90"/>
    </xf>
    <xf numFmtId="0" fontId="1" fillId="0" borderId="0" xfId="0" applyFont="1" applyAlignment="1">
      <alignment horizontal="center"/>
    </xf>
  </cellXfs>
  <cellStyles count="5">
    <cellStyle name="Bad" xfId="4" builtinId="27"/>
    <cellStyle name="Good" xfId="3" builtinId="26"/>
    <cellStyle name="Hyperlink" xfId="1" builtinId="8"/>
    <cellStyle name="Normal" xfId="0" builtinId="0"/>
    <cellStyle name="Per cent" xfId="2" builtinId="5"/>
  </cellStyles>
  <dxfs count="10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font>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5167-4745-9760-59A02EAD9FD7}"/>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5167-4745-9760-59A02EAD9FD7}"/>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5167-4745-9760-59A02EAD9FD7}"/>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5167-4745-9760-59A02EAD9FD7}"/>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5167-4745-9760-59A02EAD9FD7}"/>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5167-4745-9760-59A02EAD9FD7}"/>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5167-4745-9760-59A02EAD9F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Usability!$Y$18:$Y$24</c:f>
              <c:strCache>
                <c:ptCount val="7"/>
                <c:pt idx="0">
                  <c:v>Locate</c:v>
                </c:pt>
                <c:pt idx="1">
                  <c:v>Symbols</c:v>
                </c:pt>
                <c:pt idx="2">
                  <c:v>Scan</c:v>
                </c:pt>
                <c:pt idx="3">
                  <c:v>Search</c:v>
                </c:pt>
                <c:pt idx="4">
                  <c:v>Progress</c:v>
                </c:pt>
                <c:pt idx="5">
                  <c:v>Collections</c:v>
                </c:pt>
                <c:pt idx="6">
                  <c:v>Home</c:v>
                </c:pt>
              </c:strCache>
            </c:strRef>
          </c:cat>
          <c:val>
            <c:numRef>
              <c:f>Usability!$Z$18:$Z$24</c:f>
              <c:numCache>
                <c:formatCode>General</c:formatCode>
                <c:ptCount val="7"/>
                <c:pt idx="0">
                  <c:v>4</c:v>
                </c:pt>
                <c:pt idx="1">
                  <c:v>6</c:v>
                </c:pt>
                <c:pt idx="2">
                  <c:v>3</c:v>
                </c:pt>
                <c:pt idx="3">
                  <c:v>1</c:v>
                </c:pt>
                <c:pt idx="4">
                  <c:v>1</c:v>
                </c:pt>
                <c:pt idx="5">
                  <c:v>1</c:v>
                </c:pt>
                <c:pt idx="6">
                  <c:v>1</c:v>
                </c:pt>
              </c:numCache>
            </c:numRef>
          </c:val>
          <c:extLst>
            <c:ext xmlns:c16="http://schemas.microsoft.com/office/drawing/2014/chart" uri="{C3380CC4-5D6E-409C-BE32-E72D297353CC}">
              <c16:uniqueId val="{00000000-7A2D-9249-B6DB-CA8CD996BFA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152876709347058"/>
          <c:y val="0.20400642966966409"/>
          <c:w val="0.15269376777964408"/>
          <c:h val="0.5298569631458788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Perceived Knowledge</c:v>
          </c:tx>
          <c:spPr>
            <a:ln w="28575" cap="rnd">
              <a:solidFill>
                <a:schemeClr val="accent1"/>
              </a:solidFill>
              <a:round/>
            </a:ln>
            <a:effectLst/>
          </c:spPr>
          <c:marker>
            <c:symbol val="none"/>
          </c:marker>
          <c:val>
            <c:numRef>
              <c:f>Impact!$C$3:$C$15</c:f>
              <c:numCache>
                <c:formatCode>0%</c:formatCode>
                <c:ptCount val="13"/>
                <c:pt idx="0">
                  <c:v>0.4</c:v>
                </c:pt>
                <c:pt idx="1">
                  <c:v>0.6</c:v>
                </c:pt>
                <c:pt idx="2">
                  <c:v>0.6</c:v>
                </c:pt>
                <c:pt idx="3">
                  <c:v>0.8</c:v>
                </c:pt>
                <c:pt idx="4">
                  <c:v>0.8</c:v>
                </c:pt>
                <c:pt idx="5">
                  <c:v>0.8</c:v>
                </c:pt>
                <c:pt idx="6">
                  <c:v>0.8</c:v>
                </c:pt>
                <c:pt idx="7">
                  <c:v>0.8</c:v>
                </c:pt>
                <c:pt idx="8">
                  <c:v>0.8</c:v>
                </c:pt>
                <c:pt idx="9">
                  <c:v>0.8</c:v>
                </c:pt>
                <c:pt idx="10">
                  <c:v>0.8</c:v>
                </c:pt>
                <c:pt idx="11">
                  <c:v>0.8</c:v>
                </c:pt>
                <c:pt idx="12">
                  <c:v>0.8</c:v>
                </c:pt>
              </c:numCache>
            </c:numRef>
          </c:val>
          <c:smooth val="0"/>
          <c:extLst>
            <c:ext xmlns:c16="http://schemas.microsoft.com/office/drawing/2014/chart" uri="{C3380CC4-5D6E-409C-BE32-E72D297353CC}">
              <c16:uniqueId val="{00000000-CD2C-FA4B-85F7-F52C5538A9AC}"/>
            </c:ext>
          </c:extLst>
        </c:ser>
        <c:ser>
          <c:idx val="1"/>
          <c:order val="1"/>
          <c:tx>
            <c:v>Actual Knowledge (Before)</c:v>
          </c:tx>
          <c:spPr>
            <a:ln w="28575" cap="rnd">
              <a:solidFill>
                <a:schemeClr val="accent3"/>
              </a:solidFill>
              <a:round/>
            </a:ln>
            <a:effectLst/>
          </c:spPr>
          <c:marker>
            <c:symbol val="none"/>
          </c:marker>
          <c:val>
            <c:numRef>
              <c:f>Impact!$F$3:$F$15</c:f>
              <c:numCache>
                <c:formatCode>0%</c:formatCode>
                <c:ptCount val="13"/>
                <c:pt idx="0">
                  <c:v>0.61538461538461542</c:v>
                </c:pt>
                <c:pt idx="1">
                  <c:v>0.46153846153846156</c:v>
                </c:pt>
                <c:pt idx="2">
                  <c:v>0.53846153846153844</c:v>
                </c:pt>
                <c:pt idx="3">
                  <c:v>0.30769230769230771</c:v>
                </c:pt>
                <c:pt idx="4">
                  <c:v>0.38461538461538464</c:v>
                </c:pt>
                <c:pt idx="5">
                  <c:v>0.46153846153846156</c:v>
                </c:pt>
                <c:pt idx="6">
                  <c:v>0.53846153846153844</c:v>
                </c:pt>
                <c:pt idx="7">
                  <c:v>0.61538461538461542</c:v>
                </c:pt>
                <c:pt idx="8">
                  <c:v>0.61538461538461542</c:v>
                </c:pt>
                <c:pt idx="9">
                  <c:v>0.61538461538461542</c:v>
                </c:pt>
                <c:pt idx="10">
                  <c:v>0.69230769230769229</c:v>
                </c:pt>
                <c:pt idx="11">
                  <c:v>0.69230769230769229</c:v>
                </c:pt>
                <c:pt idx="12">
                  <c:v>0.69230769230769229</c:v>
                </c:pt>
              </c:numCache>
            </c:numRef>
          </c:val>
          <c:smooth val="0"/>
          <c:extLst>
            <c:ext xmlns:c16="http://schemas.microsoft.com/office/drawing/2014/chart" uri="{C3380CC4-5D6E-409C-BE32-E72D297353CC}">
              <c16:uniqueId val="{00000001-CD2C-FA4B-85F7-F52C5538A9AC}"/>
            </c:ext>
          </c:extLst>
        </c:ser>
        <c:dLbls>
          <c:showLegendKey val="0"/>
          <c:showVal val="0"/>
          <c:showCatName val="0"/>
          <c:showSerName val="0"/>
          <c:showPercent val="0"/>
          <c:showBubbleSize val="0"/>
        </c:dLbls>
        <c:smooth val="0"/>
        <c:axId val="1277325488"/>
        <c:axId val="1277406000"/>
      </c:lineChart>
      <c:catAx>
        <c:axId val="127732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06000"/>
        <c:crosses val="autoZero"/>
        <c:auto val="1"/>
        <c:lblAlgn val="ctr"/>
        <c:lblOffset val="100"/>
        <c:noMultiLvlLbl val="0"/>
      </c:catAx>
      <c:valAx>
        <c:axId val="1277406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2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Knowledge (Before)</c:v>
          </c:tx>
          <c:spPr>
            <a:ln w="28575" cap="rnd">
              <a:solidFill>
                <a:schemeClr val="accent1"/>
              </a:solidFill>
              <a:round/>
            </a:ln>
            <a:effectLst/>
          </c:spPr>
          <c:marker>
            <c:symbol val="none"/>
          </c:marker>
          <c:val>
            <c:numRef>
              <c:f>Impact!$L$45:$L$57</c:f>
              <c:numCache>
                <c:formatCode>0%</c:formatCode>
                <c:ptCount val="13"/>
                <c:pt idx="0">
                  <c:v>0.30769230769230771</c:v>
                </c:pt>
                <c:pt idx="1">
                  <c:v>0.38461538461538464</c:v>
                </c:pt>
                <c:pt idx="2">
                  <c:v>0.46153846153846156</c:v>
                </c:pt>
                <c:pt idx="3">
                  <c:v>0.46153846153846156</c:v>
                </c:pt>
                <c:pt idx="4">
                  <c:v>0.53846153846153844</c:v>
                </c:pt>
                <c:pt idx="5">
                  <c:v>0.53846153846153844</c:v>
                </c:pt>
                <c:pt idx="6">
                  <c:v>0.61538461538461542</c:v>
                </c:pt>
                <c:pt idx="7">
                  <c:v>0.61538461538461542</c:v>
                </c:pt>
                <c:pt idx="8">
                  <c:v>0.61538461538461542</c:v>
                </c:pt>
                <c:pt idx="9">
                  <c:v>0.61538461538461542</c:v>
                </c:pt>
                <c:pt idx="10">
                  <c:v>0.69230769230769229</c:v>
                </c:pt>
                <c:pt idx="11">
                  <c:v>0.69230769230769229</c:v>
                </c:pt>
                <c:pt idx="12">
                  <c:v>0.69230769230769229</c:v>
                </c:pt>
              </c:numCache>
            </c:numRef>
          </c:val>
          <c:smooth val="0"/>
          <c:extLst>
            <c:ext xmlns:c16="http://schemas.microsoft.com/office/drawing/2014/chart" uri="{C3380CC4-5D6E-409C-BE32-E72D297353CC}">
              <c16:uniqueId val="{00000000-064A-A840-9272-CD11E0596071}"/>
            </c:ext>
          </c:extLst>
        </c:ser>
        <c:ser>
          <c:idx val="1"/>
          <c:order val="1"/>
          <c:tx>
            <c:v>Actual Knowledge (After)</c:v>
          </c:tx>
          <c:spPr>
            <a:ln w="28575" cap="rnd">
              <a:solidFill>
                <a:schemeClr val="accent3"/>
              </a:solidFill>
              <a:round/>
            </a:ln>
            <a:effectLst/>
          </c:spPr>
          <c:marker>
            <c:symbol val="none"/>
          </c:marker>
          <c:val>
            <c:numRef>
              <c:f>Impact!$M$45:$M$57</c:f>
              <c:numCache>
                <c:formatCode>0%</c:formatCode>
                <c:ptCount val="13"/>
                <c:pt idx="0">
                  <c:v>0.92307692307692313</c:v>
                </c:pt>
                <c:pt idx="1">
                  <c:v>0.69230769230769229</c:v>
                </c:pt>
                <c:pt idx="2">
                  <c:v>0.92307692307692313</c:v>
                </c:pt>
                <c:pt idx="3">
                  <c:v>0.92307692307692313</c:v>
                </c:pt>
                <c:pt idx="4">
                  <c:v>0.92307692307692313</c:v>
                </c:pt>
                <c:pt idx="5">
                  <c:v>0.84615384615384615</c:v>
                </c:pt>
                <c:pt idx="6">
                  <c:v>0.76923076923076927</c:v>
                </c:pt>
                <c:pt idx="7">
                  <c:v>1</c:v>
                </c:pt>
                <c:pt idx="8">
                  <c:v>0.84615384615384615</c:v>
                </c:pt>
                <c:pt idx="9">
                  <c:v>0.76923076923076927</c:v>
                </c:pt>
                <c:pt idx="10">
                  <c:v>0.92307692307692313</c:v>
                </c:pt>
                <c:pt idx="11">
                  <c:v>0.92307692307692313</c:v>
                </c:pt>
                <c:pt idx="12">
                  <c:v>0.76923076923076927</c:v>
                </c:pt>
              </c:numCache>
            </c:numRef>
          </c:val>
          <c:smooth val="0"/>
          <c:extLst>
            <c:ext xmlns:c16="http://schemas.microsoft.com/office/drawing/2014/chart" uri="{C3380CC4-5D6E-409C-BE32-E72D297353CC}">
              <c16:uniqueId val="{00000001-064A-A840-9272-CD11E0596071}"/>
            </c:ext>
          </c:extLst>
        </c:ser>
        <c:dLbls>
          <c:showLegendKey val="0"/>
          <c:showVal val="0"/>
          <c:showCatName val="0"/>
          <c:showSerName val="0"/>
          <c:showPercent val="0"/>
          <c:showBubbleSize val="0"/>
        </c:dLbls>
        <c:smooth val="0"/>
        <c:axId val="1277325488"/>
        <c:axId val="1277406000"/>
      </c:lineChart>
      <c:catAx>
        <c:axId val="127732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06000"/>
        <c:crosses val="autoZero"/>
        <c:auto val="1"/>
        <c:lblAlgn val="ctr"/>
        <c:lblOffset val="100"/>
        <c:noMultiLvlLbl val="0"/>
      </c:catAx>
      <c:valAx>
        <c:axId val="1277406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2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26</xdr:col>
      <xdr:colOff>615950</xdr:colOff>
      <xdr:row>13</xdr:row>
      <xdr:rowOff>63500</xdr:rowOff>
    </xdr:from>
    <xdr:to>
      <xdr:col>37</xdr:col>
      <xdr:colOff>723900</xdr:colOff>
      <xdr:row>27</xdr:row>
      <xdr:rowOff>38100</xdr:rowOff>
    </xdr:to>
    <xdr:graphicFrame macro="">
      <xdr:nvGraphicFramePr>
        <xdr:cNvPr id="3" name="Chart 2">
          <a:extLst>
            <a:ext uri="{FF2B5EF4-FFF2-40B4-BE49-F238E27FC236}">
              <a16:creationId xmlns:a16="http://schemas.microsoft.com/office/drawing/2014/main" id="{FD81B18B-492B-C747-AF02-79A5A4969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22</xdr:row>
      <xdr:rowOff>88900</xdr:rowOff>
    </xdr:from>
    <xdr:to>
      <xdr:col>10</xdr:col>
      <xdr:colOff>673100</xdr:colOff>
      <xdr:row>41</xdr:row>
      <xdr:rowOff>114300</xdr:rowOff>
    </xdr:to>
    <xdr:graphicFrame macro="">
      <xdr:nvGraphicFramePr>
        <xdr:cNvPr id="2" name="Chart 1">
          <a:extLst>
            <a:ext uri="{FF2B5EF4-FFF2-40B4-BE49-F238E27FC236}">
              <a16:creationId xmlns:a16="http://schemas.microsoft.com/office/drawing/2014/main" id="{AC2DAACE-F65B-224A-9FB7-8B6407E19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43</xdr:row>
      <xdr:rowOff>0</xdr:rowOff>
    </xdr:from>
    <xdr:to>
      <xdr:col>10</xdr:col>
      <xdr:colOff>539750</xdr:colOff>
      <xdr:row>62</xdr:row>
      <xdr:rowOff>25400</xdr:rowOff>
    </xdr:to>
    <xdr:graphicFrame macro="">
      <xdr:nvGraphicFramePr>
        <xdr:cNvPr id="3" name="Chart 2">
          <a:extLst>
            <a:ext uri="{FF2B5EF4-FFF2-40B4-BE49-F238E27FC236}">
              <a16:creationId xmlns:a16="http://schemas.microsoft.com/office/drawing/2014/main" id="{8CB69989-F568-4248-9DFB-D215D9A13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06CAB2-4046-144A-B714-C9690558CE8A}" name="Table1" displayName="Table1" ref="A1:CF17" totalsRowShown="0" headerRowDxfId="105">
  <autoFilter ref="A1:CF17" xr:uid="{17D31BD6-62E3-744F-B5C8-5FE9F350916A}"/>
  <tableColumns count="84">
    <tableColumn id="1" xr3:uid="{1323B694-B24C-5F4B-AF51-8485F700A09E}" name="ID" dataDxfId="104"/>
    <tableColumn id="6" xr3:uid="{8215AD90-9AC6-EF4F-B2D4-94B315D254EF}" name="How likely are you to recycle currently?" dataDxfId="103"/>
    <tableColumn id="7" xr3:uid="{48C915CD-BDD3-5A42-8C6B-3E8940113F18}" name="I enjoyed the onboarding experience" dataDxfId="102"/>
    <tableColumn id="8" xr3:uid="{CF599375-2DAE-BE45-B846-5E3573F97A8B}" name="I found the onboarding experience helpful" dataDxfId="101"/>
    <tableColumn id="9" xr3:uid="{55999A2E-3CA1-1147-86F3-0CE73A099B3D}" name="The onboarding experience was annoying" dataDxfId="100"/>
    <tableColumn id="10" xr3:uid="{491E2273-6F20-6549-ADAF-5ACB6C1CA139}" name="The onboarding experience was a nice introduction to the app" dataDxfId="99"/>
    <tableColumn id="11" xr3:uid="{1A42B511-68D0-724C-ABFE-5EB26E2FFAB3}" name="What are your initial thoughts?" dataDxfId="98"/>
    <tableColumn id="12" xr3:uid="{7EACA533-3E9E-F542-AE5C-E604D755EE6B}" name="Add a rubbish collection" dataDxfId="97"/>
    <tableColumn id="13" xr3:uid="{323B2DCC-A6BB-FB40-9A13-34C8E3CC554A}" name="Edit the rubbish collection that you just added" dataDxfId="96"/>
    <tableColumn id="14" xr3:uid="{8AFF676B-5A9E-B042-8E6D-D2699F90C745}" name="Change your personalised name" dataDxfId="95"/>
    <tableColumn id="15" xr3:uid="{9737627B-722D-0F48-B694-93D45A46687F}" name="Change whether the welcome message is animated or not" dataDxfId="94"/>
    <tableColumn id="16" xr3:uid="{5B5D6565-1CED-B541-B08D-88F7F4256971}" name="Change your recycling goal" dataDxfId="93"/>
    <tableColumn id="17" xr3:uid="{A81BE26A-8F98-B34A-B2CA-3C69599A9AAE}" name="Visit the app settings" dataDxfId="92"/>
    <tableColumn id="18" xr3:uid="{8A8482A1-8F32-A848-87D9-4379046140CB}" name="Any comments or suggestions?" dataDxfId="91"/>
    <tableColumn id="19" xr3:uid="{9ACF55A3-A7CA-884A-90E1-9A557394DFEB}" name="Enter them here" dataDxfId="90"/>
    <tableColumn id="20" xr3:uid="{E7CBE2A4-CFC8-8340-85DE-C39145D27D37}" name="Search for an item" dataDxfId="89"/>
    <tableColumn id="21" xr3:uid="{102A7CE3-1E3B-2F4C-836B-39F243605D68}" name="View information about an item" dataDxfId="88"/>
    <tableColumn id="22" xr3:uid="{4603A827-25F7-B444-812D-3946A3B1F4DD}" name="Mark an item as favourite" dataDxfId="87"/>
    <tableColumn id="23" xr3:uid="{619BED4F-1ABC-4B48-9F49-CE003E468FE2}" name="View favourite items only " dataDxfId="86"/>
    <tableColumn id="24" xr3:uid="{F06B0B9D-9DBA-3F41-995E-81085BF9155B}" name="View all items again" dataDxfId="85"/>
    <tableColumn id="25" xr3:uid="{ADB6DD84-BCAF-0441-BA8B-580FB224880C}" name="Tracked that you had recycled a recyclable item" dataDxfId="84"/>
    <tableColumn id="26" xr3:uid="{CC24CC88-DD79-E946-94C3-39827FAE3F37}" name="Found out where to take an item that couldn't be placed in your household recycling" dataDxfId="83"/>
    <tableColumn id="27" xr3:uid="{4A935418-88E7-0846-AAFF-B715818203AF}" name="Dismissed keyboard after a search" dataDxfId="82"/>
    <tableColumn id="28" xr3:uid="{7C360C8D-4984-D645-BD19-47F5215822F3}" name="The information was clear and easy to understand" dataDxfId="81"/>
    <tableColumn id="29" xr3:uid="{EC284436-F133-3B4F-9579-B2D92021721B}" name="The information told me what I needed to know" dataDxfId="80"/>
    <tableColumn id="30" xr3:uid="{6697601C-2E18-FC42-B9A4-FF5DE6B5B701}" name="The information left me with more questions" dataDxfId="79"/>
    <tableColumn id="31" xr3:uid="{E731F7DF-7D90-104F-A69A-CCAB04799057}" name="I learnt something from the information" dataDxfId="78"/>
    <tableColumn id="32" xr3:uid="{D420DF88-DF6D-6A41-986D-E7955AB97B8A}" name="The information was helpful" dataDxfId="77"/>
    <tableColumn id="33" xr3:uid="{817F99BC-E1EE-8B42-A919-0D281105D989}" name="Any comments or suggestions?2" dataDxfId="76"/>
    <tableColumn id="34" xr3:uid="{305A5349-1706-904B-A496-4A2A93B247D2}" name="Enter them here2" dataDxfId="75"/>
    <tableColumn id="35" xr3:uid="{C284F946-5E7B-314D-AD1E-61AD63A74539}" name="Scan an item that you would normally throw out / recycle, e.g. common items._x000a_Did it classify it correctly?" dataDxfId="74"/>
    <tableColumn id="36" xr3:uid="{41541B25-086F-5246-A145-3052EDDDDD59}" name="What was the item?" dataDxfId="73"/>
    <tableColumn id="37" xr3:uid="{09805B73-EB9F-D841-921A-59014C812AE4}" name="What was it classified as?" dataDxfId="72"/>
    <tableColumn id="38" xr3:uid="{3DEA24D4-A0DF-0342-90E9-71749C4BC26F}" name="What should it have been classified as?" dataDxfId="71"/>
    <tableColumn id="39" xr3:uid="{8C5E6B18-8D61-9F44-A91F-ABDD037DD6FC}" name="Scan another item that you would normally throw out / recycle, e.g. common items._x000a_Did it classify it correctly?" dataDxfId="70"/>
    <tableColumn id="40" xr3:uid="{4DFA05C8-BE12-F240-A908-E061CDE701DD}" name="What was the item?2" dataDxfId="69"/>
    <tableColumn id="41" xr3:uid="{26E3600C-5387-8442-9CA3-A647F4CBC881}" name="What was it classified as?2" dataDxfId="68"/>
    <tableColumn id="42" xr3:uid="{AA2F1621-C3B1-6949-B0FE-B8BF365859BD}" name="What should it have been classified as?2" dataDxfId="67"/>
    <tableColumn id="43" xr3:uid="{1F6DCA9E-1822-F846-A0AE-857B3DFE8CE6}" name="Start scanning an item" dataDxfId="66"/>
    <tableColumn id="44" xr3:uid="{C3E4C48A-E4AD-A34E-9EFF-F543B0FAA27D}" name="Stop scanning an item" dataDxfId="65"/>
    <tableColumn id="45" xr3:uid="{A4339B13-CE75-4D43-8537-D19910D88C25}" name="The information was clear and easy to understand2" dataDxfId="64"/>
    <tableColumn id="46" xr3:uid="{6A3221BA-A0DA-2248-8C75-D447AFAC5DD8}" name="The information told me what I needed to know2" dataDxfId="63"/>
    <tableColumn id="47" xr3:uid="{F2D4B9D5-DCFE-F840-9A7B-2F3E6FEDA906}" name="The information left me with more questions2" dataDxfId="62"/>
    <tableColumn id="48" xr3:uid="{1ABF2CF2-C9DE-3E49-B9C8-B1896225FBFD}" name="I learnt something from the information2" dataDxfId="61"/>
    <tableColumn id="49" xr3:uid="{B13BBD6F-0345-124D-A47E-D25665E09DCF}" name="The information was helpful2" dataDxfId="60"/>
    <tableColumn id="50" xr3:uid="{673EAF1D-7BC3-784A-A62F-693ECA4C4BC5}" name="Any comments or suggestions?3" dataDxfId="59"/>
    <tableColumn id="51" xr3:uid="{32D1E485-E983-9048-BDDE-9B130E5DF992}" name="Enter them here3" dataDxfId="58"/>
    <tableColumn id="52" xr3:uid="{9016822E-95F5-F74D-A959-2C53886E1777}" name="Learn more about a symbol" dataDxfId="57"/>
    <tableColumn id="53" xr3:uid="{6EB36097-AF71-CA40-A0EF-2B75B2D52181}" name="Change the category of symbols being shown" dataDxfId="56"/>
    <tableColumn id="54" xr3:uid="{27125B46-E127-594D-85D2-D7996114A84B}" name="The information was clear and easy to understand3" dataDxfId="55"/>
    <tableColumn id="55" xr3:uid="{921F2EBD-BC14-F44D-9D9F-A43DF680DD85}" name="The information told me what I needed to know3" dataDxfId="54"/>
    <tableColumn id="56" xr3:uid="{409202F8-D951-ED4C-A188-9A59A67D1D45}" name="The information left me with more questions3" dataDxfId="53"/>
    <tableColumn id="57" xr3:uid="{31E1A828-E8DA-944A-8FC2-C0C0197EA473}" name="I learnt something from the information3" dataDxfId="52"/>
    <tableColumn id="58" xr3:uid="{15AE1426-3078-F743-89B4-013F5B46C579}" name="The information was helpful3" dataDxfId="51"/>
    <tableColumn id="59" xr3:uid="{AAB8483E-68E0-7845-B968-9C53910C90EA}" name="Any comments or suggestions?4" dataDxfId="50"/>
    <tableColumn id="60" xr3:uid="{875523A4-82F8-3C4D-A5FF-14FCE3F6F1B0}" name="Enter them here4" dataDxfId="49"/>
    <tableColumn id="61" xr3:uid="{9962F514-41C6-E043-9AF5-9D09F8732FD3}" name="Find your nearest recycling centre" dataDxfId="48"/>
    <tableColumn id="62" xr3:uid="{F97FCDD4-527F-3946-9E8E-00D859097E9D}" name="Find your nearest charity shop" dataDxfId="47"/>
    <tableColumn id="63" xr3:uid="{6069C7E7-B2C7-EF45-B08B-7E30788654E4}" name="Find your nearest supermarket" dataDxfId="46"/>
    <tableColumn id="64" xr3:uid="{E1954124-A8CA-394F-A5A3-FA86E72AD5BA}" name="Learn more about the location selected" dataDxfId="45"/>
    <tableColumn id="65" xr3:uid="{892D2097-B8CE-9840-9781-178A7C4885CA}" name="Get directions to the nearest location selected" dataDxfId="44"/>
    <tableColumn id="66" xr3:uid="{DFFB98F0-A5FF-BA4F-BF7B-295376BAB781}" name="Recentre the map view" dataDxfId="43"/>
    <tableColumn id="67" xr3:uid="{F02C1873-71B4-3647-99D1-D4622C81BCB4}" name="Any comments or suggestions?5" dataDxfId="42"/>
    <tableColumn id="68" xr3:uid="{DEA98BC9-4A4F-4A48-AFEB-2480E7A5B40D}" name="Enter them here5" dataDxfId="41"/>
    <tableColumn id="69" xr3:uid="{6F06C6B4-9BD0-664C-8549-45C9376A23DF}" name="Was the app what you expected?" dataDxfId="40"/>
    <tableColumn id="70" xr3:uid="{A8F702D9-2DBA-A641-8760-DDCF7D25FDD1}" name="Why?" dataDxfId="39"/>
    <tableColumn id="71" xr3:uid="{6568E2BF-09D9-0042-84BA-1DE1446C255F}" name="What was your favourite feature of the app?" dataDxfId="38"/>
    <tableColumn id="72" xr3:uid="{784AE2EE-B959-9646-85F6-BB0334917C8C}" name="Why?2" dataDxfId="37"/>
    <tableColumn id="73" xr3:uid="{574019F9-977E-8243-AFB0-31D2EE843A8A}" name="How easy / intuitive was the app to use?" dataDxfId="36"/>
    <tableColumn id="74" xr3:uid="{8C712E78-9A91-8B4F-ACB6-811B1E1CE079}" name="How helpful is the app?" dataDxfId="35"/>
    <tableColumn id="75" xr3:uid="{505444C0-D1C0-FF47-9BD2-BF1131F9C24B}" name="How likely are you to use this app?" dataDxfId="34"/>
    <tableColumn id="76" xr3:uid="{DBA63A6E-FA9A-684F-9757-BAEF18B76EF3}" name="How clear was the information presented?" dataDxfId="33"/>
    <tableColumn id="77" xr3:uid="{1706CF1B-C6E3-CE46-8E63-21C94FA074A6}" name="How helpful was the information presented?" dataDxfId="32"/>
    <tableColumn id="78" xr3:uid="{5356821E-BB41-9F42-943D-4910DF6712ED}" name="How easy was it to navigate the app?" dataDxfId="31"/>
    <tableColumn id="79" xr3:uid="{AC31155D-7981-9A4A-9A2A-3BB5FDAAF6D8}" name="How much sense did the layout make to you?" dataDxfId="30"/>
    <tableColumn id="80" xr3:uid="{43247E53-C069-3642-BB95-3A08DF6022CA}" name="Would you change anything about the app?" dataDxfId="29"/>
    <tableColumn id="81" xr3:uid="{7E05824B-FF90-6F4E-93A9-D7270471B242}" name="What would you change?" dataDxfId="28"/>
    <tableColumn id="82" xr3:uid="{0E646FBC-126A-3A4E-828F-1921B2347E20}" name="Any final comments or suggestions?" dataDxfId="27"/>
    <tableColumn id="83" xr3:uid="{05E9290A-CD05-6845-8550-35D4D7160854}" name="Enter them here6" dataDxfId="26"/>
    <tableColumn id="84" xr3:uid="{F4010557-FC93-854A-B1BB-99607873E868}" name="Did anything not work when you were trying out the app?" dataDxfId="25"/>
    <tableColumn id="85" xr3:uid="{DC2A798C-63CC-724D-B659-48336AA8F914}" name="What?" dataDxfId="24"/>
    <tableColumn id="86" xr3:uid="{CB1DDCD5-0E0D-4C48-B4C4-9DFB6CBAAE0C}" name="Imagine this app was on the app store, and you had downloaded it. What rating would you give it?" dataDxfId="23"/>
    <tableColumn id="87" xr3:uid="{6966DF7E-DB30-844A-AA1C-51A947E5A145}" name="Why?3" dataDxfId="22"/>
    <tableColumn id="88" xr3:uid="{965AEF8E-2F9D-3747-81C0-4EB81FDBEC33}" name="How likely are you to recycle with this app?"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DA12-5FB2-1241-A308-25E6945C0AF1}">
  <dimension ref="A1:AD17"/>
  <sheetViews>
    <sheetView tabSelected="1" workbookViewId="0">
      <pane ySplit="1" topLeftCell="A2" activePane="bottomLeft" state="frozen"/>
      <selection pane="bottomLeft" activeCell="A18" sqref="A18"/>
    </sheetView>
  </sheetViews>
  <sheetFormatPr baseColWidth="10" defaultRowHeight="16" x14ac:dyDescent="0.2"/>
  <cols>
    <col min="1" max="1" width="9.1640625" customWidth="1"/>
    <col min="2" max="2" width="14.1640625" bestFit="1" customWidth="1"/>
    <col min="7" max="7" width="16" customWidth="1"/>
    <col min="9" max="9" width="27.5" style="3" customWidth="1"/>
    <col min="11" max="11" width="22.33203125" style="3" customWidth="1"/>
    <col min="13" max="13" width="18.5" style="3" customWidth="1"/>
    <col min="15" max="15" width="24.83203125" style="3" customWidth="1"/>
    <col min="17" max="17" width="23.1640625" style="3" customWidth="1"/>
    <col min="22" max="22" width="31.1640625" style="3" customWidth="1"/>
    <col min="24" max="24" width="20.33203125" style="3" customWidth="1"/>
    <col min="26" max="26" width="20" style="3" customWidth="1"/>
    <col min="28" max="28" width="20.83203125" style="3" customWidth="1"/>
    <col min="30" max="30" width="21" style="3" customWidth="1"/>
  </cols>
  <sheetData>
    <row r="1" spans="1:30" s="1" customFormat="1" ht="16" customHeight="1" x14ac:dyDescent="0.2">
      <c r="A1" s="1" t="s">
        <v>545</v>
      </c>
      <c r="B1" s="1" t="s">
        <v>101</v>
      </c>
      <c r="C1" s="1" t="s">
        <v>3</v>
      </c>
      <c r="D1" s="1" t="s">
        <v>4</v>
      </c>
      <c r="E1" s="1" t="s">
        <v>5</v>
      </c>
      <c r="F1" s="1" t="s">
        <v>6</v>
      </c>
      <c r="G1" s="1" t="s">
        <v>7</v>
      </c>
      <c r="H1" s="1" t="s">
        <v>8</v>
      </c>
      <c r="I1" s="14" t="s">
        <v>9</v>
      </c>
      <c r="J1" s="1" t="s">
        <v>10</v>
      </c>
      <c r="K1" s="14" t="s">
        <v>11</v>
      </c>
      <c r="L1" s="1" t="s">
        <v>12</v>
      </c>
      <c r="M1" s="14" t="s">
        <v>13</v>
      </c>
      <c r="N1" s="1" t="s">
        <v>14</v>
      </c>
      <c r="O1" s="14" t="s">
        <v>15</v>
      </c>
      <c r="P1" s="1" t="s">
        <v>16</v>
      </c>
      <c r="Q1" s="14" t="s">
        <v>17</v>
      </c>
      <c r="R1" s="1" t="s">
        <v>18</v>
      </c>
      <c r="S1" s="1" t="s">
        <v>19</v>
      </c>
      <c r="T1" s="1" t="s">
        <v>20</v>
      </c>
      <c r="U1" s="1" t="s">
        <v>21</v>
      </c>
      <c r="V1" s="14" t="s">
        <v>22</v>
      </c>
      <c r="W1" s="1" t="s">
        <v>23</v>
      </c>
      <c r="X1" s="14" t="s">
        <v>24</v>
      </c>
      <c r="Y1" s="1" t="s">
        <v>25</v>
      </c>
      <c r="Z1" s="14" t="s">
        <v>26</v>
      </c>
      <c r="AA1" s="1" t="s">
        <v>27</v>
      </c>
      <c r="AB1" s="14" t="s">
        <v>28</v>
      </c>
      <c r="AC1" s="1" t="s">
        <v>29</v>
      </c>
      <c r="AD1" s="14" t="s">
        <v>30</v>
      </c>
    </row>
    <row r="2" spans="1:30" ht="16" customHeight="1" x14ac:dyDescent="0.2">
      <c r="A2" t="s">
        <v>547</v>
      </c>
      <c r="B2" t="s">
        <v>32</v>
      </c>
      <c r="C2" t="s">
        <v>33</v>
      </c>
      <c r="D2">
        <v>4</v>
      </c>
      <c r="E2">
        <v>3</v>
      </c>
      <c r="F2">
        <v>4</v>
      </c>
      <c r="G2">
        <v>5</v>
      </c>
      <c r="H2" s="11" t="s">
        <v>34</v>
      </c>
      <c r="J2" s="12" t="s">
        <v>31</v>
      </c>
      <c r="K2" s="3" t="s">
        <v>35</v>
      </c>
      <c r="M2" s="15" t="s">
        <v>36</v>
      </c>
      <c r="O2" s="16" t="s">
        <v>37</v>
      </c>
      <c r="P2" s="11" t="s">
        <v>34</v>
      </c>
      <c r="R2" s="12" t="s">
        <v>31</v>
      </c>
      <c r="S2" s="12" t="s">
        <v>34</v>
      </c>
      <c r="T2" s="12" t="s">
        <v>34</v>
      </c>
      <c r="U2" s="12" t="s">
        <v>31</v>
      </c>
      <c r="V2" s="3" t="s">
        <v>38</v>
      </c>
      <c r="W2" s="12" t="s">
        <v>34</v>
      </c>
      <c r="Y2" s="12" t="s">
        <v>34</v>
      </c>
      <c r="AA2" s="11" t="s">
        <v>34</v>
      </c>
      <c r="AC2" s="12" t="s">
        <v>31</v>
      </c>
      <c r="AD2" s="3" t="s">
        <v>39</v>
      </c>
    </row>
    <row r="3" spans="1:30" ht="16" customHeight="1" x14ac:dyDescent="0.2">
      <c r="A3" t="s">
        <v>546</v>
      </c>
      <c r="B3" t="s">
        <v>40</v>
      </c>
      <c r="C3" t="s">
        <v>41</v>
      </c>
      <c r="D3">
        <v>4</v>
      </c>
      <c r="E3">
        <v>2</v>
      </c>
      <c r="F3">
        <v>4</v>
      </c>
      <c r="G3">
        <v>4</v>
      </c>
      <c r="H3" s="12" t="s">
        <v>31</v>
      </c>
      <c r="I3" s="3" t="s">
        <v>42</v>
      </c>
      <c r="J3" s="12" t="s">
        <v>31</v>
      </c>
      <c r="K3" s="3" t="s">
        <v>43</v>
      </c>
      <c r="L3" s="11" t="s">
        <v>34</v>
      </c>
      <c r="N3" s="12" t="s">
        <v>31</v>
      </c>
      <c r="O3" s="3" t="s">
        <v>44</v>
      </c>
      <c r="P3" s="11" t="s">
        <v>45</v>
      </c>
      <c r="R3" s="12" t="s">
        <v>31</v>
      </c>
      <c r="S3" s="11" t="s">
        <v>45</v>
      </c>
      <c r="T3" s="12" t="s">
        <v>34</v>
      </c>
      <c r="U3" s="12" t="s">
        <v>31</v>
      </c>
      <c r="V3" s="3" t="s">
        <v>46</v>
      </c>
      <c r="W3" s="12" t="s">
        <v>34</v>
      </c>
      <c r="Y3" s="12" t="s">
        <v>34</v>
      </c>
      <c r="AA3" s="11" t="s">
        <v>31</v>
      </c>
      <c r="AB3" s="3" t="s">
        <v>47</v>
      </c>
      <c r="AC3" s="12" t="s">
        <v>31</v>
      </c>
      <c r="AD3" s="3" t="s">
        <v>48</v>
      </c>
    </row>
    <row r="4" spans="1:30" ht="16" customHeight="1" x14ac:dyDescent="0.2">
      <c r="A4" t="s">
        <v>548</v>
      </c>
      <c r="B4" t="s">
        <v>49</v>
      </c>
      <c r="C4" t="s">
        <v>33</v>
      </c>
      <c r="D4">
        <v>4</v>
      </c>
      <c r="E4">
        <v>2</v>
      </c>
      <c r="F4">
        <v>4</v>
      </c>
      <c r="G4">
        <v>2</v>
      </c>
      <c r="H4" s="12" t="s">
        <v>31</v>
      </c>
      <c r="I4" s="3" t="s">
        <v>50</v>
      </c>
      <c r="J4" s="12" t="s">
        <v>31</v>
      </c>
      <c r="K4" s="3" t="s">
        <v>51</v>
      </c>
      <c r="L4" s="11"/>
      <c r="M4" s="3" t="s">
        <v>52</v>
      </c>
      <c r="N4" s="12"/>
      <c r="O4" s="3" t="s">
        <v>53</v>
      </c>
      <c r="P4" s="11" t="s">
        <v>45</v>
      </c>
      <c r="R4" s="12" t="s">
        <v>31</v>
      </c>
      <c r="S4" s="12" t="s">
        <v>31</v>
      </c>
      <c r="T4" s="11" t="s">
        <v>31</v>
      </c>
      <c r="U4" s="11" t="s">
        <v>31</v>
      </c>
      <c r="V4" s="3" t="s">
        <v>54</v>
      </c>
      <c r="W4" s="11" t="s">
        <v>31</v>
      </c>
      <c r="X4" s="3" t="s">
        <v>55</v>
      </c>
      <c r="Y4" s="11" t="s">
        <v>31</v>
      </c>
      <c r="Z4" s="3" t="s">
        <v>54</v>
      </c>
      <c r="AA4" s="11" t="s">
        <v>31</v>
      </c>
      <c r="AB4" s="3" t="s">
        <v>56</v>
      </c>
      <c r="AC4" s="11" t="s">
        <v>34</v>
      </c>
    </row>
    <row r="5" spans="1:30" ht="16" customHeight="1" x14ac:dyDescent="0.2">
      <c r="A5" t="s">
        <v>549</v>
      </c>
      <c r="B5" t="s">
        <v>49</v>
      </c>
      <c r="C5" t="s">
        <v>33</v>
      </c>
      <c r="D5">
        <v>4</v>
      </c>
      <c r="E5">
        <v>4</v>
      </c>
      <c r="F5">
        <v>2</v>
      </c>
      <c r="G5">
        <v>5</v>
      </c>
      <c r="H5" s="12" t="s">
        <v>31</v>
      </c>
      <c r="I5" s="3" t="s">
        <v>57</v>
      </c>
      <c r="J5" s="12" t="s">
        <v>31</v>
      </c>
      <c r="K5" s="3" t="s">
        <v>58</v>
      </c>
      <c r="L5" s="12" t="s">
        <v>34</v>
      </c>
      <c r="N5" s="12" t="s">
        <v>31</v>
      </c>
      <c r="O5" s="3" t="s">
        <v>59</v>
      </c>
      <c r="P5" s="11" t="s">
        <v>34</v>
      </c>
      <c r="R5" s="12" t="s">
        <v>31</v>
      </c>
      <c r="S5" s="11" t="s">
        <v>45</v>
      </c>
      <c r="T5" s="12" t="s">
        <v>34</v>
      </c>
      <c r="U5" s="11" t="s">
        <v>34</v>
      </c>
      <c r="W5" s="12" t="s">
        <v>34</v>
      </c>
      <c r="Y5" s="11" t="s">
        <v>31</v>
      </c>
      <c r="Z5" s="3" t="s">
        <v>60</v>
      </c>
      <c r="AA5" s="12" t="s">
        <v>31</v>
      </c>
      <c r="AB5" s="3" t="s">
        <v>61</v>
      </c>
      <c r="AC5" s="11" t="s">
        <v>34</v>
      </c>
    </row>
    <row r="6" spans="1:30" ht="16" customHeight="1" x14ac:dyDescent="0.2">
      <c r="A6" t="s">
        <v>550</v>
      </c>
      <c r="B6" t="s">
        <v>49</v>
      </c>
      <c r="C6" s="13" t="s">
        <v>62</v>
      </c>
      <c r="D6">
        <v>4</v>
      </c>
      <c r="E6">
        <v>2</v>
      </c>
      <c r="F6">
        <v>3</v>
      </c>
      <c r="G6">
        <v>4</v>
      </c>
      <c r="H6" s="11" t="s">
        <v>45</v>
      </c>
      <c r="J6" s="11" t="s">
        <v>45</v>
      </c>
      <c r="L6" s="12" t="s">
        <v>34</v>
      </c>
      <c r="N6" s="12" t="s">
        <v>31</v>
      </c>
      <c r="O6" s="3" t="s">
        <v>63</v>
      </c>
      <c r="P6" s="11" t="s">
        <v>31</v>
      </c>
      <c r="Q6" s="3" t="s">
        <v>64</v>
      </c>
      <c r="R6" s="12" t="s">
        <v>31</v>
      </c>
      <c r="S6" s="11" t="s">
        <v>45</v>
      </c>
      <c r="T6" s="11" t="s">
        <v>31</v>
      </c>
      <c r="U6" s="11" t="s">
        <v>45</v>
      </c>
      <c r="W6" s="12" t="s">
        <v>34</v>
      </c>
      <c r="Y6" s="11" t="s">
        <v>31</v>
      </c>
      <c r="Z6" s="3" t="s">
        <v>65</v>
      </c>
      <c r="AA6" s="11" t="s">
        <v>34</v>
      </c>
      <c r="AC6" s="11" t="s">
        <v>31</v>
      </c>
      <c r="AD6" s="3" t="s">
        <v>66</v>
      </c>
    </row>
    <row r="7" spans="1:30" ht="16" customHeight="1" x14ac:dyDescent="0.2">
      <c r="A7" t="s">
        <v>551</v>
      </c>
      <c r="B7" t="s">
        <v>49</v>
      </c>
      <c r="C7" s="13" t="s">
        <v>62</v>
      </c>
      <c r="D7">
        <v>4</v>
      </c>
      <c r="E7">
        <v>3</v>
      </c>
      <c r="F7">
        <v>5</v>
      </c>
      <c r="G7">
        <v>4</v>
      </c>
      <c r="H7" s="11" t="s">
        <v>45</v>
      </c>
      <c r="J7" s="11" t="s">
        <v>45</v>
      </c>
      <c r="L7" s="11" t="s">
        <v>31</v>
      </c>
      <c r="M7" s="3" t="s">
        <v>67</v>
      </c>
      <c r="N7" s="12" t="s">
        <v>31</v>
      </c>
      <c r="O7" s="3" t="s">
        <v>68</v>
      </c>
      <c r="P7" s="11" t="s">
        <v>31</v>
      </c>
      <c r="Q7" s="3" t="s">
        <v>69</v>
      </c>
      <c r="R7" s="12" t="s">
        <v>31</v>
      </c>
      <c r="S7" s="11" t="s">
        <v>45</v>
      </c>
      <c r="T7" s="12" t="s">
        <v>34</v>
      </c>
      <c r="U7" s="12" t="s">
        <v>31</v>
      </c>
      <c r="V7" s="3" t="s">
        <v>70</v>
      </c>
      <c r="W7" s="11" t="s">
        <v>31</v>
      </c>
      <c r="X7" s="3" t="s">
        <v>71</v>
      </c>
      <c r="Y7" s="12" t="s">
        <v>34</v>
      </c>
      <c r="AA7" s="11" t="s">
        <v>31</v>
      </c>
      <c r="AB7" s="3" t="s">
        <v>68</v>
      </c>
      <c r="AC7" s="11" t="s">
        <v>31</v>
      </c>
      <c r="AD7" s="3" t="s">
        <v>67</v>
      </c>
    </row>
    <row r="8" spans="1:30" ht="16" customHeight="1" x14ac:dyDescent="0.2">
      <c r="A8" t="s">
        <v>552</v>
      </c>
      <c r="B8" t="s">
        <v>72</v>
      </c>
      <c r="C8" t="s">
        <v>33</v>
      </c>
      <c r="D8">
        <v>4</v>
      </c>
      <c r="E8">
        <v>5</v>
      </c>
      <c r="F8">
        <v>2</v>
      </c>
      <c r="G8">
        <v>5</v>
      </c>
      <c r="H8" s="11" t="s">
        <v>45</v>
      </c>
      <c r="J8" s="12" t="s">
        <v>31</v>
      </c>
      <c r="K8" s="3" t="s">
        <v>73</v>
      </c>
      <c r="L8" s="11" t="s">
        <v>34</v>
      </c>
      <c r="N8" s="12" t="s">
        <v>31</v>
      </c>
      <c r="O8" s="3" t="s">
        <v>74</v>
      </c>
      <c r="P8" s="12" t="s">
        <v>34</v>
      </c>
      <c r="R8" s="12" t="s">
        <v>31</v>
      </c>
      <c r="S8" s="12" t="s">
        <v>34</v>
      </c>
      <c r="T8" s="12" t="s">
        <v>34</v>
      </c>
      <c r="U8" t="s">
        <v>31</v>
      </c>
      <c r="V8" s="15" t="s">
        <v>75</v>
      </c>
      <c r="W8" s="12" t="s">
        <v>34</v>
      </c>
      <c r="Y8" s="12" t="s">
        <v>34</v>
      </c>
      <c r="AA8" s="11" t="s">
        <v>34</v>
      </c>
      <c r="AC8" s="11" t="s">
        <v>34</v>
      </c>
    </row>
    <row r="9" spans="1:30" ht="16" customHeight="1" x14ac:dyDescent="0.2">
      <c r="A9" t="s">
        <v>553</v>
      </c>
      <c r="B9" t="s">
        <v>49</v>
      </c>
      <c r="C9" t="s">
        <v>33</v>
      </c>
      <c r="D9">
        <v>3</v>
      </c>
      <c r="E9">
        <v>2</v>
      </c>
      <c r="F9">
        <v>3</v>
      </c>
      <c r="G9">
        <v>5</v>
      </c>
      <c r="H9" s="11" t="s">
        <v>45</v>
      </c>
      <c r="J9" s="12" t="s">
        <v>31</v>
      </c>
      <c r="K9" s="3" t="s">
        <v>76</v>
      </c>
      <c r="L9" s="11" t="s">
        <v>34</v>
      </c>
      <c r="N9" s="12" t="s">
        <v>31</v>
      </c>
      <c r="O9" s="3" t="s">
        <v>77</v>
      </c>
      <c r="P9" s="11" t="s">
        <v>45</v>
      </c>
      <c r="R9" s="12" t="s">
        <v>31</v>
      </c>
      <c r="S9" s="12" t="s">
        <v>34</v>
      </c>
      <c r="T9" s="12" t="s">
        <v>34</v>
      </c>
      <c r="U9" s="11" t="s">
        <v>45</v>
      </c>
      <c r="W9" s="11" t="s">
        <v>45</v>
      </c>
      <c r="Y9" s="12" t="s">
        <v>34</v>
      </c>
      <c r="AA9" s="11" t="s">
        <v>34</v>
      </c>
      <c r="AC9" s="11" t="s">
        <v>45</v>
      </c>
    </row>
    <row r="10" spans="1:30" ht="16" customHeight="1" x14ac:dyDescent="0.2">
      <c r="A10" t="s">
        <v>554</v>
      </c>
      <c r="B10" t="s">
        <v>78</v>
      </c>
      <c r="C10" t="s">
        <v>79</v>
      </c>
      <c r="D10">
        <v>4</v>
      </c>
      <c r="E10">
        <v>2</v>
      </c>
      <c r="F10">
        <v>4</v>
      </c>
      <c r="G10">
        <v>4</v>
      </c>
      <c r="H10" s="12" t="s">
        <v>31</v>
      </c>
      <c r="I10" s="3" t="s">
        <v>80</v>
      </c>
      <c r="J10" s="12" t="s">
        <v>31</v>
      </c>
      <c r="K10" s="3" t="s">
        <v>81</v>
      </c>
      <c r="L10" s="12" t="s">
        <v>31</v>
      </c>
      <c r="M10" s="3" t="s">
        <v>82</v>
      </c>
      <c r="N10" s="12" t="s">
        <v>31</v>
      </c>
      <c r="O10" s="3" t="s">
        <v>83</v>
      </c>
      <c r="P10" t="s">
        <v>45</v>
      </c>
      <c r="R10" s="12" t="s">
        <v>31</v>
      </c>
      <c r="S10" t="s">
        <v>31</v>
      </c>
      <c r="T10" s="12" t="s">
        <v>34</v>
      </c>
      <c r="U10" s="12" t="s">
        <v>31</v>
      </c>
      <c r="V10" s="3" t="s">
        <v>84</v>
      </c>
      <c r="W10" t="s">
        <v>45</v>
      </c>
      <c r="Y10" s="12" t="s">
        <v>34</v>
      </c>
      <c r="AA10" t="s">
        <v>31</v>
      </c>
      <c r="AB10" s="3" t="s">
        <v>85</v>
      </c>
      <c r="AC10" t="s">
        <v>34</v>
      </c>
    </row>
    <row r="11" spans="1:30" ht="16" customHeight="1" x14ac:dyDescent="0.2">
      <c r="A11" t="s">
        <v>555</v>
      </c>
      <c r="B11" t="s">
        <v>49</v>
      </c>
      <c r="C11" t="s">
        <v>33</v>
      </c>
      <c r="D11">
        <v>2</v>
      </c>
      <c r="E11">
        <v>4</v>
      </c>
      <c r="F11">
        <v>2</v>
      </c>
      <c r="G11">
        <v>4</v>
      </c>
      <c r="H11" s="12" t="s">
        <v>31</v>
      </c>
      <c r="I11" s="3" t="s">
        <v>86</v>
      </c>
      <c r="J11" s="12" t="s">
        <v>31</v>
      </c>
      <c r="K11" s="3" t="s">
        <v>87</v>
      </c>
      <c r="L11" s="11" t="s">
        <v>34</v>
      </c>
      <c r="N11" s="12" t="s">
        <v>31</v>
      </c>
      <c r="O11" s="3" t="s">
        <v>88</v>
      </c>
      <c r="P11" s="11" t="s">
        <v>31</v>
      </c>
      <c r="Q11" s="3" t="s">
        <v>89</v>
      </c>
      <c r="R11" s="12" t="s">
        <v>31</v>
      </c>
      <c r="S11" s="12" t="s">
        <v>34</v>
      </c>
      <c r="T11" s="12" t="s">
        <v>34</v>
      </c>
      <c r="U11" s="11" t="s">
        <v>31</v>
      </c>
      <c r="V11" s="3" t="s">
        <v>90</v>
      </c>
      <c r="W11" s="11" t="s">
        <v>31</v>
      </c>
      <c r="X11" s="3" t="s">
        <v>91</v>
      </c>
      <c r="Y11" s="12" t="s">
        <v>34</v>
      </c>
      <c r="AA11" s="11" t="s">
        <v>31</v>
      </c>
      <c r="AB11" s="3" t="s">
        <v>92</v>
      </c>
      <c r="AC11" s="12" t="s">
        <v>31</v>
      </c>
      <c r="AD11" s="3" t="s">
        <v>93</v>
      </c>
    </row>
    <row r="12" spans="1:30" ht="16" customHeight="1" x14ac:dyDescent="0.2">
      <c r="A12" t="s">
        <v>556</v>
      </c>
      <c r="B12" t="s">
        <v>94</v>
      </c>
      <c r="C12" s="13" t="s">
        <v>62</v>
      </c>
      <c r="D12">
        <v>4</v>
      </c>
      <c r="E12">
        <v>5</v>
      </c>
      <c r="F12">
        <v>2</v>
      </c>
      <c r="G12">
        <v>5</v>
      </c>
      <c r="H12" s="12" t="s">
        <v>31</v>
      </c>
      <c r="I12" s="3" t="s">
        <v>95</v>
      </c>
      <c r="J12" s="12" t="s">
        <v>31</v>
      </c>
      <c r="K12" s="3" t="s">
        <v>96</v>
      </c>
      <c r="L12" s="12" t="s">
        <v>31</v>
      </c>
      <c r="M12" s="3" t="s">
        <v>97</v>
      </c>
      <c r="N12" s="12" t="s">
        <v>31</v>
      </c>
      <c r="O12" s="3" t="s">
        <v>98</v>
      </c>
      <c r="P12" s="12" t="s">
        <v>34</v>
      </c>
      <c r="R12" s="12" t="s">
        <v>31</v>
      </c>
      <c r="S12" s="11" t="s">
        <v>45</v>
      </c>
      <c r="T12" s="11" t="s">
        <v>31</v>
      </c>
      <c r="U12" s="11" t="s">
        <v>31</v>
      </c>
      <c r="V12" s="3" t="s">
        <v>99</v>
      </c>
      <c r="W12" s="11" t="s">
        <v>45</v>
      </c>
      <c r="Y12" s="12" t="s">
        <v>34</v>
      </c>
      <c r="AA12" s="11" t="s">
        <v>34</v>
      </c>
      <c r="AC12" s="11" t="s">
        <v>31</v>
      </c>
      <c r="AD12" s="3" t="s">
        <v>100</v>
      </c>
    </row>
    <row r="13" spans="1:30" s="8" customFormat="1" ht="16" customHeight="1" x14ac:dyDescent="0.2">
      <c r="A13" s="8" t="s">
        <v>557</v>
      </c>
      <c r="B13" s="8" t="s">
        <v>102</v>
      </c>
      <c r="C13" s="8" t="s">
        <v>79</v>
      </c>
      <c r="D13" s="8">
        <v>4</v>
      </c>
      <c r="E13" s="8">
        <v>2</v>
      </c>
      <c r="F13" s="8">
        <v>4</v>
      </c>
      <c r="G13" s="8">
        <v>4</v>
      </c>
      <c r="H13" s="21" t="s">
        <v>31</v>
      </c>
      <c r="I13" s="20" t="s">
        <v>103</v>
      </c>
      <c r="J13" s="21" t="s">
        <v>31</v>
      </c>
      <c r="K13" s="20" t="s">
        <v>104</v>
      </c>
      <c r="L13" s="22" t="s">
        <v>34</v>
      </c>
      <c r="M13" s="20"/>
      <c r="N13" s="21" t="s">
        <v>31</v>
      </c>
      <c r="O13" s="20" t="s">
        <v>105</v>
      </c>
      <c r="P13" s="21" t="s">
        <v>34</v>
      </c>
      <c r="R13" s="21" t="s">
        <v>31</v>
      </c>
      <c r="S13" s="21" t="s">
        <v>34</v>
      </c>
      <c r="T13" s="21" t="s">
        <v>34</v>
      </c>
      <c r="U13" s="22" t="s">
        <v>45</v>
      </c>
      <c r="V13" s="20"/>
      <c r="W13" s="22" t="s">
        <v>31</v>
      </c>
      <c r="X13" s="20" t="s">
        <v>106</v>
      </c>
      <c r="Y13" s="21" t="s">
        <v>34</v>
      </c>
      <c r="AA13" s="21" t="s">
        <v>31</v>
      </c>
      <c r="AB13" s="20" t="s">
        <v>107</v>
      </c>
      <c r="AC13" s="22" t="s">
        <v>34</v>
      </c>
    </row>
    <row r="14" spans="1:30" s="8" customFormat="1" ht="16" customHeight="1" x14ac:dyDescent="0.2">
      <c r="A14" s="8" t="s">
        <v>558</v>
      </c>
      <c r="B14" s="8" t="s">
        <v>108</v>
      </c>
      <c r="C14" s="8" t="s">
        <v>79</v>
      </c>
      <c r="D14" s="8">
        <v>4</v>
      </c>
      <c r="E14" s="8">
        <v>2</v>
      </c>
      <c r="F14" s="8">
        <v>4</v>
      </c>
      <c r="G14" s="8">
        <v>4</v>
      </c>
      <c r="H14" s="22" t="s">
        <v>45</v>
      </c>
      <c r="I14" s="20"/>
      <c r="J14" s="21" t="s">
        <v>31</v>
      </c>
      <c r="K14" s="20" t="s">
        <v>109</v>
      </c>
      <c r="L14" s="22" t="s">
        <v>34</v>
      </c>
      <c r="M14" s="20"/>
      <c r="N14" s="21" t="s">
        <v>31</v>
      </c>
      <c r="O14" s="20" t="s">
        <v>110</v>
      </c>
      <c r="P14" s="22" t="s">
        <v>45</v>
      </c>
      <c r="R14" s="21" t="s">
        <v>31</v>
      </c>
      <c r="S14" s="22" t="s">
        <v>45</v>
      </c>
      <c r="T14" s="21" t="s">
        <v>34</v>
      </c>
      <c r="U14" s="21" t="s">
        <v>31</v>
      </c>
      <c r="V14" s="20" t="s">
        <v>111</v>
      </c>
      <c r="W14" s="22" t="s">
        <v>31</v>
      </c>
      <c r="X14" s="20" t="s">
        <v>112</v>
      </c>
      <c r="Y14" s="21" t="s">
        <v>34</v>
      </c>
      <c r="AA14" s="22" t="s">
        <v>31</v>
      </c>
      <c r="AB14" s="20" t="s">
        <v>113</v>
      </c>
      <c r="AC14" s="22" t="s">
        <v>34</v>
      </c>
    </row>
    <row r="15" spans="1:30" s="8" customFormat="1" x14ac:dyDescent="0.2">
      <c r="A15" s="8" t="s">
        <v>559</v>
      </c>
      <c r="B15" s="8" t="s">
        <v>49</v>
      </c>
      <c r="C15" s="8" t="s">
        <v>41</v>
      </c>
      <c r="D15" s="8">
        <v>4</v>
      </c>
      <c r="E15" s="8">
        <v>5</v>
      </c>
      <c r="F15" s="8">
        <v>2</v>
      </c>
      <c r="G15" s="8">
        <v>5</v>
      </c>
      <c r="H15" s="22" t="s">
        <v>31</v>
      </c>
      <c r="I15" s="8" t="s">
        <v>240</v>
      </c>
      <c r="J15" s="21" t="s">
        <v>31</v>
      </c>
      <c r="K15" s="8" t="s">
        <v>241</v>
      </c>
      <c r="L15" s="22" t="s">
        <v>34</v>
      </c>
      <c r="N15" s="21" t="s">
        <v>31</v>
      </c>
      <c r="O15" s="8" t="s">
        <v>242</v>
      </c>
      <c r="P15" s="21" t="s">
        <v>34</v>
      </c>
      <c r="R15" s="21" t="s">
        <v>31</v>
      </c>
      <c r="S15" s="21" t="s">
        <v>34</v>
      </c>
      <c r="T15" s="21" t="s">
        <v>34</v>
      </c>
      <c r="U15" s="21" t="s">
        <v>31</v>
      </c>
      <c r="V15" s="8" t="s">
        <v>243</v>
      </c>
      <c r="W15" s="22" t="s">
        <v>45</v>
      </c>
      <c r="Y15" s="21" t="s">
        <v>31</v>
      </c>
      <c r="Z15" s="8" t="s">
        <v>244</v>
      </c>
      <c r="AA15" s="22" t="s">
        <v>34</v>
      </c>
      <c r="AC15" s="21" t="s">
        <v>31</v>
      </c>
      <c r="AD15" s="8" t="s">
        <v>245</v>
      </c>
    </row>
    <row r="16" spans="1:30" s="8" customFormat="1" x14ac:dyDescent="0.2">
      <c r="A16" s="8" t="s">
        <v>560</v>
      </c>
      <c r="B16" s="8" t="s">
        <v>108</v>
      </c>
      <c r="C16" s="8" t="s">
        <v>41</v>
      </c>
      <c r="D16" s="8">
        <v>3</v>
      </c>
      <c r="E16" s="8">
        <v>3</v>
      </c>
      <c r="F16" s="8">
        <v>4</v>
      </c>
      <c r="G16" s="8">
        <v>5</v>
      </c>
      <c r="H16" s="22" t="s">
        <v>34</v>
      </c>
      <c r="J16" s="22" t="s">
        <v>34</v>
      </c>
      <c r="L16" s="22" t="s">
        <v>31</v>
      </c>
      <c r="M16" s="8" t="s">
        <v>246</v>
      </c>
      <c r="N16" s="21" t="s">
        <v>31</v>
      </c>
      <c r="O16" s="8" t="s">
        <v>246</v>
      </c>
      <c r="P16" s="22" t="s">
        <v>45</v>
      </c>
      <c r="R16" s="21" t="s">
        <v>31</v>
      </c>
      <c r="S16" s="21" t="s">
        <v>34</v>
      </c>
      <c r="T16" s="21" t="s">
        <v>34</v>
      </c>
      <c r="U16" s="21" t="s">
        <v>31</v>
      </c>
      <c r="V16" s="8" t="s">
        <v>247</v>
      </c>
      <c r="W16" s="21" t="s">
        <v>34</v>
      </c>
      <c r="Y16" s="21" t="s">
        <v>34</v>
      </c>
      <c r="AA16" s="22" t="s">
        <v>31</v>
      </c>
      <c r="AB16" s="8" t="s">
        <v>248</v>
      </c>
      <c r="AC16" s="22" t="s">
        <v>31</v>
      </c>
      <c r="AD16" s="8" t="s">
        <v>249</v>
      </c>
    </row>
    <row r="17" spans="1:30" s="17" customFormat="1" ht="17" x14ac:dyDescent="0.2">
      <c r="A17" s="8" t="s">
        <v>561</v>
      </c>
      <c r="B17" s="8" t="s">
        <v>49</v>
      </c>
      <c r="C17" s="17" t="s">
        <v>478</v>
      </c>
      <c r="D17" s="8">
        <v>3</v>
      </c>
      <c r="E17" s="8">
        <v>4</v>
      </c>
      <c r="F17" s="8">
        <v>2</v>
      </c>
      <c r="G17" s="8">
        <v>5</v>
      </c>
      <c r="H17" s="8" t="s">
        <v>31</v>
      </c>
      <c r="I17" s="88" t="s">
        <v>479</v>
      </c>
      <c r="J17" s="8" t="s">
        <v>31</v>
      </c>
      <c r="K17" s="8" t="s">
        <v>480</v>
      </c>
      <c r="L17" s="8" t="s">
        <v>34</v>
      </c>
      <c r="M17" s="8"/>
      <c r="N17" s="8" t="s">
        <v>31</v>
      </c>
      <c r="O17" s="8" t="s">
        <v>481</v>
      </c>
      <c r="P17" s="8" t="s">
        <v>34</v>
      </c>
      <c r="Q17" s="8"/>
      <c r="R17" s="8" t="s">
        <v>31</v>
      </c>
      <c r="S17" s="8" t="s">
        <v>34</v>
      </c>
      <c r="T17" s="8" t="s">
        <v>34</v>
      </c>
      <c r="U17" s="8" t="s">
        <v>31</v>
      </c>
      <c r="V17" s="8" t="s">
        <v>482</v>
      </c>
      <c r="W17" s="8" t="s">
        <v>34</v>
      </c>
      <c r="X17" s="8"/>
      <c r="Y17" s="8" t="s">
        <v>34</v>
      </c>
      <c r="Z17" s="8"/>
      <c r="AA17" s="8" t="s">
        <v>31</v>
      </c>
      <c r="AB17" s="8" t="s">
        <v>483</v>
      </c>
      <c r="AC17" s="8" t="s">
        <v>31</v>
      </c>
      <c r="AD17" s="8" t="s">
        <v>484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DB9B-A6BD-A443-A1F9-407F9A49B1F7}">
  <dimension ref="A1:CF17"/>
  <sheetViews>
    <sheetView topLeftCell="BP1" workbookViewId="0">
      <selection activeCell="B1" sqref="B1"/>
    </sheetView>
  </sheetViews>
  <sheetFormatPr baseColWidth="10" defaultRowHeight="16" x14ac:dyDescent="0.2"/>
  <cols>
    <col min="1" max="1" width="6.33203125" style="1" customWidth="1"/>
    <col min="2" max="2" width="3" style="3" customWidth="1"/>
    <col min="3" max="3" width="5" style="3" customWidth="1"/>
    <col min="4" max="4" width="4" style="3" customWidth="1"/>
    <col min="5" max="5" width="5" style="3" customWidth="1"/>
    <col min="6" max="6" width="4" style="3" customWidth="1"/>
    <col min="7" max="7" width="25.83203125" style="3" customWidth="1"/>
    <col min="8" max="13" width="4.1640625" style="3" customWidth="1"/>
    <col min="14" max="14" width="4.5" style="3" customWidth="1"/>
    <col min="15" max="15" width="25.83203125" style="3" customWidth="1"/>
    <col min="16" max="29" width="4.1640625" style="3" customWidth="1"/>
    <col min="30" max="30" width="25.83203125" style="3" customWidth="1"/>
    <col min="31" max="31" width="4.1640625" style="3" customWidth="1"/>
    <col min="32" max="34" width="25.83203125" style="3" customWidth="1"/>
    <col min="35" max="35" width="4.1640625" style="3" customWidth="1"/>
    <col min="36" max="38" width="25.83203125" style="3" customWidth="1"/>
    <col min="39" max="46" width="4.1640625" style="3" customWidth="1"/>
    <col min="47" max="47" width="25.83203125" style="3" customWidth="1"/>
    <col min="48" max="55" width="4.1640625" style="3" customWidth="1"/>
    <col min="56" max="56" width="25.83203125" style="3" customWidth="1"/>
    <col min="57" max="63" width="4.1640625" style="3" customWidth="1"/>
    <col min="64" max="68" width="25.83203125" style="3" customWidth="1"/>
    <col min="69" max="78" width="4.1640625" style="3" customWidth="1"/>
    <col min="79" max="79" width="25.83203125" style="3" customWidth="1"/>
    <col min="80" max="80" width="4.1640625" style="3" customWidth="1"/>
    <col min="81" max="81" width="25.83203125" style="3" customWidth="1"/>
    <col min="82" max="82" width="4.1640625" style="3" customWidth="1"/>
    <col min="83" max="83" width="25.83203125" style="3" customWidth="1"/>
    <col min="84" max="84" width="4.1640625" style="3" customWidth="1"/>
  </cols>
  <sheetData>
    <row r="1" spans="1:84" s="3" customFormat="1" ht="36" customHeight="1" x14ac:dyDescent="0.2">
      <c r="A1" s="14" t="s">
        <v>114</v>
      </c>
      <c r="B1" s="3" t="s">
        <v>115</v>
      </c>
      <c r="C1" s="3" t="s">
        <v>116</v>
      </c>
      <c r="D1" s="3" t="s">
        <v>117</v>
      </c>
      <c r="E1" s="3" t="s">
        <v>118</v>
      </c>
      <c r="F1" s="3" t="s">
        <v>119</v>
      </c>
      <c r="G1" s="3" t="s">
        <v>120</v>
      </c>
      <c r="H1" s="3" t="s">
        <v>121</v>
      </c>
      <c r="I1" s="3" t="s">
        <v>122</v>
      </c>
      <c r="J1" s="3" t="s">
        <v>123</v>
      </c>
      <c r="K1" s="3" t="s">
        <v>124</v>
      </c>
      <c r="L1" s="3" t="s">
        <v>125</v>
      </c>
      <c r="M1" s="3" t="s">
        <v>126</v>
      </c>
      <c r="N1" s="3" t="s">
        <v>127</v>
      </c>
      <c r="O1" s="3" t="s">
        <v>128</v>
      </c>
      <c r="P1" s="3" t="s">
        <v>129</v>
      </c>
      <c r="Q1" s="3" t="s">
        <v>130</v>
      </c>
      <c r="R1" s="3" t="s">
        <v>131</v>
      </c>
      <c r="S1" s="3" t="s">
        <v>132</v>
      </c>
      <c r="T1" s="3" t="s">
        <v>133</v>
      </c>
      <c r="U1" s="3" t="s">
        <v>134</v>
      </c>
      <c r="V1" s="3" t="s">
        <v>135</v>
      </c>
      <c r="W1" s="3" t="s">
        <v>136</v>
      </c>
      <c r="X1" s="3" t="s">
        <v>137</v>
      </c>
      <c r="Y1" s="3" t="s">
        <v>138</v>
      </c>
      <c r="Z1" s="3" t="s">
        <v>139</v>
      </c>
      <c r="AA1" s="3" t="s">
        <v>140</v>
      </c>
      <c r="AB1" s="3" t="s">
        <v>141</v>
      </c>
      <c r="AC1" s="3" t="s">
        <v>142</v>
      </c>
      <c r="AD1" s="3" t="s">
        <v>143</v>
      </c>
      <c r="AE1" s="3" t="s">
        <v>144</v>
      </c>
      <c r="AF1" s="3" t="s">
        <v>145</v>
      </c>
      <c r="AG1" s="3" t="s">
        <v>146</v>
      </c>
      <c r="AH1" s="3" t="s">
        <v>147</v>
      </c>
      <c r="AI1" s="3" t="s">
        <v>148</v>
      </c>
      <c r="AJ1" s="3" t="s">
        <v>149</v>
      </c>
      <c r="AK1" s="3" t="s">
        <v>150</v>
      </c>
      <c r="AL1" s="3" t="s">
        <v>151</v>
      </c>
      <c r="AM1" s="3" t="s">
        <v>152</v>
      </c>
      <c r="AN1" s="3" t="s">
        <v>153</v>
      </c>
      <c r="AO1" s="3" t="s">
        <v>154</v>
      </c>
      <c r="AP1" s="3" t="s">
        <v>155</v>
      </c>
      <c r="AQ1" s="3" t="s">
        <v>156</v>
      </c>
      <c r="AR1" s="3" t="s">
        <v>157</v>
      </c>
      <c r="AS1" s="3" t="s">
        <v>158</v>
      </c>
      <c r="AT1" s="3" t="s">
        <v>159</v>
      </c>
      <c r="AU1" s="3" t="s">
        <v>160</v>
      </c>
      <c r="AV1" s="3" t="s">
        <v>161</v>
      </c>
      <c r="AW1" s="3" t="s">
        <v>162</v>
      </c>
      <c r="AX1" s="3" t="s">
        <v>163</v>
      </c>
      <c r="AY1" s="3" t="s">
        <v>164</v>
      </c>
      <c r="AZ1" s="3" t="s">
        <v>165</v>
      </c>
      <c r="BA1" s="3" t="s">
        <v>166</v>
      </c>
      <c r="BB1" s="3" t="s">
        <v>167</v>
      </c>
      <c r="BC1" s="3" t="s">
        <v>168</v>
      </c>
      <c r="BD1" s="3" t="s">
        <v>169</v>
      </c>
      <c r="BE1" s="3" t="s">
        <v>170</v>
      </c>
      <c r="BF1" s="3" t="s">
        <v>171</v>
      </c>
      <c r="BG1" s="3" t="s">
        <v>172</v>
      </c>
      <c r="BH1" s="3" t="s">
        <v>173</v>
      </c>
      <c r="BI1" s="3" t="s">
        <v>174</v>
      </c>
      <c r="BJ1" s="3" t="s">
        <v>175</v>
      </c>
      <c r="BK1" s="3" t="s">
        <v>176</v>
      </c>
      <c r="BL1" s="3" t="s">
        <v>177</v>
      </c>
      <c r="BM1" s="3" t="s">
        <v>178</v>
      </c>
      <c r="BN1" s="3" t="s">
        <v>179</v>
      </c>
      <c r="BO1" s="3" t="s">
        <v>180</v>
      </c>
      <c r="BP1" s="3" t="s">
        <v>181</v>
      </c>
      <c r="BQ1" s="3" t="s">
        <v>182</v>
      </c>
      <c r="BR1" s="3" t="s">
        <v>183</v>
      </c>
      <c r="BS1" s="3" t="s">
        <v>184</v>
      </c>
      <c r="BT1" s="3" t="s">
        <v>185</v>
      </c>
      <c r="BU1" s="3" t="s">
        <v>186</v>
      </c>
      <c r="BV1" s="3" t="s">
        <v>187</v>
      </c>
      <c r="BW1" s="3" t="s">
        <v>188</v>
      </c>
      <c r="BX1" s="3" t="s">
        <v>189</v>
      </c>
      <c r="BY1" s="3" t="s">
        <v>190</v>
      </c>
      <c r="BZ1" s="3" t="s">
        <v>191</v>
      </c>
      <c r="CA1" s="3" t="s">
        <v>192</v>
      </c>
      <c r="CB1" s="3" t="s">
        <v>193</v>
      </c>
      <c r="CC1" s="3" t="s">
        <v>194</v>
      </c>
      <c r="CD1" s="3" t="s">
        <v>195</v>
      </c>
      <c r="CE1" s="3" t="s">
        <v>196</v>
      </c>
      <c r="CF1" s="3" t="s">
        <v>197</v>
      </c>
    </row>
    <row r="2" spans="1:84" s="19" customFormat="1" ht="15" customHeight="1" x14ac:dyDescent="0.2">
      <c r="A2" s="18">
        <v>1</v>
      </c>
      <c r="B2" s="19">
        <v>5</v>
      </c>
      <c r="C2" s="19">
        <v>5</v>
      </c>
      <c r="D2" s="19">
        <v>5</v>
      </c>
      <c r="E2" s="19">
        <v>1</v>
      </c>
      <c r="F2" s="19">
        <v>5</v>
      </c>
      <c r="G2" s="19" t="s">
        <v>198</v>
      </c>
      <c r="H2" s="19">
        <v>5</v>
      </c>
      <c r="I2" s="19">
        <v>5</v>
      </c>
      <c r="J2" s="19">
        <v>4</v>
      </c>
      <c r="K2" s="19">
        <v>4</v>
      </c>
      <c r="L2" s="19">
        <v>4</v>
      </c>
      <c r="M2" s="19">
        <v>4</v>
      </c>
      <c r="N2" s="19" t="s">
        <v>31</v>
      </c>
      <c r="O2" s="19" t="s">
        <v>199</v>
      </c>
      <c r="P2" s="19">
        <v>4</v>
      </c>
      <c r="Q2" s="19">
        <v>5</v>
      </c>
      <c r="R2" s="19">
        <v>4</v>
      </c>
      <c r="S2" s="19">
        <v>5</v>
      </c>
      <c r="T2" s="19">
        <v>5</v>
      </c>
      <c r="U2" s="19">
        <v>4</v>
      </c>
      <c r="V2" s="19">
        <v>4</v>
      </c>
      <c r="W2" s="19">
        <v>5</v>
      </c>
      <c r="X2" s="19">
        <v>5</v>
      </c>
      <c r="Y2" s="19">
        <v>5</v>
      </c>
      <c r="Z2" s="19">
        <v>2</v>
      </c>
      <c r="AA2" s="19">
        <v>4</v>
      </c>
      <c r="AB2" s="19">
        <v>5</v>
      </c>
      <c r="AC2" s="19" t="s">
        <v>31</v>
      </c>
      <c r="AD2" s="19" t="s">
        <v>200</v>
      </c>
      <c r="AE2" s="42" t="s">
        <v>34</v>
      </c>
      <c r="AF2" s="19" t="s">
        <v>201</v>
      </c>
      <c r="AG2" s="19" t="s">
        <v>202</v>
      </c>
      <c r="AH2" s="19" t="s">
        <v>203</v>
      </c>
      <c r="AI2" s="42" t="s">
        <v>34</v>
      </c>
      <c r="AJ2" s="19" t="s">
        <v>204</v>
      </c>
      <c r="AK2" s="19" t="s">
        <v>202</v>
      </c>
      <c r="AL2" s="19" t="s">
        <v>205</v>
      </c>
      <c r="AM2" s="19">
        <v>5</v>
      </c>
      <c r="AN2" s="19">
        <v>3</v>
      </c>
      <c r="AO2" s="19">
        <v>5</v>
      </c>
      <c r="AP2" s="19">
        <v>5</v>
      </c>
      <c r="AQ2" s="19">
        <v>2</v>
      </c>
      <c r="AR2" s="19">
        <v>3</v>
      </c>
      <c r="AS2" s="19">
        <v>3</v>
      </c>
      <c r="AT2" s="19" t="s">
        <v>31</v>
      </c>
      <c r="AU2" s="19" t="s">
        <v>206</v>
      </c>
      <c r="AV2" s="19">
        <v>5</v>
      </c>
      <c r="AW2" s="19">
        <v>5</v>
      </c>
      <c r="AX2" s="19">
        <v>5</v>
      </c>
      <c r="AY2" s="19">
        <v>5</v>
      </c>
      <c r="AZ2" s="19">
        <v>1</v>
      </c>
      <c r="BA2" s="19">
        <v>5</v>
      </c>
      <c r="BB2" s="19">
        <v>5</v>
      </c>
      <c r="BC2" s="19" t="s">
        <v>31</v>
      </c>
      <c r="BD2" s="19" t="s">
        <v>207</v>
      </c>
      <c r="BE2" s="19">
        <v>5</v>
      </c>
      <c r="BF2" s="19">
        <v>5</v>
      </c>
      <c r="BG2" s="19">
        <v>5</v>
      </c>
      <c r="BH2" s="19">
        <v>3</v>
      </c>
      <c r="BI2" s="19">
        <v>5</v>
      </c>
      <c r="BJ2" s="19">
        <v>4</v>
      </c>
      <c r="BK2" s="19" t="s">
        <v>31</v>
      </c>
      <c r="BL2" s="19" t="s">
        <v>208</v>
      </c>
      <c r="BM2" s="19" t="s">
        <v>209</v>
      </c>
      <c r="BN2" s="19" t="s">
        <v>210</v>
      </c>
      <c r="BO2" s="19" t="s">
        <v>211</v>
      </c>
      <c r="BP2" s="19" t="s">
        <v>212</v>
      </c>
      <c r="BQ2" s="43" t="s">
        <v>213</v>
      </c>
      <c r="BR2" s="43" t="s">
        <v>213</v>
      </c>
      <c r="BS2" s="43" t="s">
        <v>213</v>
      </c>
      <c r="BT2" s="43" t="s">
        <v>213</v>
      </c>
      <c r="BU2" s="43" t="s">
        <v>213</v>
      </c>
      <c r="BV2" s="19" t="s">
        <v>214</v>
      </c>
      <c r="BW2" s="43" t="s">
        <v>213</v>
      </c>
      <c r="BX2" s="19" t="s">
        <v>34</v>
      </c>
      <c r="BZ2" s="19" t="s">
        <v>31</v>
      </c>
      <c r="CA2" s="43" t="s">
        <v>215</v>
      </c>
      <c r="CB2" s="19" t="s">
        <v>31</v>
      </c>
      <c r="CC2" s="19" t="s">
        <v>216</v>
      </c>
      <c r="CD2" s="19">
        <v>4</v>
      </c>
      <c r="CE2" s="19" t="s">
        <v>217</v>
      </c>
      <c r="CF2" s="19">
        <v>5</v>
      </c>
    </row>
    <row r="3" spans="1:84" ht="17" customHeight="1" x14ac:dyDescent="0.2">
      <c r="A3" s="1">
        <v>2</v>
      </c>
      <c r="B3" s="3">
        <v>4</v>
      </c>
      <c r="C3" s="3">
        <v>4</v>
      </c>
      <c r="D3" s="3">
        <v>4</v>
      </c>
      <c r="E3" s="3">
        <v>2</v>
      </c>
      <c r="F3" s="3">
        <v>5</v>
      </c>
      <c r="G3" s="3" t="s">
        <v>218</v>
      </c>
      <c r="H3" s="3">
        <v>4</v>
      </c>
      <c r="I3" s="3">
        <v>4</v>
      </c>
      <c r="J3" s="3">
        <v>5</v>
      </c>
      <c r="K3" s="3">
        <v>5</v>
      </c>
      <c r="L3" s="3">
        <v>5</v>
      </c>
      <c r="M3" s="3">
        <v>5</v>
      </c>
      <c r="N3" s="3" t="s">
        <v>31</v>
      </c>
      <c r="O3" s="3" t="s">
        <v>219</v>
      </c>
      <c r="P3" s="3">
        <v>4</v>
      </c>
      <c r="Q3" s="3">
        <v>5</v>
      </c>
      <c r="R3" s="3">
        <v>4</v>
      </c>
      <c r="S3" s="3">
        <v>1</v>
      </c>
      <c r="T3" s="3">
        <v>1</v>
      </c>
      <c r="U3" s="3">
        <v>4</v>
      </c>
      <c r="V3" s="3">
        <v>4</v>
      </c>
      <c r="W3" s="3">
        <v>3</v>
      </c>
      <c r="X3" s="3">
        <v>5</v>
      </c>
      <c r="Y3" s="3">
        <v>5</v>
      </c>
      <c r="Z3" s="3">
        <v>3</v>
      </c>
      <c r="AA3" s="3">
        <v>4</v>
      </c>
      <c r="AB3" s="3">
        <v>5</v>
      </c>
      <c r="AC3" s="3" t="s">
        <v>31</v>
      </c>
      <c r="AD3" s="3" t="s">
        <v>220</v>
      </c>
      <c r="AE3" s="24" t="s">
        <v>34</v>
      </c>
      <c r="AF3" s="3" t="s">
        <v>221</v>
      </c>
      <c r="AG3" s="3" t="s">
        <v>222</v>
      </c>
      <c r="AH3" s="3" t="s">
        <v>203</v>
      </c>
      <c r="AI3" s="25" t="s">
        <v>31</v>
      </c>
      <c r="AJ3" s="3" t="s">
        <v>223</v>
      </c>
      <c r="AK3" s="3" t="s">
        <v>223</v>
      </c>
      <c r="AL3" s="3" t="s">
        <v>223</v>
      </c>
      <c r="AM3" s="3">
        <v>5</v>
      </c>
      <c r="AN3" s="3">
        <v>5</v>
      </c>
      <c r="AO3" s="3">
        <v>5</v>
      </c>
      <c r="AP3" s="3">
        <v>5</v>
      </c>
      <c r="AQ3" s="3">
        <v>2</v>
      </c>
      <c r="AR3" s="3">
        <v>4</v>
      </c>
      <c r="AS3" s="3">
        <v>5</v>
      </c>
      <c r="AT3" s="3" t="s">
        <v>31</v>
      </c>
      <c r="AU3" s="23" t="s">
        <v>224</v>
      </c>
      <c r="AV3" s="3">
        <v>5</v>
      </c>
      <c r="AW3" s="3">
        <v>5</v>
      </c>
      <c r="AX3" s="3">
        <v>5</v>
      </c>
      <c r="AY3" s="3">
        <v>5</v>
      </c>
      <c r="AZ3" s="3">
        <v>1</v>
      </c>
      <c r="BA3" s="3">
        <v>5</v>
      </c>
      <c r="BB3" s="3">
        <v>5</v>
      </c>
      <c r="BC3" s="3" t="s">
        <v>34</v>
      </c>
      <c r="BE3" s="3">
        <v>5</v>
      </c>
      <c r="BF3" s="3">
        <v>5</v>
      </c>
      <c r="BG3" s="3">
        <v>5</v>
      </c>
      <c r="BH3" s="3">
        <v>3</v>
      </c>
      <c r="BI3" s="3">
        <v>4</v>
      </c>
      <c r="BJ3" s="3">
        <v>5</v>
      </c>
      <c r="BK3" s="3" t="s">
        <v>31</v>
      </c>
      <c r="BL3" s="3" t="s">
        <v>225</v>
      </c>
      <c r="BM3" s="3" t="s">
        <v>209</v>
      </c>
      <c r="BN3" s="3" t="s">
        <v>226</v>
      </c>
      <c r="BO3" s="3" t="s">
        <v>227</v>
      </c>
      <c r="BP3" s="3" t="s">
        <v>228</v>
      </c>
      <c r="BQ3" s="23">
        <v>5</v>
      </c>
      <c r="BR3" s="3">
        <v>4</v>
      </c>
      <c r="BS3" s="23">
        <v>5</v>
      </c>
      <c r="BT3" s="23">
        <v>5</v>
      </c>
      <c r="BU3" s="23">
        <v>5</v>
      </c>
      <c r="BV3" s="23">
        <v>5</v>
      </c>
      <c r="BW3" s="3">
        <v>4</v>
      </c>
      <c r="BX3" s="3" t="s">
        <v>34</v>
      </c>
      <c r="BZ3" s="3" t="s">
        <v>34</v>
      </c>
      <c r="CB3" s="3" t="s">
        <v>31</v>
      </c>
      <c r="CC3" s="3" t="s">
        <v>229</v>
      </c>
      <c r="CD3" s="3">
        <v>4</v>
      </c>
      <c r="CE3" s="3" t="s">
        <v>230</v>
      </c>
      <c r="CF3" s="3">
        <v>5</v>
      </c>
    </row>
    <row r="4" spans="1:84" ht="15" customHeight="1" x14ac:dyDescent="0.2">
      <c r="A4" s="1">
        <v>3</v>
      </c>
      <c r="B4" s="3">
        <v>5</v>
      </c>
      <c r="C4" s="3">
        <v>4</v>
      </c>
      <c r="D4" s="3">
        <v>5</v>
      </c>
      <c r="E4" s="3">
        <v>1</v>
      </c>
      <c r="F4" s="3">
        <v>4</v>
      </c>
      <c r="G4" s="3" t="s">
        <v>231</v>
      </c>
      <c r="H4" s="3">
        <v>4</v>
      </c>
      <c r="I4" s="3">
        <v>5</v>
      </c>
      <c r="J4" s="3">
        <v>4</v>
      </c>
      <c r="K4" s="3">
        <v>4</v>
      </c>
      <c r="L4" s="3">
        <v>3</v>
      </c>
      <c r="M4" s="3">
        <v>5</v>
      </c>
      <c r="N4" s="3" t="s">
        <v>34</v>
      </c>
      <c r="P4" s="3">
        <v>5</v>
      </c>
      <c r="Q4" s="3">
        <v>5</v>
      </c>
      <c r="R4" s="3">
        <v>5</v>
      </c>
      <c r="S4" s="3">
        <v>3</v>
      </c>
      <c r="T4" s="3">
        <v>5</v>
      </c>
      <c r="U4" s="3">
        <v>5</v>
      </c>
      <c r="V4" s="3">
        <v>4</v>
      </c>
      <c r="W4" s="3">
        <v>3</v>
      </c>
      <c r="X4" s="3">
        <v>4</v>
      </c>
      <c r="Y4" s="3">
        <v>5</v>
      </c>
      <c r="Z4" s="3">
        <v>2</v>
      </c>
      <c r="AA4" s="3">
        <v>5</v>
      </c>
      <c r="AB4" s="3">
        <v>5</v>
      </c>
      <c r="AC4" s="3" t="s">
        <v>34</v>
      </c>
      <c r="AE4" s="25" t="s">
        <v>31</v>
      </c>
      <c r="AF4" s="3" t="s">
        <v>232</v>
      </c>
      <c r="AG4" s="3" t="s">
        <v>233</v>
      </c>
      <c r="AH4" s="3" t="s">
        <v>233</v>
      </c>
      <c r="AI4" s="24" t="s">
        <v>34</v>
      </c>
      <c r="AJ4" s="3" t="s">
        <v>234</v>
      </c>
      <c r="AK4" s="3" t="s">
        <v>223</v>
      </c>
      <c r="AL4" s="3" t="s">
        <v>233</v>
      </c>
      <c r="AM4" s="3">
        <v>5</v>
      </c>
      <c r="AN4" s="3">
        <v>3</v>
      </c>
      <c r="AO4" s="3">
        <v>4</v>
      </c>
      <c r="AP4" s="3">
        <v>4</v>
      </c>
      <c r="AQ4" s="3">
        <v>2</v>
      </c>
      <c r="AR4" s="3">
        <v>4</v>
      </c>
      <c r="AS4" s="3">
        <v>5</v>
      </c>
      <c r="AT4" s="3" t="s">
        <v>34</v>
      </c>
      <c r="AV4" s="3">
        <v>5</v>
      </c>
      <c r="AW4" s="3">
        <v>5</v>
      </c>
      <c r="AX4" s="3">
        <v>5</v>
      </c>
      <c r="AY4" s="3">
        <v>5</v>
      </c>
      <c r="AZ4" s="3">
        <v>1</v>
      </c>
      <c r="BA4" s="3">
        <v>4</v>
      </c>
      <c r="BB4" s="3">
        <v>5</v>
      </c>
      <c r="BC4" s="3" t="s">
        <v>34</v>
      </c>
      <c r="BE4" s="3">
        <v>4</v>
      </c>
      <c r="BF4" s="3">
        <v>4</v>
      </c>
      <c r="BG4" s="3">
        <v>4</v>
      </c>
      <c r="BH4" s="3">
        <v>4</v>
      </c>
      <c r="BI4" s="3">
        <v>4</v>
      </c>
      <c r="BJ4" s="3">
        <v>4</v>
      </c>
      <c r="BK4" s="3" t="s">
        <v>34</v>
      </c>
      <c r="BM4" s="3" t="s">
        <v>209</v>
      </c>
      <c r="BN4" s="3" t="s">
        <v>235</v>
      </c>
      <c r="BO4" s="3" t="s">
        <v>236</v>
      </c>
      <c r="BP4" s="3" t="s">
        <v>237</v>
      </c>
      <c r="BQ4" s="23">
        <v>5</v>
      </c>
      <c r="BR4" s="23">
        <v>5</v>
      </c>
      <c r="BS4" s="23">
        <v>5</v>
      </c>
      <c r="BT4" s="3">
        <v>4</v>
      </c>
      <c r="BU4" s="23">
        <v>5</v>
      </c>
      <c r="BV4" s="3">
        <v>4</v>
      </c>
      <c r="BW4" s="23">
        <v>5</v>
      </c>
      <c r="BX4" s="3" t="s">
        <v>34</v>
      </c>
      <c r="BZ4" s="3" t="s">
        <v>34</v>
      </c>
      <c r="CB4" s="3" t="s">
        <v>31</v>
      </c>
      <c r="CC4" s="3" t="s">
        <v>238</v>
      </c>
      <c r="CD4" s="3">
        <v>5</v>
      </c>
      <c r="CE4" s="3" t="s">
        <v>239</v>
      </c>
      <c r="CF4" s="3">
        <v>5</v>
      </c>
    </row>
    <row r="5" spans="1:84" x14ac:dyDescent="0.2">
      <c r="A5" s="52">
        <v>4</v>
      </c>
      <c r="B5">
        <v>4</v>
      </c>
      <c r="C5">
        <v>4</v>
      </c>
      <c r="D5">
        <v>4</v>
      </c>
      <c r="E5">
        <v>1</v>
      </c>
      <c r="F5">
        <v>4</v>
      </c>
      <c r="G5" t="s">
        <v>251</v>
      </c>
      <c r="H5">
        <v>5</v>
      </c>
      <c r="I5">
        <v>5</v>
      </c>
      <c r="J5">
        <v>4</v>
      </c>
      <c r="K5">
        <v>4</v>
      </c>
      <c r="L5">
        <v>4</v>
      </c>
      <c r="M5">
        <v>4</v>
      </c>
      <c r="N5" t="s">
        <v>34</v>
      </c>
      <c r="O5"/>
      <c r="P5">
        <v>5</v>
      </c>
      <c r="Q5">
        <v>5</v>
      </c>
      <c r="R5">
        <v>5</v>
      </c>
      <c r="S5">
        <v>5</v>
      </c>
      <c r="T5">
        <v>5</v>
      </c>
      <c r="U5">
        <v>5</v>
      </c>
      <c r="V5">
        <v>5</v>
      </c>
      <c r="W5">
        <v>4</v>
      </c>
      <c r="X5">
        <v>5</v>
      </c>
      <c r="Y5">
        <v>5</v>
      </c>
      <c r="Z5">
        <v>1</v>
      </c>
      <c r="AA5">
        <v>4</v>
      </c>
      <c r="AB5">
        <v>4</v>
      </c>
      <c r="AC5" t="s">
        <v>34</v>
      </c>
      <c r="AD5"/>
      <c r="AE5" t="s">
        <v>31</v>
      </c>
      <c r="AF5" t="s">
        <v>252</v>
      </c>
      <c r="AG5" t="s">
        <v>233</v>
      </c>
      <c r="AH5" t="s">
        <v>233</v>
      </c>
      <c r="AI5" t="s">
        <v>34</v>
      </c>
      <c r="AJ5" t="s">
        <v>253</v>
      </c>
      <c r="AK5" t="s">
        <v>223</v>
      </c>
      <c r="AL5" t="s">
        <v>203</v>
      </c>
      <c r="AM5">
        <v>5</v>
      </c>
      <c r="AN5">
        <v>4</v>
      </c>
      <c r="AO5">
        <v>5</v>
      </c>
      <c r="AP5">
        <v>4</v>
      </c>
      <c r="AQ5">
        <v>2</v>
      </c>
      <c r="AR5">
        <v>3</v>
      </c>
      <c r="AS5">
        <v>4</v>
      </c>
      <c r="AT5" t="s">
        <v>34</v>
      </c>
      <c r="AU5"/>
      <c r="AV5">
        <v>5</v>
      </c>
      <c r="AW5">
        <v>5</v>
      </c>
      <c r="AX5">
        <v>5</v>
      </c>
      <c r="AY5">
        <v>4</v>
      </c>
      <c r="AZ5">
        <v>2</v>
      </c>
      <c r="BA5">
        <v>3</v>
      </c>
      <c r="BB5">
        <v>4</v>
      </c>
      <c r="BC5" t="s">
        <v>34</v>
      </c>
      <c r="BD5"/>
      <c r="BE5">
        <v>5</v>
      </c>
      <c r="BF5">
        <v>5</v>
      </c>
      <c r="BG5">
        <v>5</v>
      </c>
      <c r="BH5">
        <v>4</v>
      </c>
      <c r="BI5">
        <v>5</v>
      </c>
      <c r="BJ5">
        <v>5</v>
      </c>
      <c r="BK5" t="s">
        <v>34</v>
      </c>
      <c r="BL5"/>
      <c r="BM5" t="s">
        <v>254</v>
      </c>
      <c r="BN5" t="s">
        <v>255</v>
      </c>
      <c r="BO5" t="s">
        <v>256</v>
      </c>
      <c r="BP5" t="s">
        <v>257</v>
      </c>
      <c r="BQ5">
        <v>4</v>
      </c>
      <c r="BR5" s="13">
        <v>5</v>
      </c>
      <c r="BS5" s="13">
        <v>5</v>
      </c>
      <c r="BT5" s="13">
        <v>5</v>
      </c>
      <c r="BU5" s="13">
        <v>5</v>
      </c>
      <c r="BV5" s="13">
        <v>5</v>
      </c>
      <c r="BW5" s="13">
        <v>5</v>
      </c>
      <c r="BX5" t="s">
        <v>34</v>
      </c>
      <c r="BY5"/>
      <c r="BZ5" t="s">
        <v>34</v>
      </c>
      <c r="CA5"/>
      <c r="CB5" t="s">
        <v>31</v>
      </c>
      <c r="CC5" t="s">
        <v>258</v>
      </c>
      <c r="CD5">
        <v>5</v>
      </c>
      <c r="CE5" t="s">
        <v>259</v>
      </c>
      <c r="CF5">
        <v>5</v>
      </c>
    </row>
    <row r="6" spans="1:84" x14ac:dyDescent="0.2">
      <c r="A6" s="52">
        <v>5</v>
      </c>
      <c r="B6">
        <v>4</v>
      </c>
      <c r="C6">
        <v>4</v>
      </c>
      <c r="D6">
        <v>4</v>
      </c>
      <c r="E6">
        <v>2</v>
      </c>
      <c r="F6">
        <v>4</v>
      </c>
      <c r="G6" t="s">
        <v>260</v>
      </c>
      <c r="H6">
        <v>3</v>
      </c>
      <c r="I6">
        <v>3</v>
      </c>
      <c r="J6">
        <v>3</v>
      </c>
      <c r="K6">
        <v>4</v>
      </c>
      <c r="L6">
        <v>3</v>
      </c>
      <c r="M6">
        <v>3</v>
      </c>
      <c r="N6" t="s">
        <v>34</v>
      </c>
      <c r="O6"/>
      <c r="P6">
        <v>4</v>
      </c>
      <c r="Q6">
        <v>4</v>
      </c>
      <c r="R6">
        <v>3</v>
      </c>
      <c r="S6">
        <v>3</v>
      </c>
      <c r="T6">
        <v>3</v>
      </c>
      <c r="U6">
        <v>3</v>
      </c>
      <c r="V6">
        <v>4</v>
      </c>
      <c r="W6">
        <v>4</v>
      </c>
      <c r="X6">
        <v>4</v>
      </c>
      <c r="Y6">
        <v>4</v>
      </c>
      <c r="Z6">
        <v>4</v>
      </c>
      <c r="AA6">
        <v>4</v>
      </c>
      <c r="AB6">
        <v>4</v>
      </c>
      <c r="AC6" t="s">
        <v>34</v>
      </c>
      <c r="AD6"/>
      <c r="AE6" t="s">
        <v>31</v>
      </c>
      <c r="AF6" t="s">
        <v>261</v>
      </c>
      <c r="AG6" t="s">
        <v>262</v>
      </c>
      <c r="AH6" t="s">
        <v>262</v>
      </c>
      <c r="AI6" t="s">
        <v>34</v>
      </c>
      <c r="AJ6" t="s">
        <v>263</v>
      </c>
      <c r="AK6" t="s">
        <v>264</v>
      </c>
      <c r="AL6" t="s">
        <v>263</v>
      </c>
      <c r="AM6">
        <v>4</v>
      </c>
      <c r="AN6">
        <v>4</v>
      </c>
      <c r="AO6">
        <v>4</v>
      </c>
      <c r="AP6">
        <v>4</v>
      </c>
      <c r="AQ6">
        <v>4</v>
      </c>
      <c r="AR6">
        <v>4</v>
      </c>
      <c r="AS6">
        <v>4</v>
      </c>
      <c r="AT6" t="s">
        <v>31</v>
      </c>
      <c r="AU6" t="s">
        <v>265</v>
      </c>
      <c r="AV6">
        <v>4</v>
      </c>
      <c r="AW6">
        <v>4</v>
      </c>
      <c r="AX6">
        <v>4</v>
      </c>
      <c r="AY6">
        <v>4</v>
      </c>
      <c r="AZ6">
        <v>4</v>
      </c>
      <c r="BA6">
        <v>4</v>
      </c>
      <c r="BB6">
        <v>4</v>
      </c>
      <c r="BC6" t="s">
        <v>34</v>
      </c>
      <c r="BD6"/>
      <c r="BE6">
        <v>4</v>
      </c>
      <c r="BF6">
        <v>4</v>
      </c>
      <c r="BG6">
        <v>4</v>
      </c>
      <c r="BH6">
        <v>4</v>
      </c>
      <c r="BI6">
        <v>4</v>
      </c>
      <c r="BJ6">
        <v>3</v>
      </c>
      <c r="BK6" t="s">
        <v>34</v>
      </c>
      <c r="BL6"/>
      <c r="BM6" t="s">
        <v>254</v>
      </c>
      <c r="BN6" t="s">
        <v>266</v>
      </c>
      <c r="BO6" t="s">
        <v>267</v>
      </c>
      <c r="BP6" t="s">
        <v>268</v>
      </c>
      <c r="BQ6">
        <v>4</v>
      </c>
      <c r="BR6">
        <v>4</v>
      </c>
      <c r="BS6">
        <v>4</v>
      </c>
      <c r="BT6">
        <v>4</v>
      </c>
      <c r="BU6">
        <v>4</v>
      </c>
      <c r="BV6">
        <v>4</v>
      </c>
      <c r="BW6">
        <v>4</v>
      </c>
      <c r="BX6" t="s">
        <v>34</v>
      </c>
      <c r="BY6"/>
      <c r="BZ6" t="s">
        <v>34</v>
      </c>
      <c r="CA6"/>
      <c r="CB6" t="s">
        <v>31</v>
      </c>
      <c r="CC6" t="s">
        <v>269</v>
      </c>
      <c r="CD6">
        <v>4</v>
      </c>
      <c r="CE6" t="s">
        <v>270</v>
      </c>
      <c r="CF6">
        <v>4</v>
      </c>
    </row>
    <row r="7" spans="1:84" x14ac:dyDescent="0.2">
      <c r="A7" s="52">
        <v>6</v>
      </c>
      <c r="B7">
        <v>4</v>
      </c>
      <c r="C7">
        <v>5</v>
      </c>
      <c r="D7">
        <v>5</v>
      </c>
      <c r="E7">
        <v>1</v>
      </c>
      <c r="F7">
        <v>5</v>
      </c>
      <c r="G7" t="s">
        <v>271</v>
      </c>
      <c r="H7">
        <v>4</v>
      </c>
      <c r="I7">
        <v>4</v>
      </c>
      <c r="J7">
        <v>5</v>
      </c>
      <c r="K7">
        <v>5</v>
      </c>
      <c r="L7">
        <v>5</v>
      </c>
      <c r="M7">
        <v>5</v>
      </c>
      <c r="N7" t="s">
        <v>34</v>
      </c>
      <c r="O7"/>
      <c r="P7">
        <v>5</v>
      </c>
      <c r="Q7">
        <v>5</v>
      </c>
      <c r="R7">
        <v>5</v>
      </c>
      <c r="S7">
        <v>5</v>
      </c>
      <c r="T7">
        <v>5</v>
      </c>
      <c r="U7">
        <v>4</v>
      </c>
      <c r="V7">
        <v>5</v>
      </c>
      <c r="W7">
        <v>4</v>
      </c>
      <c r="X7">
        <v>5</v>
      </c>
      <c r="Y7">
        <v>4</v>
      </c>
      <c r="Z7">
        <v>2</v>
      </c>
      <c r="AA7">
        <v>5</v>
      </c>
      <c r="AB7">
        <v>5</v>
      </c>
      <c r="AC7" t="s">
        <v>31</v>
      </c>
      <c r="AD7" t="s">
        <v>272</v>
      </c>
      <c r="AE7" t="s">
        <v>34</v>
      </c>
      <c r="AF7" t="s">
        <v>273</v>
      </c>
      <c r="AG7" t="s">
        <v>274</v>
      </c>
      <c r="AH7" t="s">
        <v>275</v>
      </c>
      <c r="AI7" t="s">
        <v>31</v>
      </c>
      <c r="AJ7" t="s">
        <v>276</v>
      </c>
      <c r="AK7" t="s">
        <v>276</v>
      </c>
      <c r="AL7" t="s">
        <v>276</v>
      </c>
      <c r="AM7">
        <v>5</v>
      </c>
      <c r="AN7">
        <v>5</v>
      </c>
      <c r="AO7">
        <v>4</v>
      </c>
      <c r="AP7">
        <v>5</v>
      </c>
      <c r="AQ7">
        <v>1</v>
      </c>
      <c r="AR7">
        <v>5</v>
      </c>
      <c r="AS7">
        <v>5</v>
      </c>
      <c r="AT7" t="s">
        <v>31</v>
      </c>
      <c r="AU7" t="s">
        <v>277</v>
      </c>
      <c r="AV7">
        <v>5</v>
      </c>
      <c r="AW7">
        <v>5</v>
      </c>
      <c r="AX7">
        <v>4</v>
      </c>
      <c r="AY7">
        <v>5</v>
      </c>
      <c r="AZ7">
        <v>1</v>
      </c>
      <c r="BA7">
        <v>5</v>
      </c>
      <c r="BB7">
        <v>5</v>
      </c>
      <c r="BC7" t="s">
        <v>31</v>
      </c>
      <c r="BD7" t="s">
        <v>278</v>
      </c>
      <c r="BE7">
        <v>5</v>
      </c>
      <c r="BF7">
        <v>5</v>
      </c>
      <c r="BG7">
        <v>5</v>
      </c>
      <c r="BH7">
        <v>5</v>
      </c>
      <c r="BI7">
        <v>5</v>
      </c>
      <c r="BJ7">
        <v>5</v>
      </c>
      <c r="BK7" t="s">
        <v>31</v>
      </c>
      <c r="BL7" t="s">
        <v>279</v>
      </c>
      <c r="BM7" t="s">
        <v>209</v>
      </c>
      <c r="BN7" t="s">
        <v>280</v>
      </c>
      <c r="BO7" t="s">
        <v>281</v>
      </c>
      <c r="BP7" t="s">
        <v>282</v>
      </c>
      <c r="BQ7" s="13">
        <v>5</v>
      </c>
      <c r="BR7" s="13">
        <v>5</v>
      </c>
      <c r="BS7" s="13">
        <v>5</v>
      </c>
      <c r="BT7">
        <v>4</v>
      </c>
      <c r="BU7" s="13">
        <v>5</v>
      </c>
      <c r="BV7">
        <v>4</v>
      </c>
      <c r="BW7" s="13">
        <v>5</v>
      </c>
      <c r="BX7" t="s">
        <v>34</v>
      </c>
      <c r="BY7"/>
      <c r="BZ7" t="s">
        <v>31</v>
      </c>
      <c r="CA7" t="s">
        <v>283</v>
      </c>
      <c r="CB7" t="s">
        <v>34</v>
      </c>
      <c r="CC7"/>
      <c r="CD7">
        <v>5</v>
      </c>
      <c r="CE7" t="s">
        <v>284</v>
      </c>
      <c r="CF7">
        <v>5</v>
      </c>
    </row>
    <row r="8" spans="1:84" x14ac:dyDescent="0.2">
      <c r="A8" s="52">
        <v>7</v>
      </c>
      <c r="B8">
        <v>4</v>
      </c>
      <c r="C8">
        <v>5</v>
      </c>
      <c r="D8">
        <v>5</v>
      </c>
      <c r="E8">
        <v>1</v>
      </c>
      <c r="F8">
        <v>5</v>
      </c>
      <c r="G8" t="s">
        <v>285</v>
      </c>
      <c r="H8">
        <v>5</v>
      </c>
      <c r="I8">
        <v>4</v>
      </c>
      <c r="J8">
        <v>4</v>
      </c>
      <c r="K8">
        <v>5</v>
      </c>
      <c r="L8">
        <v>5</v>
      </c>
      <c r="M8">
        <v>5</v>
      </c>
      <c r="N8" t="s">
        <v>34</v>
      </c>
      <c r="O8"/>
      <c r="P8">
        <v>5</v>
      </c>
      <c r="Q8">
        <v>5</v>
      </c>
      <c r="R8">
        <v>4</v>
      </c>
      <c r="S8">
        <v>5</v>
      </c>
      <c r="T8">
        <v>5</v>
      </c>
      <c r="U8">
        <v>3</v>
      </c>
      <c r="V8">
        <v>4</v>
      </c>
      <c r="W8">
        <v>5</v>
      </c>
      <c r="X8">
        <v>5</v>
      </c>
      <c r="Y8">
        <v>5</v>
      </c>
      <c r="Z8">
        <v>2</v>
      </c>
      <c r="AA8">
        <v>4</v>
      </c>
      <c r="AB8">
        <v>4</v>
      </c>
      <c r="AC8" t="s">
        <v>34</v>
      </c>
      <c r="AD8"/>
      <c r="AE8" t="s">
        <v>34</v>
      </c>
      <c r="AF8" t="s">
        <v>223</v>
      </c>
      <c r="AG8" t="s">
        <v>203</v>
      </c>
      <c r="AH8" t="s">
        <v>286</v>
      </c>
      <c r="AI8" t="s">
        <v>31</v>
      </c>
      <c r="AJ8" t="s">
        <v>287</v>
      </c>
      <c r="AK8" t="s">
        <v>288</v>
      </c>
      <c r="AL8" t="s">
        <v>288</v>
      </c>
      <c r="AM8">
        <v>5</v>
      </c>
      <c r="AN8">
        <v>5</v>
      </c>
      <c r="AO8">
        <v>4</v>
      </c>
      <c r="AP8">
        <v>4</v>
      </c>
      <c r="AQ8">
        <v>2</v>
      </c>
      <c r="AR8">
        <v>5</v>
      </c>
      <c r="AS8">
        <v>4</v>
      </c>
      <c r="AT8" t="s">
        <v>34</v>
      </c>
      <c r="AU8"/>
      <c r="AV8">
        <v>5</v>
      </c>
      <c r="AW8">
        <v>4</v>
      </c>
      <c r="AX8">
        <v>5</v>
      </c>
      <c r="AY8">
        <v>5</v>
      </c>
      <c r="AZ8">
        <v>2</v>
      </c>
      <c r="BA8">
        <v>4</v>
      </c>
      <c r="BB8">
        <v>4</v>
      </c>
      <c r="BC8" t="s">
        <v>34</v>
      </c>
      <c r="BD8"/>
      <c r="BE8">
        <v>5</v>
      </c>
      <c r="BF8">
        <v>5</v>
      </c>
      <c r="BG8">
        <v>5</v>
      </c>
      <c r="BH8">
        <v>4</v>
      </c>
      <c r="BI8">
        <v>5</v>
      </c>
      <c r="BJ8">
        <v>4</v>
      </c>
      <c r="BK8" t="s">
        <v>34</v>
      </c>
      <c r="BL8"/>
      <c r="BM8" t="s">
        <v>209</v>
      </c>
      <c r="BN8" t="s">
        <v>289</v>
      </c>
      <c r="BO8" t="s">
        <v>290</v>
      </c>
      <c r="BP8" t="s">
        <v>291</v>
      </c>
      <c r="BQ8">
        <v>4</v>
      </c>
      <c r="BR8" s="13">
        <v>5</v>
      </c>
      <c r="BS8" s="13">
        <v>5</v>
      </c>
      <c r="BT8">
        <v>4</v>
      </c>
      <c r="BU8" s="13">
        <v>5</v>
      </c>
      <c r="BV8" s="13">
        <v>5</v>
      </c>
      <c r="BW8" s="13">
        <v>5</v>
      </c>
      <c r="BX8" t="s">
        <v>34</v>
      </c>
      <c r="BY8"/>
      <c r="BZ8" t="s">
        <v>34</v>
      </c>
      <c r="CA8"/>
      <c r="CB8" t="s">
        <v>34</v>
      </c>
      <c r="CC8"/>
      <c r="CD8">
        <v>5</v>
      </c>
      <c r="CE8" t="s">
        <v>292</v>
      </c>
      <c r="CF8">
        <v>4</v>
      </c>
    </row>
    <row r="9" spans="1:84" x14ac:dyDescent="0.2">
      <c r="A9" s="52">
        <v>8</v>
      </c>
      <c r="B9">
        <v>3</v>
      </c>
      <c r="C9">
        <v>5</v>
      </c>
      <c r="D9">
        <v>5</v>
      </c>
      <c r="E9">
        <v>1</v>
      </c>
      <c r="F9">
        <v>5</v>
      </c>
      <c r="G9" t="s">
        <v>293</v>
      </c>
      <c r="H9">
        <v>3</v>
      </c>
      <c r="I9">
        <v>4</v>
      </c>
      <c r="J9">
        <v>5</v>
      </c>
      <c r="K9">
        <v>4</v>
      </c>
      <c r="L9">
        <v>4</v>
      </c>
      <c r="M9">
        <v>5</v>
      </c>
      <c r="N9" t="s">
        <v>34</v>
      </c>
      <c r="O9"/>
      <c r="P9">
        <v>5</v>
      </c>
      <c r="Q9">
        <v>5</v>
      </c>
      <c r="R9">
        <v>5</v>
      </c>
      <c r="S9">
        <v>3</v>
      </c>
      <c r="T9">
        <v>5</v>
      </c>
      <c r="U9">
        <v>3</v>
      </c>
      <c r="V9">
        <v>4</v>
      </c>
      <c r="W9">
        <v>5</v>
      </c>
      <c r="X9">
        <v>5</v>
      </c>
      <c r="Y9">
        <v>5</v>
      </c>
      <c r="Z9">
        <v>2</v>
      </c>
      <c r="AA9">
        <v>5</v>
      </c>
      <c r="AB9">
        <v>5</v>
      </c>
      <c r="AC9" t="s">
        <v>34</v>
      </c>
      <c r="AD9"/>
      <c r="AE9" t="s">
        <v>31</v>
      </c>
      <c r="AF9" t="s">
        <v>294</v>
      </c>
      <c r="AG9" t="s">
        <v>275</v>
      </c>
      <c r="AH9" t="s">
        <v>275</v>
      </c>
      <c r="AI9" t="s">
        <v>31</v>
      </c>
      <c r="AJ9" t="s">
        <v>276</v>
      </c>
      <c r="AK9" t="s">
        <v>276</v>
      </c>
      <c r="AL9" t="s">
        <v>276</v>
      </c>
      <c r="AM9">
        <v>5</v>
      </c>
      <c r="AN9">
        <v>5</v>
      </c>
      <c r="AO9">
        <v>5</v>
      </c>
      <c r="AP9">
        <v>5</v>
      </c>
      <c r="AQ9">
        <v>1</v>
      </c>
      <c r="AR9">
        <v>4</v>
      </c>
      <c r="AS9">
        <v>5</v>
      </c>
      <c r="AT9" t="s">
        <v>34</v>
      </c>
      <c r="AU9"/>
      <c r="AV9">
        <v>5</v>
      </c>
      <c r="AW9">
        <v>5</v>
      </c>
      <c r="AX9">
        <v>5</v>
      </c>
      <c r="AY9">
        <v>5</v>
      </c>
      <c r="AZ9">
        <v>1</v>
      </c>
      <c r="BA9">
        <v>5</v>
      </c>
      <c r="BB9">
        <v>5</v>
      </c>
      <c r="BC9" t="s">
        <v>34</v>
      </c>
      <c r="BD9"/>
      <c r="BE9">
        <v>5</v>
      </c>
      <c r="BF9">
        <v>5</v>
      </c>
      <c r="BG9">
        <v>5</v>
      </c>
      <c r="BH9">
        <v>5</v>
      </c>
      <c r="BI9">
        <v>5</v>
      </c>
      <c r="BJ9">
        <v>5</v>
      </c>
      <c r="BK9" t="s">
        <v>34</v>
      </c>
      <c r="BL9"/>
      <c r="BM9" t="s">
        <v>209</v>
      </c>
      <c r="BN9" t="s">
        <v>295</v>
      </c>
      <c r="BO9" t="s">
        <v>296</v>
      </c>
      <c r="BP9" t="s">
        <v>297</v>
      </c>
      <c r="BQ9" s="13">
        <v>5</v>
      </c>
      <c r="BR9" s="13">
        <v>5</v>
      </c>
      <c r="BS9">
        <v>4</v>
      </c>
      <c r="BT9" s="13">
        <v>5</v>
      </c>
      <c r="BU9" s="13">
        <v>5</v>
      </c>
      <c r="BV9" s="13">
        <v>5</v>
      </c>
      <c r="BW9" s="13">
        <v>5</v>
      </c>
      <c r="BX9" t="s">
        <v>34</v>
      </c>
      <c r="BY9"/>
      <c r="BZ9" t="s">
        <v>34</v>
      </c>
      <c r="CA9"/>
      <c r="CB9" t="s">
        <v>34</v>
      </c>
      <c r="CC9"/>
      <c r="CD9">
        <v>5</v>
      </c>
      <c r="CE9" t="s">
        <v>298</v>
      </c>
      <c r="CF9">
        <v>4</v>
      </c>
    </row>
    <row r="10" spans="1:84" x14ac:dyDescent="0.2">
      <c r="A10" s="52">
        <v>9</v>
      </c>
      <c r="B10" s="40">
        <v>5</v>
      </c>
      <c r="C10" s="40">
        <v>4</v>
      </c>
      <c r="D10" s="40">
        <v>4</v>
      </c>
      <c r="E10" s="40">
        <v>1</v>
      </c>
      <c r="F10" s="40">
        <v>5</v>
      </c>
      <c r="G10" s="40" t="s">
        <v>327</v>
      </c>
      <c r="H10" s="40">
        <v>4</v>
      </c>
      <c r="I10" s="40">
        <v>5</v>
      </c>
      <c r="J10" s="40">
        <v>4</v>
      </c>
      <c r="K10" s="40">
        <v>5</v>
      </c>
      <c r="L10" s="40">
        <v>5</v>
      </c>
      <c r="M10" s="40">
        <v>5</v>
      </c>
      <c r="N10" s="40" t="s">
        <v>34</v>
      </c>
      <c r="O10" s="40"/>
      <c r="P10" s="40">
        <v>5</v>
      </c>
      <c r="Q10" s="40">
        <v>5</v>
      </c>
      <c r="R10" s="40">
        <v>5</v>
      </c>
      <c r="S10" s="40">
        <v>5</v>
      </c>
      <c r="T10" s="40">
        <v>5</v>
      </c>
      <c r="U10" s="40">
        <v>4</v>
      </c>
      <c r="V10" s="40">
        <v>5</v>
      </c>
      <c r="W10" s="40">
        <v>4</v>
      </c>
      <c r="X10" s="40">
        <v>5</v>
      </c>
      <c r="Y10" s="40">
        <v>5</v>
      </c>
      <c r="Z10" s="40">
        <v>1</v>
      </c>
      <c r="AA10" s="40">
        <v>4</v>
      </c>
      <c r="AB10" s="40">
        <v>5</v>
      </c>
      <c r="AC10" s="40" t="s">
        <v>34</v>
      </c>
      <c r="AD10" s="40"/>
      <c r="AE10" s="40" t="s">
        <v>31</v>
      </c>
      <c r="AF10" s="40" t="s">
        <v>328</v>
      </c>
      <c r="AG10" s="40" t="s">
        <v>326</v>
      </c>
      <c r="AH10" s="40" t="s">
        <v>326</v>
      </c>
      <c r="AI10" s="40" t="s">
        <v>31</v>
      </c>
      <c r="AJ10" s="40" t="s">
        <v>329</v>
      </c>
      <c r="AK10" s="40" t="s">
        <v>330</v>
      </c>
      <c r="AL10" s="40" t="s">
        <v>276</v>
      </c>
      <c r="AM10" s="40">
        <v>5</v>
      </c>
      <c r="AN10" s="40">
        <v>5</v>
      </c>
      <c r="AO10" s="40">
        <v>5</v>
      </c>
      <c r="AP10" s="40">
        <v>5</v>
      </c>
      <c r="AQ10" s="40">
        <v>1</v>
      </c>
      <c r="AR10" s="40">
        <v>4</v>
      </c>
      <c r="AS10" s="40">
        <v>4</v>
      </c>
      <c r="AT10" s="40" t="s">
        <v>31</v>
      </c>
      <c r="AU10" s="40" t="s">
        <v>331</v>
      </c>
      <c r="AV10" s="40">
        <v>5</v>
      </c>
      <c r="AW10" s="40">
        <v>5</v>
      </c>
      <c r="AX10" s="40">
        <v>5</v>
      </c>
      <c r="AY10" s="40">
        <v>5</v>
      </c>
      <c r="AZ10" s="40">
        <v>1</v>
      </c>
      <c r="BA10" s="40">
        <v>5</v>
      </c>
      <c r="BB10" s="40">
        <v>5</v>
      </c>
      <c r="BC10" s="40" t="s">
        <v>31</v>
      </c>
      <c r="BD10" s="40" t="s">
        <v>332</v>
      </c>
      <c r="BE10" s="40">
        <v>5</v>
      </c>
      <c r="BF10" s="40">
        <v>5</v>
      </c>
      <c r="BG10" s="40">
        <v>5</v>
      </c>
      <c r="BH10" s="40">
        <v>5</v>
      </c>
      <c r="BI10" s="40">
        <v>5</v>
      </c>
      <c r="BJ10" s="40">
        <v>4</v>
      </c>
      <c r="BK10" s="40" t="s">
        <v>34</v>
      </c>
      <c r="BL10" s="40"/>
      <c r="BM10" s="40" t="s">
        <v>209</v>
      </c>
      <c r="BN10" s="40" t="s">
        <v>333</v>
      </c>
      <c r="BO10" s="40" t="s">
        <v>334</v>
      </c>
      <c r="BP10" s="40" t="s">
        <v>335</v>
      </c>
      <c r="BQ10" s="41">
        <v>5</v>
      </c>
      <c r="BR10" s="41">
        <v>5</v>
      </c>
      <c r="BS10" s="40">
        <v>4</v>
      </c>
      <c r="BT10" s="41">
        <v>5</v>
      </c>
      <c r="BU10" s="40">
        <v>4</v>
      </c>
      <c r="BV10" s="41">
        <v>5</v>
      </c>
      <c r="BW10" s="41">
        <v>5</v>
      </c>
      <c r="BX10" s="40" t="s">
        <v>31</v>
      </c>
      <c r="BY10" s="40" t="s">
        <v>336</v>
      </c>
      <c r="BZ10" s="40" t="s">
        <v>34</v>
      </c>
      <c r="CA10" s="40"/>
      <c r="CB10" s="40" t="s">
        <v>34</v>
      </c>
      <c r="CC10" s="40"/>
      <c r="CD10" s="40">
        <v>4</v>
      </c>
      <c r="CE10" s="40" t="s">
        <v>337</v>
      </c>
      <c r="CF10" s="40">
        <v>5</v>
      </c>
    </row>
    <row r="11" spans="1:84" x14ac:dyDescent="0.2">
      <c r="A11" s="52">
        <v>10</v>
      </c>
      <c r="B11" s="40">
        <v>4</v>
      </c>
      <c r="C11" s="40">
        <v>3</v>
      </c>
      <c r="D11" s="40">
        <v>4</v>
      </c>
      <c r="E11" s="40">
        <v>3</v>
      </c>
      <c r="F11" s="40">
        <v>4</v>
      </c>
      <c r="G11" s="40" t="s">
        <v>340</v>
      </c>
      <c r="H11" s="40">
        <v>2</v>
      </c>
      <c r="I11" s="40">
        <v>5</v>
      </c>
      <c r="J11" s="40">
        <v>4</v>
      </c>
      <c r="K11" s="40">
        <v>5</v>
      </c>
      <c r="L11" s="40">
        <v>5</v>
      </c>
      <c r="M11" s="40">
        <v>5</v>
      </c>
      <c r="N11" s="40" t="s">
        <v>31</v>
      </c>
      <c r="O11" s="40" t="s">
        <v>341</v>
      </c>
      <c r="P11" s="40">
        <v>5</v>
      </c>
      <c r="Q11" s="40">
        <v>4</v>
      </c>
      <c r="R11" s="40">
        <v>5</v>
      </c>
      <c r="S11" s="40">
        <v>5</v>
      </c>
      <c r="T11" s="40">
        <v>5</v>
      </c>
      <c r="U11" s="40">
        <v>1</v>
      </c>
      <c r="V11" s="40">
        <v>5</v>
      </c>
      <c r="W11" s="40">
        <v>3</v>
      </c>
      <c r="X11" s="40">
        <v>5</v>
      </c>
      <c r="Y11" s="40">
        <v>4</v>
      </c>
      <c r="Z11" s="40">
        <v>2</v>
      </c>
      <c r="AA11" s="40">
        <v>3</v>
      </c>
      <c r="AB11" s="40">
        <v>4</v>
      </c>
      <c r="AC11" s="40" t="s">
        <v>31</v>
      </c>
      <c r="AD11" s="40" t="s">
        <v>342</v>
      </c>
      <c r="AE11" s="40" t="s">
        <v>34</v>
      </c>
      <c r="AF11" s="40" t="s">
        <v>343</v>
      </c>
      <c r="AG11" s="40" t="s">
        <v>344</v>
      </c>
      <c r="AH11" s="40" t="s">
        <v>343</v>
      </c>
      <c r="AI11" s="40" t="s">
        <v>34</v>
      </c>
      <c r="AJ11" s="40" t="s">
        <v>345</v>
      </c>
      <c r="AK11" s="40" t="s">
        <v>203</v>
      </c>
      <c r="AL11" s="40" t="s">
        <v>345</v>
      </c>
      <c r="AM11" s="40">
        <v>4</v>
      </c>
      <c r="AN11" s="40">
        <v>4</v>
      </c>
      <c r="AO11" s="40">
        <v>3</v>
      </c>
      <c r="AP11" s="40">
        <v>2</v>
      </c>
      <c r="AQ11" s="40">
        <v>4</v>
      </c>
      <c r="AR11" s="40">
        <v>3</v>
      </c>
      <c r="AS11" s="40">
        <v>3</v>
      </c>
      <c r="AT11" s="40" t="s">
        <v>31</v>
      </c>
      <c r="AU11" s="40" t="s">
        <v>346</v>
      </c>
      <c r="AV11" s="40">
        <v>2</v>
      </c>
      <c r="AW11" s="40">
        <v>3</v>
      </c>
      <c r="AX11" s="40">
        <v>4</v>
      </c>
      <c r="AY11" s="40">
        <v>4</v>
      </c>
      <c r="AZ11" s="40">
        <v>3</v>
      </c>
      <c r="BA11" s="40">
        <v>5</v>
      </c>
      <c r="BB11" s="40">
        <v>4</v>
      </c>
      <c r="BC11" s="40" t="s">
        <v>31</v>
      </c>
      <c r="BD11" s="40" t="s">
        <v>347</v>
      </c>
      <c r="BE11" s="40">
        <v>4</v>
      </c>
      <c r="BF11" s="40">
        <v>4</v>
      </c>
      <c r="BG11" s="40">
        <v>4</v>
      </c>
      <c r="BH11" s="40">
        <v>3</v>
      </c>
      <c r="BI11" s="40">
        <v>4</v>
      </c>
      <c r="BJ11" s="40">
        <v>3</v>
      </c>
      <c r="BK11" s="40" t="s">
        <v>31</v>
      </c>
      <c r="BL11" s="40" t="s">
        <v>348</v>
      </c>
      <c r="BM11" s="40" t="s">
        <v>254</v>
      </c>
      <c r="BN11" s="40" t="s">
        <v>349</v>
      </c>
      <c r="BO11" s="40" t="s">
        <v>350</v>
      </c>
      <c r="BP11" s="40" t="s">
        <v>351</v>
      </c>
      <c r="BQ11" s="41">
        <v>5</v>
      </c>
      <c r="BR11" s="41">
        <v>3</v>
      </c>
      <c r="BS11" s="41">
        <v>2</v>
      </c>
      <c r="BT11" s="40">
        <v>4</v>
      </c>
      <c r="BU11" s="40">
        <v>4</v>
      </c>
      <c r="BV11" s="41">
        <v>5</v>
      </c>
      <c r="BW11" s="41">
        <v>3</v>
      </c>
      <c r="BX11" s="40" t="s">
        <v>31</v>
      </c>
      <c r="BY11" s="40" t="s">
        <v>352</v>
      </c>
      <c r="BZ11" s="40" t="s">
        <v>34</v>
      </c>
      <c r="CA11" s="40"/>
      <c r="CB11" s="40" t="s">
        <v>31</v>
      </c>
      <c r="CC11" s="40" t="s">
        <v>353</v>
      </c>
      <c r="CD11" s="40">
        <v>3</v>
      </c>
      <c r="CE11" s="40" t="s">
        <v>354</v>
      </c>
      <c r="CF11" s="40">
        <v>4</v>
      </c>
    </row>
    <row r="12" spans="1:84" x14ac:dyDescent="0.2">
      <c r="A12" s="52">
        <v>11</v>
      </c>
      <c r="B12">
        <v>4</v>
      </c>
      <c r="C12">
        <v>4</v>
      </c>
      <c r="D12">
        <v>3</v>
      </c>
      <c r="E12">
        <v>2</v>
      </c>
      <c r="F12">
        <v>4</v>
      </c>
      <c r="G12" t="s">
        <v>356</v>
      </c>
      <c r="H12">
        <v>4</v>
      </c>
      <c r="I12">
        <v>5</v>
      </c>
      <c r="J12">
        <v>4</v>
      </c>
      <c r="K12">
        <v>5</v>
      </c>
      <c r="L12">
        <v>5</v>
      </c>
      <c r="M12">
        <v>4</v>
      </c>
      <c r="N12" t="s">
        <v>31</v>
      </c>
      <c r="O12" t="s">
        <v>357</v>
      </c>
      <c r="P12">
        <v>3</v>
      </c>
      <c r="Q12">
        <v>4</v>
      </c>
      <c r="R12">
        <v>5</v>
      </c>
      <c r="S12">
        <v>5</v>
      </c>
      <c r="T12">
        <v>5</v>
      </c>
      <c r="U12">
        <v>4</v>
      </c>
      <c r="V12">
        <v>4</v>
      </c>
      <c r="W12">
        <v>5</v>
      </c>
      <c r="X12">
        <v>4</v>
      </c>
      <c r="Y12">
        <v>4</v>
      </c>
      <c r="Z12">
        <v>2</v>
      </c>
      <c r="AA12">
        <v>5</v>
      </c>
      <c r="AB12">
        <v>4</v>
      </c>
      <c r="AC12" t="s">
        <v>31</v>
      </c>
      <c r="AD12" t="s">
        <v>358</v>
      </c>
      <c r="AE12" t="s">
        <v>34</v>
      </c>
      <c r="AF12" t="s">
        <v>359</v>
      </c>
      <c r="AG12" t="s">
        <v>233</v>
      </c>
      <c r="AH12" t="s">
        <v>360</v>
      </c>
      <c r="AI12" t="s">
        <v>31</v>
      </c>
      <c r="AJ12" t="s">
        <v>361</v>
      </c>
      <c r="AK12" t="s">
        <v>203</v>
      </c>
      <c r="AL12" t="s">
        <v>203</v>
      </c>
      <c r="AM12">
        <v>5</v>
      </c>
      <c r="AN12">
        <v>5</v>
      </c>
      <c r="AO12">
        <v>5</v>
      </c>
      <c r="AP12">
        <v>4</v>
      </c>
      <c r="AQ12">
        <v>2</v>
      </c>
      <c r="AR12">
        <v>5</v>
      </c>
      <c r="AS12">
        <v>4</v>
      </c>
      <c r="AT12" t="s">
        <v>31</v>
      </c>
      <c r="AU12" t="s">
        <v>362</v>
      </c>
      <c r="AV12">
        <v>5</v>
      </c>
      <c r="AW12">
        <v>5</v>
      </c>
      <c r="AX12">
        <v>4</v>
      </c>
      <c r="AY12">
        <v>4</v>
      </c>
      <c r="AZ12">
        <v>2</v>
      </c>
      <c r="BA12">
        <v>5</v>
      </c>
      <c r="BB12">
        <v>5</v>
      </c>
      <c r="BC12" t="s">
        <v>31</v>
      </c>
      <c r="BD12" t="s">
        <v>363</v>
      </c>
      <c r="BE12">
        <v>5</v>
      </c>
      <c r="BF12">
        <v>5</v>
      </c>
      <c r="BG12">
        <v>5</v>
      </c>
      <c r="BH12">
        <v>5</v>
      </c>
      <c r="BI12">
        <v>5</v>
      </c>
      <c r="BJ12">
        <v>5</v>
      </c>
      <c r="BK12" t="s">
        <v>31</v>
      </c>
      <c r="BL12" t="s">
        <v>364</v>
      </c>
      <c r="BM12" t="s">
        <v>209</v>
      </c>
      <c r="BN12" t="s">
        <v>365</v>
      </c>
      <c r="BO12" t="s">
        <v>366</v>
      </c>
      <c r="BP12" t="s">
        <v>367</v>
      </c>
      <c r="BQ12">
        <v>4</v>
      </c>
      <c r="BR12" s="13">
        <v>5</v>
      </c>
      <c r="BS12" s="13">
        <v>5</v>
      </c>
      <c r="BT12">
        <v>4</v>
      </c>
      <c r="BU12">
        <v>4</v>
      </c>
      <c r="BV12" s="13">
        <v>5</v>
      </c>
      <c r="BW12" s="13">
        <v>5</v>
      </c>
      <c r="BX12" t="s">
        <v>34</v>
      </c>
      <c r="BY12"/>
      <c r="BZ12" t="s">
        <v>31</v>
      </c>
      <c r="CA12" t="s">
        <v>368</v>
      </c>
      <c r="CB12" t="s">
        <v>31</v>
      </c>
      <c r="CC12" t="s">
        <v>369</v>
      </c>
      <c r="CD12">
        <v>4</v>
      </c>
      <c r="CE12" t="s">
        <v>370</v>
      </c>
      <c r="CF12">
        <v>5</v>
      </c>
    </row>
    <row r="13" spans="1:84" x14ac:dyDescent="0.2">
      <c r="A13" s="52">
        <v>12</v>
      </c>
      <c r="B13">
        <v>5</v>
      </c>
      <c r="C13">
        <v>4</v>
      </c>
      <c r="D13">
        <v>4</v>
      </c>
      <c r="E13">
        <v>1</v>
      </c>
      <c r="F13">
        <v>4</v>
      </c>
      <c r="G13" t="s">
        <v>371</v>
      </c>
      <c r="H13">
        <v>5</v>
      </c>
      <c r="I13">
        <v>5</v>
      </c>
      <c r="J13">
        <v>5</v>
      </c>
      <c r="K13">
        <v>5</v>
      </c>
      <c r="L13">
        <v>5</v>
      </c>
      <c r="M13">
        <v>5</v>
      </c>
      <c r="N13" t="s">
        <v>34</v>
      </c>
      <c r="O13"/>
      <c r="P13">
        <v>5</v>
      </c>
      <c r="Q13">
        <v>5</v>
      </c>
      <c r="R13">
        <v>5</v>
      </c>
      <c r="S13">
        <v>5</v>
      </c>
      <c r="T13">
        <v>5</v>
      </c>
      <c r="U13">
        <v>5</v>
      </c>
      <c r="V13">
        <v>5</v>
      </c>
      <c r="W13">
        <v>5</v>
      </c>
      <c r="X13">
        <v>5</v>
      </c>
      <c r="Y13">
        <v>5</v>
      </c>
      <c r="Z13">
        <v>2</v>
      </c>
      <c r="AA13">
        <v>5</v>
      </c>
      <c r="AB13">
        <v>5</v>
      </c>
      <c r="AC13" t="s">
        <v>34</v>
      </c>
      <c r="AD13"/>
      <c r="AE13" t="s">
        <v>34</v>
      </c>
      <c r="AF13" t="s">
        <v>372</v>
      </c>
      <c r="AG13" t="s">
        <v>373</v>
      </c>
      <c r="AH13" t="s">
        <v>374</v>
      </c>
      <c r="AI13" t="s">
        <v>31</v>
      </c>
      <c r="AJ13" t="s">
        <v>375</v>
      </c>
      <c r="AK13" t="s">
        <v>326</v>
      </c>
      <c r="AL13" t="s">
        <v>326</v>
      </c>
      <c r="AM13">
        <v>5</v>
      </c>
      <c r="AN13">
        <v>5</v>
      </c>
      <c r="AO13">
        <v>5</v>
      </c>
      <c r="AP13">
        <v>5</v>
      </c>
      <c r="AQ13">
        <v>2</v>
      </c>
      <c r="AR13">
        <v>5</v>
      </c>
      <c r="AS13">
        <v>5</v>
      </c>
      <c r="AT13" t="s">
        <v>34</v>
      </c>
      <c r="AU13"/>
      <c r="AV13">
        <v>4</v>
      </c>
      <c r="AW13">
        <v>2</v>
      </c>
      <c r="AX13">
        <v>5</v>
      </c>
      <c r="AY13">
        <v>4</v>
      </c>
      <c r="AZ13">
        <v>2</v>
      </c>
      <c r="BA13">
        <v>4</v>
      </c>
      <c r="BB13">
        <v>5</v>
      </c>
      <c r="BC13" t="s">
        <v>34</v>
      </c>
      <c r="BD13"/>
      <c r="BE13">
        <v>2</v>
      </c>
      <c r="BF13">
        <v>2</v>
      </c>
      <c r="BG13">
        <v>5</v>
      </c>
      <c r="BH13">
        <v>3</v>
      </c>
      <c r="BI13">
        <v>5</v>
      </c>
      <c r="BJ13">
        <v>5</v>
      </c>
      <c r="BK13" t="s">
        <v>34</v>
      </c>
      <c r="BL13"/>
      <c r="BM13" t="s">
        <v>209</v>
      </c>
      <c r="BN13" t="s">
        <v>376</v>
      </c>
      <c r="BO13" t="s">
        <v>377</v>
      </c>
      <c r="BP13" t="s">
        <v>378</v>
      </c>
      <c r="BQ13" s="13">
        <v>5</v>
      </c>
      <c r="BR13" s="13">
        <v>5</v>
      </c>
      <c r="BS13">
        <v>4</v>
      </c>
      <c r="BT13" s="13">
        <v>5</v>
      </c>
      <c r="BU13" s="13">
        <v>5</v>
      </c>
      <c r="BV13" s="13">
        <v>5</v>
      </c>
      <c r="BW13" s="13">
        <v>5</v>
      </c>
      <c r="BX13" t="s">
        <v>34</v>
      </c>
      <c r="BY13"/>
      <c r="BZ13" t="s">
        <v>34</v>
      </c>
      <c r="CA13"/>
      <c r="CB13" t="s">
        <v>31</v>
      </c>
      <c r="CC13" t="s">
        <v>236</v>
      </c>
      <c r="CD13">
        <v>4</v>
      </c>
      <c r="CE13" t="s">
        <v>379</v>
      </c>
      <c r="CF13">
        <v>5</v>
      </c>
    </row>
    <row r="14" spans="1:84" x14ac:dyDescent="0.2">
      <c r="A14" s="52">
        <v>13</v>
      </c>
      <c r="B14">
        <v>4</v>
      </c>
      <c r="C14">
        <v>5</v>
      </c>
      <c r="D14">
        <v>5</v>
      </c>
      <c r="E14">
        <v>1</v>
      </c>
      <c r="F14">
        <v>5</v>
      </c>
      <c r="G14" t="s">
        <v>380</v>
      </c>
      <c r="H14">
        <v>5</v>
      </c>
      <c r="I14">
        <v>5</v>
      </c>
      <c r="J14">
        <v>5</v>
      </c>
      <c r="K14">
        <v>5</v>
      </c>
      <c r="L14">
        <v>5</v>
      </c>
      <c r="M14">
        <v>5</v>
      </c>
      <c r="N14" t="s">
        <v>34</v>
      </c>
      <c r="O14"/>
      <c r="P14">
        <v>5</v>
      </c>
      <c r="Q14">
        <v>5</v>
      </c>
      <c r="R14">
        <v>5</v>
      </c>
      <c r="S14">
        <v>5</v>
      </c>
      <c r="T14">
        <v>5</v>
      </c>
      <c r="U14">
        <v>5</v>
      </c>
      <c r="V14">
        <v>5</v>
      </c>
      <c r="W14">
        <v>5</v>
      </c>
      <c r="X14">
        <v>5</v>
      </c>
      <c r="Y14">
        <v>5</v>
      </c>
      <c r="Z14">
        <v>1</v>
      </c>
      <c r="AA14">
        <v>5</v>
      </c>
      <c r="AB14">
        <v>5</v>
      </c>
      <c r="AC14" t="s">
        <v>34</v>
      </c>
      <c r="AD14"/>
      <c r="AE14" t="s">
        <v>31</v>
      </c>
      <c r="AF14" t="s">
        <v>221</v>
      </c>
      <c r="AG14" t="s">
        <v>203</v>
      </c>
      <c r="AH14" t="s">
        <v>203</v>
      </c>
      <c r="AI14" t="s">
        <v>31</v>
      </c>
      <c r="AJ14" t="s">
        <v>381</v>
      </c>
      <c r="AK14" t="s">
        <v>382</v>
      </c>
      <c r="AL14" t="s">
        <v>382</v>
      </c>
      <c r="AM14">
        <v>5</v>
      </c>
      <c r="AN14">
        <v>5</v>
      </c>
      <c r="AO14">
        <v>5</v>
      </c>
      <c r="AP14">
        <v>5</v>
      </c>
      <c r="AQ14">
        <v>5</v>
      </c>
      <c r="AR14">
        <v>5</v>
      </c>
      <c r="AS14">
        <v>5</v>
      </c>
      <c r="AT14" t="s">
        <v>31</v>
      </c>
      <c r="AU14" t="s">
        <v>383</v>
      </c>
      <c r="AV14">
        <v>5</v>
      </c>
      <c r="AW14">
        <v>5</v>
      </c>
      <c r="AX14">
        <v>5</v>
      </c>
      <c r="AY14">
        <v>5</v>
      </c>
      <c r="AZ14">
        <v>1</v>
      </c>
      <c r="BA14">
        <v>5</v>
      </c>
      <c r="BB14">
        <v>5</v>
      </c>
      <c r="BC14" t="s">
        <v>34</v>
      </c>
      <c r="BD14"/>
      <c r="BE14">
        <v>5</v>
      </c>
      <c r="BF14">
        <v>5</v>
      </c>
      <c r="BG14">
        <v>5</v>
      </c>
      <c r="BH14">
        <v>5</v>
      </c>
      <c r="BI14">
        <v>5</v>
      </c>
      <c r="BJ14">
        <v>5</v>
      </c>
      <c r="BK14" t="s">
        <v>34</v>
      </c>
      <c r="BL14"/>
      <c r="BM14" t="s">
        <v>209</v>
      </c>
      <c r="BN14" t="s">
        <v>384</v>
      </c>
      <c r="BO14" t="s">
        <v>385</v>
      </c>
      <c r="BP14" t="s">
        <v>386</v>
      </c>
      <c r="BQ14" s="13">
        <v>5</v>
      </c>
      <c r="BR14" s="13">
        <v>5</v>
      </c>
      <c r="BS14" s="13">
        <v>5</v>
      </c>
      <c r="BT14" s="13">
        <v>5</v>
      </c>
      <c r="BU14" s="13">
        <v>5</v>
      </c>
      <c r="BV14" s="13">
        <v>5</v>
      </c>
      <c r="BW14" s="13">
        <v>5</v>
      </c>
      <c r="BX14" t="s">
        <v>34</v>
      </c>
      <c r="BY14"/>
      <c r="BZ14" t="s">
        <v>34</v>
      </c>
      <c r="CA14"/>
      <c r="CB14" t="s">
        <v>34</v>
      </c>
      <c r="CC14"/>
      <c r="CD14">
        <v>5</v>
      </c>
      <c r="CE14" t="s">
        <v>387</v>
      </c>
      <c r="CF14">
        <v>5</v>
      </c>
    </row>
    <row r="15" spans="1:84" x14ac:dyDescent="0.2">
      <c r="A15" s="52">
        <v>14</v>
      </c>
      <c r="B15" s="40">
        <v>5</v>
      </c>
      <c r="C15" s="40">
        <v>5</v>
      </c>
      <c r="D15" s="40">
        <v>3</v>
      </c>
      <c r="E15" s="40">
        <v>1</v>
      </c>
      <c r="F15" s="40">
        <v>4</v>
      </c>
      <c r="G15" s="40" t="s">
        <v>485</v>
      </c>
      <c r="H15" s="40">
        <v>5</v>
      </c>
      <c r="I15" s="40">
        <v>5</v>
      </c>
      <c r="J15" s="40">
        <v>5</v>
      </c>
      <c r="K15" s="40">
        <v>5</v>
      </c>
      <c r="L15" s="40">
        <v>5</v>
      </c>
      <c r="M15" s="40">
        <v>5</v>
      </c>
      <c r="N15" s="40" t="s">
        <v>34</v>
      </c>
      <c r="O15" s="40"/>
      <c r="P15" s="40">
        <v>5</v>
      </c>
      <c r="Q15" s="40">
        <v>4</v>
      </c>
      <c r="R15" s="40">
        <v>5</v>
      </c>
      <c r="S15" s="40">
        <v>5</v>
      </c>
      <c r="T15" s="40">
        <v>5</v>
      </c>
      <c r="U15" s="40">
        <v>5</v>
      </c>
      <c r="V15" s="40">
        <v>5</v>
      </c>
      <c r="W15" s="40">
        <v>5</v>
      </c>
      <c r="X15" s="40">
        <v>4</v>
      </c>
      <c r="Y15" s="40">
        <v>5</v>
      </c>
      <c r="Z15" s="40">
        <v>4</v>
      </c>
      <c r="AA15" s="40">
        <v>4</v>
      </c>
      <c r="AB15" s="40">
        <v>5</v>
      </c>
      <c r="AC15" s="40" t="s">
        <v>31</v>
      </c>
      <c r="AD15" s="40" t="s">
        <v>486</v>
      </c>
      <c r="AE15" s="40" t="s">
        <v>34</v>
      </c>
      <c r="AF15" s="40" t="s">
        <v>487</v>
      </c>
      <c r="AG15" s="40" t="s">
        <v>488</v>
      </c>
      <c r="AH15" s="40" t="s">
        <v>223</v>
      </c>
      <c r="AI15" s="40" t="s">
        <v>31</v>
      </c>
      <c r="AJ15" s="40" t="s">
        <v>221</v>
      </c>
      <c r="AK15" s="40" t="s">
        <v>275</v>
      </c>
      <c r="AL15" s="40" t="s">
        <v>275</v>
      </c>
      <c r="AM15" s="40">
        <v>5</v>
      </c>
      <c r="AN15" s="40">
        <v>5</v>
      </c>
      <c r="AO15" s="40">
        <v>4</v>
      </c>
      <c r="AP15" s="40">
        <v>5</v>
      </c>
      <c r="AQ15" s="40">
        <v>3</v>
      </c>
      <c r="AR15" s="40">
        <v>3</v>
      </c>
      <c r="AS15" s="40">
        <v>5</v>
      </c>
      <c r="AT15" s="40" t="s">
        <v>34</v>
      </c>
      <c r="AU15" s="40"/>
      <c r="AV15" s="40">
        <v>5</v>
      </c>
      <c r="AW15" s="40">
        <v>5</v>
      </c>
      <c r="AX15" s="40">
        <v>4</v>
      </c>
      <c r="AY15" s="40">
        <v>5</v>
      </c>
      <c r="AZ15" s="40">
        <v>4</v>
      </c>
      <c r="BA15" s="40">
        <v>5</v>
      </c>
      <c r="BB15" s="40">
        <v>5</v>
      </c>
      <c r="BC15" s="40" t="s">
        <v>31</v>
      </c>
      <c r="BD15" s="40" t="s">
        <v>489</v>
      </c>
      <c r="BE15" s="40">
        <v>5</v>
      </c>
      <c r="BF15" s="40">
        <v>5</v>
      </c>
      <c r="BG15" s="40">
        <v>5</v>
      </c>
      <c r="BH15" s="40">
        <v>3</v>
      </c>
      <c r="BI15" s="40">
        <v>5</v>
      </c>
      <c r="BJ15" s="40">
        <v>5</v>
      </c>
      <c r="BK15" s="40" t="s">
        <v>34</v>
      </c>
      <c r="BL15" s="40"/>
      <c r="BM15" s="40" t="s">
        <v>209</v>
      </c>
      <c r="BN15" s="40" t="s">
        <v>490</v>
      </c>
      <c r="BO15" s="40" t="s">
        <v>491</v>
      </c>
      <c r="BP15" s="40" t="s">
        <v>492</v>
      </c>
      <c r="BQ15" s="41">
        <v>5</v>
      </c>
      <c r="BR15" s="41">
        <v>5</v>
      </c>
      <c r="BS15" s="40">
        <v>4</v>
      </c>
      <c r="BT15" s="40">
        <v>4</v>
      </c>
      <c r="BU15" s="41">
        <v>5</v>
      </c>
      <c r="BV15" s="41">
        <v>5</v>
      </c>
      <c r="BW15" s="41">
        <v>5</v>
      </c>
      <c r="BX15" s="40" t="s">
        <v>31</v>
      </c>
      <c r="BY15" s="40" t="s">
        <v>493</v>
      </c>
      <c r="BZ15" s="40" t="s">
        <v>34</v>
      </c>
      <c r="CA15" s="40"/>
      <c r="CB15" s="40" t="s">
        <v>31</v>
      </c>
      <c r="CC15" s="40" t="s">
        <v>494</v>
      </c>
      <c r="CD15" s="40">
        <v>4</v>
      </c>
      <c r="CE15" s="40" t="s">
        <v>495</v>
      </c>
      <c r="CF15" s="40">
        <v>5</v>
      </c>
    </row>
    <row r="16" spans="1:84" x14ac:dyDescent="0.2">
      <c r="A16" s="52">
        <v>15</v>
      </c>
      <c r="B16" s="40">
        <v>3</v>
      </c>
      <c r="C16" s="40">
        <v>4</v>
      </c>
      <c r="D16" s="40">
        <v>2</v>
      </c>
      <c r="E16" s="40">
        <v>1</v>
      </c>
      <c r="F16" s="40">
        <v>5</v>
      </c>
      <c r="G16" s="40" t="s">
        <v>496</v>
      </c>
      <c r="H16" s="40">
        <v>5</v>
      </c>
      <c r="I16" s="40">
        <v>5</v>
      </c>
      <c r="J16" s="40">
        <v>5</v>
      </c>
      <c r="K16" s="40">
        <v>5</v>
      </c>
      <c r="L16" s="40">
        <v>4</v>
      </c>
      <c r="M16" s="40">
        <v>5</v>
      </c>
      <c r="N16" s="40" t="s">
        <v>34</v>
      </c>
      <c r="O16" s="40"/>
      <c r="P16" s="40">
        <v>5</v>
      </c>
      <c r="Q16" s="40">
        <v>5</v>
      </c>
      <c r="R16" s="40">
        <v>5</v>
      </c>
      <c r="S16" s="40">
        <v>5</v>
      </c>
      <c r="T16" s="40">
        <v>5</v>
      </c>
      <c r="U16" s="40">
        <v>4</v>
      </c>
      <c r="V16" s="40">
        <v>4</v>
      </c>
      <c r="W16" s="40">
        <v>3</v>
      </c>
      <c r="X16" s="40">
        <v>4</v>
      </c>
      <c r="Y16" s="40">
        <v>4</v>
      </c>
      <c r="Z16" s="40">
        <v>2</v>
      </c>
      <c r="AA16" s="40">
        <v>5</v>
      </c>
      <c r="AB16" s="40">
        <v>4</v>
      </c>
      <c r="AC16" s="40" t="s">
        <v>34</v>
      </c>
      <c r="AD16" s="40"/>
      <c r="AE16" s="40" t="s">
        <v>31</v>
      </c>
      <c r="AF16" s="40" t="s">
        <v>497</v>
      </c>
      <c r="AG16" s="40" t="s">
        <v>288</v>
      </c>
      <c r="AH16" s="40" t="s">
        <v>498</v>
      </c>
      <c r="AI16" s="40" t="s">
        <v>34</v>
      </c>
      <c r="AJ16" s="40" t="s">
        <v>203</v>
      </c>
      <c r="AK16" s="40" t="s">
        <v>288</v>
      </c>
      <c r="AL16" s="40" t="s">
        <v>499</v>
      </c>
      <c r="AM16" s="40">
        <v>5</v>
      </c>
      <c r="AN16" s="40">
        <v>5</v>
      </c>
      <c r="AO16" s="40">
        <v>4</v>
      </c>
      <c r="AP16" s="40">
        <v>4</v>
      </c>
      <c r="AQ16" s="40">
        <v>2</v>
      </c>
      <c r="AR16" s="40">
        <v>5</v>
      </c>
      <c r="AS16" s="40">
        <v>4</v>
      </c>
      <c r="AT16" s="40" t="s">
        <v>34</v>
      </c>
      <c r="AU16" s="40"/>
      <c r="AV16" s="40">
        <v>5</v>
      </c>
      <c r="AW16" s="40">
        <v>5</v>
      </c>
      <c r="AX16" s="40">
        <v>5</v>
      </c>
      <c r="AY16" s="40">
        <v>5</v>
      </c>
      <c r="AZ16" s="40">
        <v>1</v>
      </c>
      <c r="BA16" s="40">
        <v>5</v>
      </c>
      <c r="BB16" s="40">
        <v>5</v>
      </c>
      <c r="BC16" s="40" t="s">
        <v>34</v>
      </c>
      <c r="BD16" s="40"/>
      <c r="BE16" s="40">
        <v>5</v>
      </c>
      <c r="BF16" s="40">
        <v>5</v>
      </c>
      <c r="BG16" s="40">
        <v>5</v>
      </c>
      <c r="BH16" s="40">
        <v>5</v>
      </c>
      <c r="BI16" s="40">
        <v>5</v>
      </c>
      <c r="BJ16" s="40">
        <v>5</v>
      </c>
      <c r="BK16" s="40" t="s">
        <v>34</v>
      </c>
      <c r="BL16" s="40"/>
      <c r="BM16" s="40" t="s">
        <v>209</v>
      </c>
      <c r="BN16" s="40" t="s">
        <v>500</v>
      </c>
      <c r="BO16" s="40" t="s">
        <v>227</v>
      </c>
      <c r="BP16" s="40" t="s">
        <v>501</v>
      </c>
      <c r="BQ16" s="41">
        <v>5</v>
      </c>
      <c r="BR16" s="40">
        <v>4</v>
      </c>
      <c r="BS16" s="40">
        <v>4</v>
      </c>
      <c r="BT16" s="41">
        <v>5</v>
      </c>
      <c r="BU16" s="40">
        <v>4</v>
      </c>
      <c r="BV16" s="41">
        <v>5</v>
      </c>
      <c r="BW16" s="41">
        <v>5</v>
      </c>
      <c r="BX16" s="40" t="s">
        <v>31</v>
      </c>
      <c r="BY16" s="40" t="s">
        <v>502</v>
      </c>
      <c r="BZ16" s="40" t="s">
        <v>34</v>
      </c>
      <c r="CA16" s="40"/>
      <c r="CB16" s="40" t="s">
        <v>34</v>
      </c>
      <c r="CC16" s="40"/>
      <c r="CD16" s="40">
        <v>5</v>
      </c>
      <c r="CE16" s="40" t="s">
        <v>503</v>
      </c>
      <c r="CF16" s="40">
        <v>5</v>
      </c>
    </row>
    <row r="17" spans="1:84" x14ac:dyDescent="0.2">
      <c r="A17" s="52">
        <v>16</v>
      </c>
      <c r="B17" s="40">
        <v>4</v>
      </c>
      <c r="C17" s="40">
        <v>3</v>
      </c>
      <c r="D17" s="40">
        <v>3</v>
      </c>
      <c r="E17" s="40">
        <v>3</v>
      </c>
      <c r="F17" s="40">
        <v>4</v>
      </c>
      <c r="G17" s="40" t="s">
        <v>504</v>
      </c>
      <c r="H17" s="40">
        <v>5</v>
      </c>
      <c r="I17" s="40">
        <v>5</v>
      </c>
      <c r="J17" s="40">
        <v>5</v>
      </c>
      <c r="K17" s="40">
        <v>2</v>
      </c>
      <c r="L17" s="40">
        <v>5</v>
      </c>
      <c r="M17" s="40">
        <v>5</v>
      </c>
      <c r="N17" s="40" t="s">
        <v>34</v>
      </c>
      <c r="O17" s="40"/>
      <c r="P17" s="40">
        <v>5</v>
      </c>
      <c r="Q17" s="40">
        <v>5</v>
      </c>
      <c r="R17" s="40">
        <v>5</v>
      </c>
      <c r="S17" s="40">
        <v>5</v>
      </c>
      <c r="T17" s="40">
        <v>5</v>
      </c>
      <c r="U17" s="40">
        <v>5</v>
      </c>
      <c r="V17" s="40">
        <v>5</v>
      </c>
      <c r="W17" s="40">
        <v>5</v>
      </c>
      <c r="X17" s="40">
        <v>5</v>
      </c>
      <c r="Y17" s="40">
        <v>5</v>
      </c>
      <c r="Z17" s="40">
        <v>3</v>
      </c>
      <c r="AA17" s="40">
        <v>5</v>
      </c>
      <c r="AB17" s="40">
        <v>5</v>
      </c>
      <c r="AC17" s="40" t="s">
        <v>34</v>
      </c>
      <c r="AD17" s="40"/>
      <c r="AE17" s="40" t="s">
        <v>34</v>
      </c>
      <c r="AF17" s="40" t="s">
        <v>286</v>
      </c>
      <c r="AG17" s="40" t="s">
        <v>330</v>
      </c>
      <c r="AH17" s="40" t="s">
        <v>382</v>
      </c>
      <c r="AI17" s="40" t="s">
        <v>31</v>
      </c>
      <c r="AJ17" s="40" t="s">
        <v>505</v>
      </c>
      <c r="AK17" s="40" t="s">
        <v>330</v>
      </c>
      <c r="AL17" s="40" t="s">
        <v>330</v>
      </c>
      <c r="AM17" s="40">
        <v>4</v>
      </c>
      <c r="AN17" s="40">
        <v>5</v>
      </c>
      <c r="AO17" s="40">
        <v>5</v>
      </c>
      <c r="AP17" s="40">
        <v>5</v>
      </c>
      <c r="AQ17" s="40">
        <v>3</v>
      </c>
      <c r="AR17" s="40">
        <v>5</v>
      </c>
      <c r="AS17" s="40">
        <v>5</v>
      </c>
      <c r="AT17" s="40" t="s">
        <v>34</v>
      </c>
      <c r="AU17" s="40"/>
      <c r="AV17" s="40">
        <v>5</v>
      </c>
      <c r="AW17" s="40">
        <v>5</v>
      </c>
      <c r="AX17" s="40">
        <v>5</v>
      </c>
      <c r="AY17" s="40">
        <v>5</v>
      </c>
      <c r="AZ17" s="40">
        <v>2</v>
      </c>
      <c r="BA17" s="40">
        <v>5</v>
      </c>
      <c r="BB17" s="40">
        <v>5</v>
      </c>
      <c r="BC17" s="40" t="s">
        <v>34</v>
      </c>
      <c r="BD17" s="40"/>
      <c r="BE17" s="40">
        <v>5</v>
      </c>
      <c r="BF17" s="40">
        <v>5</v>
      </c>
      <c r="BG17" s="40">
        <v>5</v>
      </c>
      <c r="BH17" s="40">
        <v>5</v>
      </c>
      <c r="BI17" s="40">
        <v>5</v>
      </c>
      <c r="BJ17" s="40">
        <v>5</v>
      </c>
      <c r="BK17" s="40" t="s">
        <v>34</v>
      </c>
      <c r="BL17" s="40"/>
      <c r="BM17" s="40" t="s">
        <v>209</v>
      </c>
      <c r="BN17" s="40" t="s">
        <v>506</v>
      </c>
      <c r="BO17" s="40" t="s">
        <v>227</v>
      </c>
      <c r="BP17" s="40" t="s">
        <v>507</v>
      </c>
      <c r="BQ17" s="41">
        <v>5</v>
      </c>
      <c r="BR17" s="40">
        <v>4</v>
      </c>
      <c r="BS17" s="41">
        <v>5</v>
      </c>
      <c r="BT17" s="41">
        <v>5</v>
      </c>
      <c r="BU17" s="41">
        <v>5</v>
      </c>
      <c r="BV17" s="41">
        <v>5</v>
      </c>
      <c r="BW17" s="41">
        <v>5</v>
      </c>
      <c r="BX17" s="40" t="s">
        <v>34</v>
      </c>
      <c r="BY17" s="40"/>
      <c r="BZ17" s="40" t="s">
        <v>34</v>
      </c>
      <c r="CA17" s="40"/>
      <c r="CB17" s="40" t="s">
        <v>31</v>
      </c>
      <c r="CC17" s="40" t="s">
        <v>508</v>
      </c>
      <c r="CD17" s="40">
        <v>5</v>
      </c>
      <c r="CE17" s="40" t="s">
        <v>509</v>
      </c>
      <c r="CF17" s="40">
        <v>4</v>
      </c>
    </row>
  </sheetData>
  <conditionalFormatting sqref="AE1:AE1048576 AI1:AI1048576">
    <cfRule type="containsText" dxfId="20" priority="1" operator="containsText" text="Yes">
      <formula>NOT(ISERROR(SEARCH("Yes",AE1)))</formula>
    </cfRule>
    <cfRule type="containsText" dxfId="19" priority="2" operator="containsText" text="No">
      <formula>NOT(ISERROR(SEARCH("No",AE1)))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2DD7-53F5-6949-91EB-A68DF7CCFB49}">
  <dimension ref="A1:AB16"/>
  <sheetViews>
    <sheetView zoomScale="135" zoomScaleNormal="135" workbookViewId="0">
      <selection activeCell="A8" sqref="A8"/>
    </sheetView>
  </sheetViews>
  <sheetFormatPr baseColWidth="10" defaultRowHeight="16" x14ac:dyDescent="0.2"/>
  <cols>
    <col min="1" max="1" width="19.6640625" customWidth="1"/>
  </cols>
  <sheetData>
    <row r="1" spans="1:28" s="70" customFormat="1" x14ac:dyDescent="0.2">
      <c r="A1" s="69" t="s">
        <v>545</v>
      </c>
      <c r="B1" s="69" t="s">
        <v>4</v>
      </c>
      <c r="C1" s="69" t="s">
        <v>5</v>
      </c>
      <c r="D1" s="69" t="s">
        <v>6</v>
      </c>
      <c r="E1" s="69" t="s">
        <v>7</v>
      </c>
      <c r="F1" s="69" t="s">
        <v>458</v>
      </c>
      <c r="G1" s="69" t="s">
        <v>471</v>
      </c>
      <c r="H1" s="69" t="s">
        <v>459</v>
      </c>
      <c r="I1" s="69" t="s">
        <v>471</v>
      </c>
      <c r="J1" s="69" t="s">
        <v>460</v>
      </c>
      <c r="K1" s="69" t="s">
        <v>471</v>
      </c>
      <c r="L1" s="69" t="s">
        <v>461</v>
      </c>
      <c r="M1" s="69" t="s">
        <v>471</v>
      </c>
      <c r="N1" s="69" t="s">
        <v>462</v>
      </c>
      <c r="O1" s="69" t="s">
        <v>471</v>
      </c>
      <c r="P1" s="69" t="s">
        <v>463</v>
      </c>
      <c r="Q1" s="69" t="s">
        <v>464</v>
      </c>
      <c r="R1" s="69" t="s">
        <v>465</v>
      </c>
      <c r="S1" s="69" t="s">
        <v>466</v>
      </c>
      <c r="T1" s="69" t="s">
        <v>471</v>
      </c>
      <c r="U1" s="69" t="s">
        <v>467</v>
      </c>
      <c r="V1" s="69" t="s">
        <v>471</v>
      </c>
      <c r="W1" s="69" t="s">
        <v>468</v>
      </c>
      <c r="X1" s="69" t="s">
        <v>471</v>
      </c>
      <c r="Y1" s="69" t="s">
        <v>469</v>
      </c>
      <c r="Z1" s="69" t="s">
        <v>471</v>
      </c>
      <c r="AA1" s="69" t="s">
        <v>470</v>
      </c>
      <c r="AB1" s="69" t="s">
        <v>30</v>
      </c>
    </row>
    <row r="2" spans="1:28" x14ac:dyDescent="0.2">
      <c r="A2" s="8" t="s">
        <v>549</v>
      </c>
      <c r="B2" s="8">
        <v>4</v>
      </c>
      <c r="C2" s="8">
        <v>5</v>
      </c>
      <c r="D2" s="8">
        <v>2</v>
      </c>
      <c r="E2" s="8">
        <v>5</v>
      </c>
      <c r="F2" s="21" t="s">
        <v>31</v>
      </c>
      <c r="G2" s="8" t="s">
        <v>389</v>
      </c>
      <c r="H2" s="21" t="s">
        <v>31</v>
      </c>
      <c r="I2" s="8" t="s">
        <v>390</v>
      </c>
      <c r="J2" s="22" t="s">
        <v>34</v>
      </c>
      <c r="K2" s="8"/>
      <c r="L2" s="21" t="s">
        <v>31</v>
      </c>
      <c r="M2" s="8" t="s">
        <v>391</v>
      </c>
      <c r="N2" s="21" t="s">
        <v>31</v>
      </c>
      <c r="O2" s="8" t="s">
        <v>392</v>
      </c>
      <c r="P2" s="21" t="s">
        <v>31</v>
      </c>
      <c r="Q2" s="22" t="s">
        <v>31</v>
      </c>
      <c r="R2" s="21" t="s">
        <v>34</v>
      </c>
      <c r="S2" s="21" t="s">
        <v>31</v>
      </c>
      <c r="T2" s="8" t="s">
        <v>393</v>
      </c>
      <c r="U2" s="21" t="s">
        <v>34</v>
      </c>
      <c r="V2" s="8"/>
      <c r="W2" s="21" t="s">
        <v>34</v>
      </c>
      <c r="X2" s="8"/>
      <c r="Y2" s="21" t="s">
        <v>31</v>
      </c>
      <c r="Z2" s="8" t="s">
        <v>394</v>
      </c>
      <c r="AA2" s="21" t="s">
        <v>31</v>
      </c>
      <c r="AB2" s="8" t="s">
        <v>395</v>
      </c>
    </row>
    <row r="3" spans="1:28" x14ac:dyDescent="0.2">
      <c r="A3" s="8" t="s">
        <v>555</v>
      </c>
      <c r="B3" s="8">
        <v>5</v>
      </c>
      <c r="C3" s="8">
        <v>5</v>
      </c>
      <c r="D3" s="8">
        <v>1</v>
      </c>
      <c r="E3" s="8">
        <v>5</v>
      </c>
      <c r="F3" s="21" t="s">
        <v>31</v>
      </c>
      <c r="G3" s="8" t="s">
        <v>396</v>
      </c>
      <c r="H3" s="21" t="s">
        <v>31</v>
      </c>
      <c r="I3" s="8" t="s">
        <v>397</v>
      </c>
      <c r="J3" s="21" t="s">
        <v>31</v>
      </c>
      <c r="K3" s="8" t="s">
        <v>398</v>
      </c>
      <c r="L3" s="21" t="s">
        <v>31</v>
      </c>
      <c r="M3" s="8" t="s">
        <v>399</v>
      </c>
      <c r="N3" s="21" t="s">
        <v>34</v>
      </c>
      <c r="O3" s="8"/>
      <c r="P3" s="21" t="s">
        <v>31</v>
      </c>
      <c r="Q3" s="22" t="s">
        <v>31</v>
      </c>
      <c r="R3" s="21" t="s">
        <v>34</v>
      </c>
      <c r="S3" s="21" t="s">
        <v>31</v>
      </c>
      <c r="T3" s="8" t="s">
        <v>400</v>
      </c>
      <c r="U3" s="22" t="s">
        <v>31</v>
      </c>
      <c r="V3" s="8" t="s">
        <v>401</v>
      </c>
      <c r="W3" s="22" t="s">
        <v>31</v>
      </c>
      <c r="X3" s="8" t="s">
        <v>402</v>
      </c>
      <c r="Y3" s="21" t="s">
        <v>31</v>
      </c>
      <c r="Z3" s="8" t="s">
        <v>403</v>
      </c>
      <c r="AA3" s="21" t="s">
        <v>31</v>
      </c>
      <c r="AB3" s="8" t="s">
        <v>404</v>
      </c>
    </row>
    <row r="4" spans="1:28" x14ac:dyDescent="0.2">
      <c r="A4" s="8" t="s">
        <v>556</v>
      </c>
      <c r="B4" s="8">
        <v>4</v>
      </c>
      <c r="C4" s="8">
        <v>5</v>
      </c>
      <c r="D4" s="8">
        <v>1</v>
      </c>
      <c r="E4" s="8">
        <v>4</v>
      </c>
      <c r="F4" s="21" t="s">
        <v>31</v>
      </c>
      <c r="G4" s="8" t="s">
        <v>405</v>
      </c>
      <c r="H4" s="21" t="s">
        <v>31</v>
      </c>
      <c r="I4" s="8" t="s">
        <v>406</v>
      </c>
      <c r="J4" s="21" t="s">
        <v>34</v>
      </c>
      <c r="K4" s="8"/>
      <c r="L4" s="22" t="s">
        <v>34</v>
      </c>
      <c r="M4" s="8"/>
      <c r="N4" s="21" t="s">
        <v>34</v>
      </c>
      <c r="O4" s="8"/>
      <c r="P4" s="21" t="s">
        <v>31</v>
      </c>
      <c r="Q4" s="21" t="s">
        <v>34</v>
      </c>
      <c r="R4" s="22" t="s">
        <v>31</v>
      </c>
      <c r="S4" s="21" t="s">
        <v>31</v>
      </c>
      <c r="T4" s="8" t="s">
        <v>407</v>
      </c>
      <c r="U4" s="21" t="s">
        <v>34</v>
      </c>
      <c r="V4" s="8"/>
      <c r="W4" s="21" t="s">
        <v>34</v>
      </c>
      <c r="X4" s="8"/>
      <c r="Y4" s="21" t="s">
        <v>31</v>
      </c>
      <c r="Z4" s="8" t="s">
        <v>408</v>
      </c>
      <c r="AA4" s="21" t="s">
        <v>31</v>
      </c>
      <c r="AB4" s="8" t="s">
        <v>409</v>
      </c>
    </row>
    <row r="5" spans="1:28" s="5" customFormat="1" x14ac:dyDescent="0.2">
      <c r="A5" s="5" t="s">
        <v>547</v>
      </c>
      <c r="B5" s="5">
        <v>4</v>
      </c>
      <c r="C5" s="5">
        <v>5</v>
      </c>
      <c r="D5" s="5">
        <v>4</v>
      </c>
      <c r="E5" s="5">
        <v>5</v>
      </c>
      <c r="F5" s="21" t="s">
        <v>31</v>
      </c>
      <c r="G5" s="5" t="s">
        <v>410</v>
      </c>
      <c r="H5" s="21" t="s">
        <v>31</v>
      </c>
      <c r="I5" s="5" t="s">
        <v>411</v>
      </c>
      <c r="J5" s="22" t="s">
        <v>34</v>
      </c>
      <c r="L5" s="21" t="s">
        <v>31</v>
      </c>
      <c r="M5" s="5" t="s">
        <v>412</v>
      </c>
      <c r="N5" s="21" t="s">
        <v>31</v>
      </c>
      <c r="O5" s="5" t="s">
        <v>413</v>
      </c>
      <c r="P5" s="21" t="s">
        <v>31</v>
      </c>
      <c r="Q5" s="21" t="s">
        <v>34</v>
      </c>
      <c r="R5" s="21" t="s">
        <v>34</v>
      </c>
      <c r="S5" s="21" t="s">
        <v>31</v>
      </c>
      <c r="T5" s="5" t="s">
        <v>414</v>
      </c>
      <c r="U5" s="21" t="s">
        <v>34</v>
      </c>
      <c r="W5" s="21" t="s">
        <v>34</v>
      </c>
      <c r="Y5" s="21" t="s">
        <v>31</v>
      </c>
      <c r="Z5" s="5" t="s">
        <v>415</v>
      </c>
      <c r="AA5" s="21" t="s">
        <v>31</v>
      </c>
      <c r="AB5" s="5" t="s">
        <v>416</v>
      </c>
    </row>
    <row r="6" spans="1:28" x14ac:dyDescent="0.2">
      <c r="A6" s="8" t="s">
        <v>558</v>
      </c>
      <c r="B6" s="8">
        <v>4</v>
      </c>
      <c r="C6" s="8">
        <v>5</v>
      </c>
      <c r="D6" s="8">
        <v>2</v>
      </c>
      <c r="E6" s="8">
        <v>5</v>
      </c>
      <c r="F6" s="21" t="s">
        <v>31</v>
      </c>
      <c r="G6" s="8" t="s">
        <v>427</v>
      </c>
      <c r="H6" s="21" t="s">
        <v>31</v>
      </c>
      <c r="I6" s="8" t="s">
        <v>428</v>
      </c>
      <c r="J6" s="22" t="s">
        <v>34</v>
      </c>
      <c r="K6" s="8"/>
      <c r="L6" s="21" t="s">
        <v>31</v>
      </c>
      <c r="M6" s="8" t="s">
        <v>429</v>
      </c>
      <c r="N6" s="21" t="s">
        <v>31</v>
      </c>
      <c r="O6" s="8" t="s">
        <v>430</v>
      </c>
      <c r="P6" s="21" t="s">
        <v>31</v>
      </c>
      <c r="Q6" s="21" t="s">
        <v>34</v>
      </c>
      <c r="R6" s="21" t="s">
        <v>34</v>
      </c>
      <c r="S6" s="21" t="s">
        <v>31</v>
      </c>
      <c r="T6" s="8" t="s">
        <v>431</v>
      </c>
      <c r="U6" s="21" t="s">
        <v>34</v>
      </c>
      <c r="V6" s="8"/>
      <c r="W6" s="21" t="s">
        <v>34</v>
      </c>
      <c r="X6" s="8"/>
      <c r="Y6" s="21" t="s">
        <v>31</v>
      </c>
      <c r="Z6" s="8" t="s">
        <v>432</v>
      </c>
      <c r="AA6" s="21" t="s">
        <v>31</v>
      </c>
      <c r="AB6" s="8" t="s">
        <v>433</v>
      </c>
    </row>
    <row r="7" spans="1:28" x14ac:dyDescent="0.2">
      <c r="A7" s="8" t="s">
        <v>560</v>
      </c>
      <c r="B7" s="8">
        <v>3</v>
      </c>
      <c r="C7" s="8">
        <v>5</v>
      </c>
      <c r="D7" s="8">
        <v>2</v>
      </c>
      <c r="E7" s="8">
        <v>4</v>
      </c>
      <c r="F7" s="21" t="s">
        <v>31</v>
      </c>
      <c r="G7" s="8" t="s">
        <v>447</v>
      </c>
      <c r="H7" s="21" t="s">
        <v>31</v>
      </c>
      <c r="I7" s="8" t="s">
        <v>448</v>
      </c>
      <c r="J7" s="22" t="s">
        <v>34</v>
      </c>
      <c r="K7" s="8"/>
      <c r="L7" s="21" t="s">
        <v>31</v>
      </c>
      <c r="M7" s="8" t="s">
        <v>449</v>
      </c>
      <c r="N7" s="21" t="s">
        <v>31</v>
      </c>
      <c r="O7" s="8" t="s">
        <v>450</v>
      </c>
      <c r="P7" s="21" t="s">
        <v>31</v>
      </c>
      <c r="Q7" s="21" t="s">
        <v>34</v>
      </c>
      <c r="R7" s="21" t="s">
        <v>34</v>
      </c>
      <c r="S7" s="21" t="s">
        <v>31</v>
      </c>
      <c r="T7" s="8" t="s">
        <v>451</v>
      </c>
      <c r="U7" s="21" t="s">
        <v>34</v>
      </c>
      <c r="V7" s="8"/>
      <c r="W7" s="21" t="s">
        <v>34</v>
      </c>
      <c r="X7" s="8"/>
      <c r="Y7" s="21" t="s">
        <v>31</v>
      </c>
      <c r="Z7" s="8" t="s">
        <v>452</v>
      </c>
      <c r="AA7" s="21" t="s">
        <v>31</v>
      </c>
      <c r="AB7" s="8" t="s">
        <v>453</v>
      </c>
    </row>
    <row r="8" spans="1:28" x14ac:dyDescent="0.2">
      <c r="A8" s="8" t="s">
        <v>546</v>
      </c>
      <c r="B8" s="8">
        <v>4</v>
      </c>
      <c r="C8" s="8">
        <v>5</v>
      </c>
      <c r="D8" s="8">
        <v>2</v>
      </c>
      <c r="E8" s="8">
        <v>4</v>
      </c>
      <c r="F8" s="21" t="s">
        <v>31</v>
      </c>
      <c r="G8" s="8" t="s">
        <v>434</v>
      </c>
      <c r="H8" s="21" t="s">
        <v>31</v>
      </c>
      <c r="I8" s="8" t="s">
        <v>435</v>
      </c>
      <c r="J8" s="21" t="s">
        <v>31</v>
      </c>
      <c r="K8" s="8" t="s">
        <v>436</v>
      </c>
      <c r="L8" s="21" t="s">
        <v>31</v>
      </c>
      <c r="M8" s="8" t="s">
        <v>437</v>
      </c>
      <c r="N8" s="21" t="s">
        <v>31</v>
      </c>
      <c r="O8" s="8" t="s">
        <v>438</v>
      </c>
      <c r="P8" s="21" t="s">
        <v>31</v>
      </c>
      <c r="Q8" s="22" t="s">
        <v>31</v>
      </c>
      <c r="R8" s="21" t="s">
        <v>34</v>
      </c>
      <c r="S8" s="21" t="s">
        <v>31</v>
      </c>
      <c r="T8" s="8" t="s">
        <v>439</v>
      </c>
      <c r="U8" s="21" t="s">
        <v>34</v>
      </c>
      <c r="V8" s="8"/>
      <c r="W8" s="21" t="s">
        <v>34</v>
      </c>
      <c r="X8" s="8"/>
      <c r="Y8" s="21" t="s">
        <v>31</v>
      </c>
      <c r="Z8" s="8" t="s">
        <v>440</v>
      </c>
      <c r="AA8" s="21" t="s">
        <v>31</v>
      </c>
      <c r="AB8" s="8" t="s">
        <v>441</v>
      </c>
    </row>
    <row r="9" spans="1:28" x14ac:dyDescent="0.2">
      <c r="A9" s="8" t="s">
        <v>552</v>
      </c>
      <c r="B9" s="8">
        <v>4</v>
      </c>
      <c r="C9" s="8">
        <v>4</v>
      </c>
      <c r="D9" s="8">
        <v>3</v>
      </c>
      <c r="E9" s="8">
        <v>4</v>
      </c>
      <c r="F9" s="21" t="s">
        <v>31</v>
      </c>
      <c r="G9" s="8" t="s">
        <v>47</v>
      </c>
      <c r="H9" s="21" t="s">
        <v>31</v>
      </c>
      <c r="I9" s="8" t="s">
        <v>442</v>
      </c>
      <c r="J9" s="21" t="s">
        <v>31</v>
      </c>
      <c r="K9" s="8" t="s">
        <v>443</v>
      </c>
      <c r="L9" s="21" t="s">
        <v>31</v>
      </c>
      <c r="M9" s="8" t="s">
        <v>444</v>
      </c>
      <c r="N9" s="21" t="s">
        <v>34</v>
      </c>
      <c r="O9" s="8"/>
      <c r="P9" s="21" t="s">
        <v>31</v>
      </c>
      <c r="Q9" s="21" t="s">
        <v>34</v>
      </c>
      <c r="R9" s="21" t="s">
        <v>34</v>
      </c>
      <c r="S9" s="21" t="s">
        <v>31</v>
      </c>
      <c r="T9" s="8" t="s">
        <v>445</v>
      </c>
      <c r="U9" s="21" t="s">
        <v>34</v>
      </c>
      <c r="V9" s="8"/>
      <c r="W9" s="21" t="s">
        <v>34</v>
      </c>
      <c r="X9" s="8"/>
      <c r="Y9" s="21" t="s">
        <v>31</v>
      </c>
      <c r="Z9" s="8" t="s">
        <v>446</v>
      </c>
      <c r="AA9" s="21" t="s">
        <v>31</v>
      </c>
      <c r="AB9" s="8" t="s">
        <v>443</v>
      </c>
    </row>
    <row r="10" spans="1:28" x14ac:dyDescent="0.2">
      <c r="A10" s="8" t="s">
        <v>550</v>
      </c>
      <c r="B10" s="8">
        <v>4</v>
      </c>
      <c r="C10" s="8">
        <v>3</v>
      </c>
      <c r="D10" s="8">
        <v>2</v>
      </c>
      <c r="E10" s="8">
        <v>5</v>
      </c>
      <c r="F10" s="21" t="s">
        <v>34</v>
      </c>
      <c r="G10" s="8"/>
      <c r="H10" s="21" t="s">
        <v>31</v>
      </c>
      <c r="I10" s="8" t="s">
        <v>428</v>
      </c>
      <c r="J10" s="22" t="s">
        <v>34</v>
      </c>
      <c r="K10" s="8"/>
      <c r="L10" s="21" t="s">
        <v>34</v>
      </c>
      <c r="M10" s="8"/>
      <c r="N10" s="21" t="s">
        <v>34</v>
      </c>
      <c r="O10" s="8"/>
      <c r="P10" s="21" t="s">
        <v>31</v>
      </c>
      <c r="Q10" s="21" t="s">
        <v>34</v>
      </c>
      <c r="R10" s="21" t="s">
        <v>34</v>
      </c>
      <c r="S10" s="21" t="s">
        <v>31</v>
      </c>
      <c r="T10" s="8" t="s">
        <v>454</v>
      </c>
      <c r="U10" s="21" t="s">
        <v>34</v>
      </c>
      <c r="V10" s="8"/>
      <c r="W10" s="21" t="s">
        <v>34</v>
      </c>
      <c r="X10" s="8"/>
      <c r="Y10" s="21" t="s">
        <v>31</v>
      </c>
      <c r="Z10" s="8" t="s">
        <v>455</v>
      </c>
      <c r="AA10" s="21" t="s">
        <v>31</v>
      </c>
      <c r="AB10" s="8" t="s">
        <v>456</v>
      </c>
    </row>
    <row r="11" spans="1:28" x14ac:dyDescent="0.2">
      <c r="A11" s="29" t="s">
        <v>557</v>
      </c>
      <c r="B11" s="8">
        <v>4</v>
      </c>
      <c r="C11" s="8">
        <v>4</v>
      </c>
      <c r="D11" s="8">
        <v>3</v>
      </c>
      <c r="E11" s="8">
        <v>4</v>
      </c>
      <c r="F11" s="21" t="s">
        <v>31</v>
      </c>
      <c r="G11" s="8" t="s">
        <v>515</v>
      </c>
      <c r="H11" s="21" t="s">
        <v>31</v>
      </c>
      <c r="I11" s="8" t="s">
        <v>516</v>
      </c>
      <c r="J11" s="21" t="s">
        <v>31</v>
      </c>
      <c r="K11" s="8" t="s">
        <v>517</v>
      </c>
      <c r="L11" s="21" t="s">
        <v>31</v>
      </c>
      <c r="M11" s="8" t="s">
        <v>518</v>
      </c>
      <c r="N11" s="21" t="s">
        <v>34</v>
      </c>
      <c r="O11" s="8"/>
      <c r="P11" s="21" t="s">
        <v>31</v>
      </c>
      <c r="Q11" s="22" t="s">
        <v>31</v>
      </c>
      <c r="R11" s="22" t="s">
        <v>31</v>
      </c>
      <c r="S11" s="21" t="s">
        <v>31</v>
      </c>
      <c r="T11" s="8" t="s">
        <v>519</v>
      </c>
      <c r="U11" s="22" t="s">
        <v>31</v>
      </c>
      <c r="V11" s="8" t="s">
        <v>520</v>
      </c>
      <c r="W11" s="21" t="s">
        <v>34</v>
      </c>
      <c r="X11" s="8"/>
      <c r="Y11" s="21" t="s">
        <v>31</v>
      </c>
      <c r="Z11" s="8" t="s">
        <v>521</v>
      </c>
      <c r="AA11" s="21" t="s">
        <v>31</v>
      </c>
      <c r="AB11" s="8" t="s">
        <v>522</v>
      </c>
    </row>
    <row r="12" spans="1:28" x14ac:dyDescent="0.2">
      <c r="A12" s="29" t="s">
        <v>548</v>
      </c>
      <c r="B12" s="8">
        <v>4</v>
      </c>
      <c r="C12" s="8">
        <v>3</v>
      </c>
      <c r="D12" s="8">
        <v>3</v>
      </c>
      <c r="E12" s="8">
        <v>4</v>
      </c>
      <c r="F12" s="21" t="s">
        <v>31</v>
      </c>
      <c r="G12" s="8" t="s">
        <v>523</v>
      </c>
      <c r="H12" s="21" t="s">
        <v>31</v>
      </c>
      <c r="I12" s="8" t="s">
        <v>524</v>
      </c>
      <c r="J12" s="22" t="s">
        <v>34</v>
      </c>
      <c r="K12" s="8"/>
      <c r="L12" s="21" t="s">
        <v>31</v>
      </c>
      <c r="M12" s="8" t="s">
        <v>525</v>
      </c>
      <c r="N12" s="21" t="s">
        <v>31</v>
      </c>
      <c r="O12" s="8" t="s">
        <v>54</v>
      </c>
      <c r="P12" s="21" t="s">
        <v>31</v>
      </c>
      <c r="Q12" s="21" t="s">
        <v>34</v>
      </c>
      <c r="R12" s="22" t="s">
        <v>31</v>
      </c>
      <c r="S12" s="21" t="s">
        <v>31</v>
      </c>
      <c r="T12" s="8" t="s">
        <v>526</v>
      </c>
      <c r="U12" s="21" t="s">
        <v>34</v>
      </c>
      <c r="V12" s="8"/>
      <c r="W12" s="21" t="s">
        <v>34</v>
      </c>
      <c r="X12" s="8"/>
      <c r="Y12" s="22" t="s">
        <v>31</v>
      </c>
      <c r="Z12" s="8" t="s">
        <v>527</v>
      </c>
      <c r="AA12" s="22" t="s">
        <v>34</v>
      </c>
      <c r="AB12" s="8"/>
    </row>
    <row r="13" spans="1:28" x14ac:dyDescent="0.2">
      <c r="A13" s="29" t="s">
        <v>553</v>
      </c>
      <c r="B13" s="8">
        <v>4</v>
      </c>
      <c r="C13" s="8">
        <v>4</v>
      </c>
      <c r="D13" s="8">
        <v>2</v>
      </c>
      <c r="E13" s="8">
        <v>5</v>
      </c>
      <c r="F13" s="21" t="s">
        <v>31</v>
      </c>
      <c r="G13" s="8" t="s">
        <v>528</v>
      </c>
      <c r="H13" s="21" t="s">
        <v>31</v>
      </c>
      <c r="I13" s="8" t="s">
        <v>529</v>
      </c>
      <c r="J13" s="21" t="s">
        <v>31</v>
      </c>
      <c r="K13" s="8" t="s">
        <v>530</v>
      </c>
      <c r="L13" s="21" t="s">
        <v>31</v>
      </c>
      <c r="M13" s="8" t="s">
        <v>531</v>
      </c>
      <c r="N13" s="21" t="s">
        <v>31</v>
      </c>
      <c r="O13" s="8" t="s">
        <v>532</v>
      </c>
      <c r="P13" s="21" t="s">
        <v>31</v>
      </c>
      <c r="Q13" s="21" t="s">
        <v>34</v>
      </c>
      <c r="R13" s="21" t="s">
        <v>34</v>
      </c>
      <c r="S13" s="21" t="s">
        <v>31</v>
      </c>
      <c r="T13" s="8" t="s">
        <v>533</v>
      </c>
      <c r="U13" s="21" t="s">
        <v>34</v>
      </c>
      <c r="V13" s="8"/>
      <c r="W13" s="21" t="s">
        <v>34</v>
      </c>
      <c r="X13" s="8"/>
      <c r="Y13" s="22" t="s">
        <v>34</v>
      </c>
      <c r="Z13" s="8"/>
      <c r="AA13" s="21" t="s">
        <v>31</v>
      </c>
      <c r="AB13" s="8" t="s">
        <v>534</v>
      </c>
    </row>
    <row r="14" spans="1:28" x14ac:dyDescent="0.2">
      <c r="A14" s="29" t="s">
        <v>554</v>
      </c>
      <c r="B14" s="8">
        <v>4</v>
      </c>
      <c r="C14" s="8">
        <v>5</v>
      </c>
      <c r="D14" s="8">
        <v>3</v>
      </c>
      <c r="E14" s="8">
        <v>4</v>
      </c>
      <c r="F14" s="21" t="s">
        <v>31</v>
      </c>
      <c r="G14" s="8" t="s">
        <v>535</v>
      </c>
      <c r="H14" s="21" t="s">
        <v>31</v>
      </c>
      <c r="I14" s="8" t="s">
        <v>536</v>
      </c>
      <c r="J14" s="21" t="s">
        <v>31</v>
      </c>
      <c r="K14" s="8" t="s">
        <v>530</v>
      </c>
      <c r="L14" s="21" t="s">
        <v>31</v>
      </c>
      <c r="M14" s="8" t="s">
        <v>537</v>
      </c>
      <c r="N14" s="22" t="s">
        <v>45</v>
      </c>
      <c r="O14" s="8"/>
      <c r="P14" s="21" t="s">
        <v>31</v>
      </c>
      <c r="Q14" s="22" t="s">
        <v>31</v>
      </c>
      <c r="R14" s="22" t="s">
        <v>45</v>
      </c>
      <c r="S14" s="21" t="s">
        <v>31</v>
      </c>
      <c r="T14" s="8" t="s">
        <v>538</v>
      </c>
      <c r="U14" s="21" t="s">
        <v>34</v>
      </c>
      <c r="V14" s="8"/>
      <c r="W14" s="21" t="s">
        <v>34</v>
      </c>
      <c r="X14" s="8"/>
      <c r="Y14" s="21" t="s">
        <v>31</v>
      </c>
      <c r="Z14" s="8" t="s">
        <v>539</v>
      </c>
      <c r="AA14" s="21" t="s">
        <v>31</v>
      </c>
      <c r="AB14" s="8" t="s">
        <v>540</v>
      </c>
    </row>
    <row r="16" spans="1:28" x14ac:dyDescent="0.2">
      <c r="A16" t="s">
        <v>562</v>
      </c>
      <c r="B16" t="s">
        <v>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9D04D-D089-A648-A497-6D8365B206DC}">
  <dimension ref="A1:Z78"/>
  <sheetViews>
    <sheetView zoomScale="111" zoomScaleNormal="111" workbookViewId="0">
      <pane xSplit="1" topLeftCell="B1" activePane="topRight" state="frozen"/>
      <selection pane="topRight" activeCell="V16" sqref="V16"/>
    </sheetView>
  </sheetViews>
  <sheetFormatPr baseColWidth="10" defaultRowHeight="16" x14ac:dyDescent="0.2"/>
  <cols>
    <col min="1" max="1" width="5" customWidth="1"/>
    <col min="2" max="2" width="41" style="5" customWidth="1"/>
    <col min="3" max="3" width="11.6640625" bestFit="1" customWidth="1"/>
    <col min="20" max="24" width="10.83203125" style="5"/>
    <col min="25" max="25" width="15.83203125" style="5" customWidth="1"/>
    <col min="26" max="16384" width="10.83203125" style="5"/>
  </cols>
  <sheetData>
    <row r="1" spans="1:26" x14ac:dyDescent="0.2">
      <c r="B1" s="6"/>
    </row>
    <row r="2" spans="1:26" x14ac:dyDescent="0.2">
      <c r="A2" s="10"/>
      <c r="B2" s="50" t="s">
        <v>114</v>
      </c>
      <c r="C2" s="51">
        <v>1</v>
      </c>
      <c r="D2" s="51">
        <v>2</v>
      </c>
      <c r="E2" s="51">
        <v>3</v>
      </c>
      <c r="F2" s="51">
        <v>4</v>
      </c>
      <c r="G2" s="51">
        <v>5</v>
      </c>
      <c r="H2" s="51">
        <v>6</v>
      </c>
      <c r="I2" s="51">
        <v>7</v>
      </c>
      <c r="J2" s="51">
        <v>8</v>
      </c>
      <c r="K2" s="51">
        <v>9</v>
      </c>
      <c r="L2" s="51">
        <v>10</v>
      </c>
      <c r="M2" s="51">
        <v>11</v>
      </c>
      <c r="N2" s="51">
        <v>12</v>
      </c>
      <c r="O2" s="51">
        <v>13</v>
      </c>
      <c r="P2" s="51">
        <v>14</v>
      </c>
      <c r="Q2" s="51">
        <v>15</v>
      </c>
      <c r="R2" s="51">
        <v>16</v>
      </c>
      <c r="S2" s="51">
        <v>17</v>
      </c>
      <c r="T2" s="94" t="s">
        <v>2</v>
      </c>
      <c r="U2" s="44">
        <f>COUNT(C3:S3)</f>
        <v>17</v>
      </c>
      <c r="V2" s="44" t="s">
        <v>322</v>
      </c>
    </row>
    <row r="3" spans="1:26" ht="17" x14ac:dyDescent="0.2">
      <c r="A3" s="48"/>
      <c r="B3" s="26" t="s">
        <v>299</v>
      </c>
      <c r="C3" s="31">
        <v>5</v>
      </c>
      <c r="D3" s="31">
        <v>4</v>
      </c>
      <c r="E3" s="31">
        <v>5</v>
      </c>
      <c r="F3" s="29">
        <v>4</v>
      </c>
      <c r="G3" s="29">
        <v>4</v>
      </c>
      <c r="H3" s="29">
        <v>4</v>
      </c>
      <c r="I3" s="29">
        <v>4</v>
      </c>
      <c r="J3" s="29">
        <v>3</v>
      </c>
      <c r="K3" s="5">
        <v>5</v>
      </c>
      <c r="L3" s="8">
        <v>4</v>
      </c>
      <c r="M3" s="55">
        <v>4</v>
      </c>
      <c r="N3" s="29">
        <v>4</v>
      </c>
      <c r="O3" s="29">
        <v>5</v>
      </c>
      <c r="P3" s="29">
        <v>4</v>
      </c>
      <c r="Q3" s="55">
        <v>5</v>
      </c>
      <c r="R3" s="55">
        <v>3</v>
      </c>
      <c r="S3" s="55">
        <v>4</v>
      </c>
      <c r="T3" s="95">
        <f>AVERAGE(C3:S3)</f>
        <v>4.1764705882352944</v>
      </c>
      <c r="W3" s="63"/>
      <c r="X3" s="64" t="s">
        <v>323</v>
      </c>
      <c r="Y3" s="65" t="s">
        <v>324</v>
      </c>
      <c r="Z3" s="4" t="s">
        <v>514</v>
      </c>
    </row>
    <row r="4" spans="1:26" ht="17" x14ac:dyDescent="0.2">
      <c r="A4" s="113" t="s">
        <v>300</v>
      </c>
      <c r="B4" s="26" t="s">
        <v>301</v>
      </c>
      <c r="C4" s="31">
        <v>5</v>
      </c>
      <c r="D4" s="31">
        <v>4</v>
      </c>
      <c r="E4" s="31">
        <v>4</v>
      </c>
      <c r="F4" s="29">
        <v>4</v>
      </c>
      <c r="G4" s="29">
        <v>4</v>
      </c>
      <c r="H4" s="29">
        <v>5</v>
      </c>
      <c r="I4" s="29">
        <v>5</v>
      </c>
      <c r="J4" s="29">
        <v>5</v>
      </c>
      <c r="K4" s="29">
        <v>4</v>
      </c>
      <c r="L4" s="29">
        <v>3</v>
      </c>
      <c r="M4" s="55">
        <v>3</v>
      </c>
      <c r="N4" s="29">
        <v>4</v>
      </c>
      <c r="O4" s="29">
        <v>4</v>
      </c>
      <c r="P4" s="29">
        <v>5</v>
      </c>
      <c r="Q4" s="55">
        <v>5</v>
      </c>
      <c r="R4" s="55">
        <v>4</v>
      </c>
      <c r="S4" s="55">
        <v>3</v>
      </c>
      <c r="T4" s="95">
        <f t="shared" ref="T4:T30" si="0">AVERAGE(C4:S4)</f>
        <v>4.1764705882352944</v>
      </c>
      <c r="W4" s="60" t="s">
        <v>305</v>
      </c>
      <c r="X4" s="45">
        <f>AVERAGE(T9:T14)</f>
        <v>4.4901960784313726</v>
      </c>
      <c r="Y4" s="57" t="s">
        <v>250</v>
      </c>
      <c r="Z4" s="4">
        <f>X4</f>
        <v>4.4901960784313726</v>
      </c>
    </row>
    <row r="5" spans="1:26" ht="17" x14ac:dyDescent="0.2">
      <c r="A5" s="114"/>
      <c r="B5" s="26" t="s">
        <v>302</v>
      </c>
      <c r="C5" s="31">
        <v>5</v>
      </c>
      <c r="D5" s="31">
        <v>4</v>
      </c>
      <c r="E5" s="31">
        <v>5</v>
      </c>
      <c r="F5" s="29">
        <v>4</v>
      </c>
      <c r="G5" s="29">
        <v>4</v>
      </c>
      <c r="H5" s="29">
        <v>5</v>
      </c>
      <c r="I5" s="29">
        <v>5</v>
      </c>
      <c r="J5" s="29">
        <v>5</v>
      </c>
      <c r="K5" s="29">
        <v>4</v>
      </c>
      <c r="L5" s="29">
        <v>4</v>
      </c>
      <c r="M5" s="55">
        <v>4</v>
      </c>
      <c r="N5" s="29">
        <v>3</v>
      </c>
      <c r="O5" s="29">
        <v>4</v>
      </c>
      <c r="P5" s="29">
        <v>5</v>
      </c>
      <c r="Q5" s="55">
        <v>3</v>
      </c>
      <c r="R5" s="55">
        <v>2</v>
      </c>
      <c r="S5" s="55">
        <v>3</v>
      </c>
      <c r="T5" s="95">
        <f t="shared" si="0"/>
        <v>4.0588235294117645</v>
      </c>
      <c r="W5" s="60" t="s">
        <v>306</v>
      </c>
      <c r="X5" s="45">
        <f>AVERAGE(T16:T23)</f>
        <v>4.4632352941176476</v>
      </c>
      <c r="Y5" s="57">
        <f>AVERAGE(T25:T26,T28:T29)</f>
        <v>4.5882352941176467</v>
      </c>
      <c r="Z5" s="4">
        <f>AVERAGE(X5:Y5)</f>
        <v>4.5257352941176467</v>
      </c>
    </row>
    <row r="6" spans="1:26" ht="17" x14ac:dyDescent="0.2">
      <c r="A6" s="114"/>
      <c r="B6" s="26" t="s">
        <v>303</v>
      </c>
      <c r="C6" s="31">
        <v>1</v>
      </c>
      <c r="D6" s="31">
        <v>2</v>
      </c>
      <c r="E6" s="31">
        <v>1</v>
      </c>
      <c r="F6" s="29">
        <v>1</v>
      </c>
      <c r="G6" s="29">
        <v>2</v>
      </c>
      <c r="H6" s="29">
        <v>1</v>
      </c>
      <c r="I6" s="29">
        <v>1</v>
      </c>
      <c r="J6" s="29">
        <v>1</v>
      </c>
      <c r="K6" s="29">
        <v>1</v>
      </c>
      <c r="L6" s="29">
        <v>3</v>
      </c>
      <c r="M6" s="55">
        <v>3</v>
      </c>
      <c r="N6" s="29">
        <v>2</v>
      </c>
      <c r="O6" s="29">
        <v>1</v>
      </c>
      <c r="P6" s="29">
        <v>1</v>
      </c>
      <c r="Q6" s="55">
        <v>1</v>
      </c>
      <c r="R6" s="55">
        <v>1</v>
      </c>
      <c r="S6" s="55">
        <v>3</v>
      </c>
      <c r="T6" s="95">
        <f>SUM(5-AVERAGE(C6:S6))</f>
        <v>3.4705882352941178</v>
      </c>
      <c r="W6" s="60" t="s">
        <v>308</v>
      </c>
      <c r="X6" s="45">
        <f>AVERAGE(T39:T40)</f>
        <v>4.6470588235294112</v>
      </c>
      <c r="Y6" s="57">
        <f>AVERAGE(T42:T43,T45:T46)</f>
        <v>4.2794117647058822</v>
      </c>
      <c r="Z6" s="4">
        <f t="shared" ref="Z6:Z7" si="1">AVERAGE(X6:Y6)</f>
        <v>4.4632352941176467</v>
      </c>
    </row>
    <row r="7" spans="1:26" ht="17" x14ac:dyDescent="0.2">
      <c r="A7" s="114"/>
      <c r="B7" s="27" t="s">
        <v>304</v>
      </c>
      <c r="C7" s="37">
        <v>5</v>
      </c>
      <c r="D7" s="37">
        <v>5</v>
      </c>
      <c r="E7" s="37">
        <v>4</v>
      </c>
      <c r="F7" s="38">
        <v>4</v>
      </c>
      <c r="G7" s="38">
        <v>4</v>
      </c>
      <c r="H7" s="38">
        <v>5</v>
      </c>
      <c r="I7" s="38">
        <v>5</v>
      </c>
      <c r="J7" s="38">
        <v>5</v>
      </c>
      <c r="K7" s="38">
        <v>5</v>
      </c>
      <c r="L7" s="38">
        <v>4</v>
      </c>
      <c r="M7" s="55">
        <v>4</v>
      </c>
      <c r="N7" s="29">
        <v>4</v>
      </c>
      <c r="O7" s="29">
        <v>4</v>
      </c>
      <c r="P7" s="29">
        <v>5</v>
      </c>
      <c r="Q7" s="55">
        <v>4</v>
      </c>
      <c r="R7" s="55">
        <v>5</v>
      </c>
      <c r="S7" s="55">
        <v>4</v>
      </c>
      <c r="T7" s="95">
        <f t="shared" si="0"/>
        <v>4.4705882352941178</v>
      </c>
      <c r="W7" s="61" t="s">
        <v>227</v>
      </c>
      <c r="X7" s="45">
        <f>AVERAGE(T48:T49)</f>
        <v>4.5</v>
      </c>
      <c r="Y7" s="57">
        <f>AVERAGE(T51:T52,T54:T55)</f>
        <v>4.6617647058823533</v>
      </c>
      <c r="Z7" s="4">
        <f t="shared" si="1"/>
        <v>4.5808823529411766</v>
      </c>
    </row>
    <row r="8" spans="1:26" ht="17" x14ac:dyDescent="0.2">
      <c r="A8" s="53"/>
      <c r="B8" s="46" t="s">
        <v>2</v>
      </c>
      <c r="C8" s="47">
        <f>AVERAGE(C3:C5,C7)</f>
        <v>5</v>
      </c>
      <c r="D8" s="47">
        <f t="shared" ref="D8:L8" si="2">AVERAGE(D3:D5,D7)</f>
        <v>4.25</v>
      </c>
      <c r="E8" s="47">
        <f t="shared" si="2"/>
        <v>4.5</v>
      </c>
      <c r="F8" s="47">
        <f t="shared" si="2"/>
        <v>4</v>
      </c>
      <c r="G8" s="47">
        <f t="shared" si="2"/>
        <v>4</v>
      </c>
      <c r="H8" s="47">
        <f t="shared" si="2"/>
        <v>4.75</v>
      </c>
      <c r="I8" s="47">
        <f t="shared" si="2"/>
        <v>4.75</v>
      </c>
      <c r="J8" s="47">
        <f t="shared" si="2"/>
        <v>4.5</v>
      </c>
      <c r="K8" s="47">
        <f t="shared" si="2"/>
        <v>4.5</v>
      </c>
      <c r="L8" s="47">
        <f t="shared" si="2"/>
        <v>3.75</v>
      </c>
      <c r="M8" s="47">
        <f t="shared" ref="M8" si="3">AVERAGE(M3:M5,M7)</f>
        <v>3.75</v>
      </c>
      <c r="N8" s="47">
        <f t="shared" ref="N8" si="4">AVERAGE(N3:N5,N7)</f>
        <v>3.75</v>
      </c>
      <c r="O8" s="47">
        <f t="shared" ref="O8" si="5">AVERAGE(O3:O5,O7)</f>
        <v>4.25</v>
      </c>
      <c r="P8" s="47">
        <f t="shared" ref="P8:S8" si="6">AVERAGE(P3:P5,P7)</f>
        <v>4.75</v>
      </c>
      <c r="Q8" s="47">
        <f t="shared" si="6"/>
        <v>4.25</v>
      </c>
      <c r="R8" s="47">
        <f t="shared" si="6"/>
        <v>3.5</v>
      </c>
      <c r="S8" s="47">
        <f t="shared" si="6"/>
        <v>3.5</v>
      </c>
      <c r="T8" s="98">
        <f t="shared" si="0"/>
        <v>4.2205882352941178</v>
      </c>
      <c r="W8" s="61" t="s">
        <v>300</v>
      </c>
      <c r="X8" s="45" t="s">
        <v>250</v>
      </c>
      <c r="Y8" s="57" t="s">
        <v>250</v>
      </c>
      <c r="Z8" s="4">
        <f>AVERAGE(T3:T5,T7)</f>
        <v>4.2205882352941178</v>
      </c>
    </row>
    <row r="9" spans="1:26" ht="17" x14ac:dyDescent="0.2">
      <c r="A9" s="110" t="s">
        <v>305</v>
      </c>
      <c r="B9" s="26" t="s">
        <v>121</v>
      </c>
      <c r="C9" s="31">
        <v>5</v>
      </c>
      <c r="D9" s="31">
        <v>4</v>
      </c>
      <c r="E9" s="31">
        <v>4</v>
      </c>
      <c r="F9" s="29">
        <v>5</v>
      </c>
      <c r="G9" s="29">
        <v>3</v>
      </c>
      <c r="H9" s="29">
        <v>4</v>
      </c>
      <c r="I9" s="29">
        <v>5</v>
      </c>
      <c r="J9" s="29">
        <v>3</v>
      </c>
      <c r="K9" s="5">
        <v>4</v>
      </c>
      <c r="L9" s="29">
        <v>2</v>
      </c>
      <c r="M9" s="55">
        <v>2</v>
      </c>
      <c r="N9" s="29">
        <v>4</v>
      </c>
      <c r="O9" s="29">
        <v>5</v>
      </c>
      <c r="P9" s="29">
        <v>5</v>
      </c>
      <c r="Q9" s="55">
        <v>5</v>
      </c>
      <c r="R9" s="55">
        <v>5</v>
      </c>
      <c r="S9" s="55">
        <v>5</v>
      </c>
      <c r="T9" s="95">
        <f t="shared" si="0"/>
        <v>4.117647058823529</v>
      </c>
      <c r="W9" s="61" t="s">
        <v>309</v>
      </c>
      <c r="X9" s="45">
        <f>AVERAGE(T57:T62)</f>
        <v>4.5196078431372548</v>
      </c>
      <c r="Y9" s="57" t="s">
        <v>250</v>
      </c>
      <c r="Z9" s="4">
        <f>X9</f>
        <v>4.5196078431372548</v>
      </c>
    </row>
    <row r="10" spans="1:26" ht="18" customHeight="1" x14ac:dyDescent="0.2">
      <c r="A10" s="110"/>
      <c r="B10" s="26" t="s">
        <v>122</v>
      </c>
      <c r="C10" s="31">
        <v>5</v>
      </c>
      <c r="D10" s="31">
        <v>4</v>
      </c>
      <c r="E10" s="31">
        <v>5</v>
      </c>
      <c r="F10" s="29">
        <v>5</v>
      </c>
      <c r="G10" s="29">
        <v>3</v>
      </c>
      <c r="H10" s="29">
        <v>4</v>
      </c>
      <c r="I10" s="29">
        <v>4</v>
      </c>
      <c r="J10" s="29">
        <v>4</v>
      </c>
      <c r="K10" s="29">
        <v>5</v>
      </c>
      <c r="L10" s="29">
        <v>5</v>
      </c>
      <c r="M10" s="55">
        <v>5</v>
      </c>
      <c r="N10" s="29">
        <v>5</v>
      </c>
      <c r="O10" s="29">
        <v>5</v>
      </c>
      <c r="P10" s="29">
        <v>5</v>
      </c>
      <c r="Q10" s="55">
        <v>5</v>
      </c>
      <c r="R10" s="55">
        <v>5</v>
      </c>
      <c r="S10" s="55">
        <v>5</v>
      </c>
      <c r="T10" s="95">
        <f t="shared" si="0"/>
        <v>4.6470588235294121</v>
      </c>
      <c r="W10" s="66" t="s">
        <v>312</v>
      </c>
      <c r="X10" s="67">
        <f>AVERAGE(T66:T68,T70)</f>
        <v>4.5588235294117645</v>
      </c>
      <c r="Y10" s="68">
        <f>AVERAGE(T69,T70,T72)</f>
        <v>4.6078431372549025</v>
      </c>
      <c r="Z10" s="4">
        <f>AVERAGE(X10:Y10)</f>
        <v>4.5833333333333339</v>
      </c>
    </row>
    <row r="11" spans="1:26" ht="17" x14ac:dyDescent="0.2">
      <c r="A11" s="110"/>
      <c r="B11" s="26" t="s">
        <v>123</v>
      </c>
      <c r="C11" s="31">
        <v>4</v>
      </c>
      <c r="D11" s="31">
        <v>5</v>
      </c>
      <c r="E11" s="31">
        <v>4</v>
      </c>
      <c r="F11" s="29">
        <v>4</v>
      </c>
      <c r="G11" s="29">
        <v>3</v>
      </c>
      <c r="H11" s="29">
        <v>5</v>
      </c>
      <c r="I11" s="29">
        <v>4</v>
      </c>
      <c r="J11" s="29">
        <v>5</v>
      </c>
      <c r="K11" s="29">
        <v>4</v>
      </c>
      <c r="L11" s="29">
        <v>4</v>
      </c>
      <c r="M11" s="55">
        <v>4</v>
      </c>
      <c r="N11" s="29">
        <v>4</v>
      </c>
      <c r="O11" s="29">
        <v>5</v>
      </c>
      <c r="P11" s="29">
        <v>5</v>
      </c>
      <c r="Q11" s="55">
        <v>5</v>
      </c>
      <c r="R11" s="55">
        <v>5</v>
      </c>
      <c r="S11" s="55">
        <v>5</v>
      </c>
      <c r="T11" s="95">
        <f t="shared" si="0"/>
        <v>4.4117647058823533</v>
      </c>
      <c r="W11" s="62"/>
      <c r="X11" s="58">
        <f>AVERAGE(X4:X9)</f>
        <v>4.5240196078431376</v>
      </c>
      <c r="Y11" s="59">
        <f>AVERAGE(Y5:Y7,Y10)</f>
        <v>4.534313725490196</v>
      </c>
      <c r="Z11" s="5">
        <f>AVERAGE(X11:Y11)</f>
        <v>4.5291666666666668</v>
      </c>
    </row>
    <row r="12" spans="1:26" ht="34" x14ac:dyDescent="0.2">
      <c r="A12" s="110"/>
      <c r="B12" s="26" t="s">
        <v>124</v>
      </c>
      <c r="C12" s="31">
        <v>4</v>
      </c>
      <c r="D12" s="31">
        <v>5</v>
      </c>
      <c r="E12" s="31">
        <v>4</v>
      </c>
      <c r="F12" s="29">
        <v>4</v>
      </c>
      <c r="G12" s="29">
        <v>4</v>
      </c>
      <c r="H12" s="29">
        <v>5</v>
      </c>
      <c r="I12" s="29">
        <v>5</v>
      </c>
      <c r="J12" s="29">
        <v>4</v>
      </c>
      <c r="K12" s="29">
        <v>5</v>
      </c>
      <c r="L12" s="29">
        <v>5</v>
      </c>
      <c r="M12" s="55">
        <v>5</v>
      </c>
      <c r="N12" s="29">
        <v>5</v>
      </c>
      <c r="O12" s="29">
        <v>5</v>
      </c>
      <c r="P12" s="29">
        <v>5</v>
      </c>
      <c r="Q12" s="55">
        <v>5</v>
      </c>
      <c r="R12" s="55">
        <v>5</v>
      </c>
      <c r="S12" s="55">
        <v>2</v>
      </c>
      <c r="T12" s="95">
        <f t="shared" si="0"/>
        <v>4.5294117647058822</v>
      </c>
    </row>
    <row r="13" spans="1:26" ht="17" x14ac:dyDescent="0.2">
      <c r="A13" s="110"/>
      <c r="B13" s="26" t="s">
        <v>125</v>
      </c>
      <c r="C13" s="31">
        <v>4</v>
      </c>
      <c r="D13" s="31">
        <v>5</v>
      </c>
      <c r="E13" s="31">
        <v>3</v>
      </c>
      <c r="F13" s="29">
        <v>4</v>
      </c>
      <c r="G13" s="29">
        <v>3</v>
      </c>
      <c r="H13" s="29">
        <v>5</v>
      </c>
      <c r="I13" s="29">
        <v>5</v>
      </c>
      <c r="J13" s="29">
        <v>4</v>
      </c>
      <c r="K13" s="29">
        <v>5</v>
      </c>
      <c r="L13" s="29">
        <v>5</v>
      </c>
      <c r="M13" s="55">
        <v>5</v>
      </c>
      <c r="N13" s="29">
        <v>5</v>
      </c>
      <c r="O13" s="29">
        <v>5</v>
      </c>
      <c r="P13" s="29">
        <v>5</v>
      </c>
      <c r="Q13" s="55">
        <v>5</v>
      </c>
      <c r="R13" s="55">
        <v>4</v>
      </c>
      <c r="S13" s="55">
        <v>5</v>
      </c>
      <c r="T13" s="95">
        <f t="shared" si="0"/>
        <v>4.5294117647058822</v>
      </c>
      <c r="X13" s="4"/>
    </row>
    <row r="14" spans="1:26" ht="17" x14ac:dyDescent="0.2">
      <c r="A14" s="110"/>
      <c r="B14" s="26" t="s">
        <v>126</v>
      </c>
      <c r="C14" s="31">
        <v>4</v>
      </c>
      <c r="D14" s="31">
        <v>5</v>
      </c>
      <c r="E14" s="31">
        <v>5</v>
      </c>
      <c r="F14" s="29">
        <v>4</v>
      </c>
      <c r="G14" s="29">
        <v>3</v>
      </c>
      <c r="H14" s="29">
        <v>5</v>
      </c>
      <c r="I14" s="29">
        <v>5</v>
      </c>
      <c r="J14" s="29">
        <v>5</v>
      </c>
      <c r="K14" s="5">
        <v>5</v>
      </c>
      <c r="L14" s="29">
        <v>5</v>
      </c>
      <c r="M14" s="55">
        <v>5</v>
      </c>
      <c r="N14" s="29">
        <v>4</v>
      </c>
      <c r="O14" s="29">
        <v>5</v>
      </c>
      <c r="P14" s="29">
        <v>5</v>
      </c>
      <c r="Q14" s="55">
        <v>5</v>
      </c>
      <c r="R14" s="55">
        <v>5</v>
      </c>
      <c r="S14" s="55">
        <v>5</v>
      </c>
      <c r="T14" s="95">
        <f t="shared" si="0"/>
        <v>4.7058823529411766</v>
      </c>
      <c r="W14" s="39"/>
    </row>
    <row r="15" spans="1:26" s="4" customFormat="1" ht="17" x14ac:dyDescent="0.2">
      <c r="A15" s="49"/>
      <c r="B15" s="46" t="s">
        <v>338</v>
      </c>
      <c r="C15" s="47">
        <f>AVERAGE(C9:C14)</f>
        <v>4.333333333333333</v>
      </c>
      <c r="D15" s="47">
        <f t="shared" ref="D15:S15" si="7">AVERAGE(D9:D14)</f>
        <v>4.666666666666667</v>
      </c>
      <c r="E15" s="47">
        <f t="shared" si="7"/>
        <v>4.166666666666667</v>
      </c>
      <c r="F15" s="47">
        <f t="shared" si="7"/>
        <v>4.333333333333333</v>
      </c>
      <c r="G15" s="47">
        <f t="shared" si="7"/>
        <v>3.1666666666666665</v>
      </c>
      <c r="H15" s="47">
        <f t="shared" si="7"/>
        <v>4.666666666666667</v>
      </c>
      <c r="I15" s="47">
        <f t="shared" si="7"/>
        <v>4.666666666666667</v>
      </c>
      <c r="J15" s="47">
        <f t="shared" si="7"/>
        <v>4.166666666666667</v>
      </c>
      <c r="K15" s="47">
        <f t="shared" si="7"/>
        <v>4.666666666666667</v>
      </c>
      <c r="L15" s="47">
        <f t="shared" si="7"/>
        <v>4.333333333333333</v>
      </c>
      <c r="M15" s="47">
        <f t="shared" si="7"/>
        <v>4.333333333333333</v>
      </c>
      <c r="N15" s="47">
        <f t="shared" si="7"/>
        <v>4.5</v>
      </c>
      <c r="O15" s="47">
        <f t="shared" si="7"/>
        <v>5</v>
      </c>
      <c r="P15" s="47">
        <f t="shared" si="7"/>
        <v>5</v>
      </c>
      <c r="Q15" s="47">
        <f t="shared" si="7"/>
        <v>5</v>
      </c>
      <c r="R15" s="47">
        <f t="shared" si="7"/>
        <v>4.833333333333333</v>
      </c>
      <c r="S15" s="47">
        <f t="shared" si="7"/>
        <v>4.5</v>
      </c>
      <c r="T15" s="98">
        <f t="shared" si="0"/>
        <v>4.4901960784313726</v>
      </c>
      <c r="W15" s="39"/>
    </row>
    <row r="16" spans="1:26" ht="17" x14ac:dyDescent="0.2">
      <c r="A16" s="110" t="s">
        <v>306</v>
      </c>
      <c r="B16" s="26" t="s">
        <v>129</v>
      </c>
      <c r="C16" s="31">
        <v>4</v>
      </c>
      <c r="D16" s="31">
        <v>4</v>
      </c>
      <c r="E16" s="31">
        <v>5</v>
      </c>
      <c r="F16" s="29">
        <v>5</v>
      </c>
      <c r="G16" s="29">
        <v>4</v>
      </c>
      <c r="H16" s="29">
        <v>5</v>
      </c>
      <c r="I16" s="29">
        <v>5</v>
      </c>
      <c r="J16" s="29">
        <v>5</v>
      </c>
      <c r="K16" s="5">
        <v>5</v>
      </c>
      <c r="L16" s="29">
        <v>5</v>
      </c>
      <c r="M16" s="55">
        <v>5</v>
      </c>
      <c r="N16" s="29">
        <v>3</v>
      </c>
      <c r="O16" s="29">
        <v>5</v>
      </c>
      <c r="P16" s="29">
        <v>5</v>
      </c>
      <c r="Q16" s="55">
        <v>5</v>
      </c>
      <c r="R16" s="55">
        <v>5</v>
      </c>
      <c r="S16" s="55">
        <v>5</v>
      </c>
      <c r="T16" s="95">
        <f t="shared" si="0"/>
        <v>4.7058823529411766</v>
      </c>
    </row>
    <row r="17" spans="1:26" ht="17" x14ac:dyDescent="0.2">
      <c r="A17" s="110"/>
      <c r="B17" s="26" t="s">
        <v>130</v>
      </c>
      <c r="C17" s="31">
        <v>5</v>
      </c>
      <c r="D17" s="31">
        <v>5</v>
      </c>
      <c r="E17" s="31">
        <v>5</v>
      </c>
      <c r="F17" s="29">
        <v>5</v>
      </c>
      <c r="G17" s="29">
        <v>4</v>
      </c>
      <c r="H17" s="29">
        <v>5</v>
      </c>
      <c r="I17" s="29">
        <v>5</v>
      </c>
      <c r="J17" s="29">
        <v>5</v>
      </c>
      <c r="K17" s="29">
        <v>5</v>
      </c>
      <c r="L17" s="29">
        <v>4</v>
      </c>
      <c r="M17" s="55">
        <v>4</v>
      </c>
      <c r="N17" s="29">
        <v>4</v>
      </c>
      <c r="O17" s="29">
        <v>5</v>
      </c>
      <c r="P17" s="29">
        <v>5</v>
      </c>
      <c r="Q17" s="55">
        <v>4</v>
      </c>
      <c r="R17" s="55">
        <v>5</v>
      </c>
      <c r="S17" s="55">
        <v>5</v>
      </c>
      <c r="T17" s="95">
        <f t="shared" si="0"/>
        <v>4.7058823529411766</v>
      </c>
    </row>
    <row r="18" spans="1:26" ht="17" x14ac:dyDescent="0.2">
      <c r="A18" s="110"/>
      <c r="B18" s="26" t="s">
        <v>131</v>
      </c>
      <c r="C18" s="31">
        <v>4</v>
      </c>
      <c r="D18" s="31">
        <v>4</v>
      </c>
      <c r="E18" s="31">
        <v>5</v>
      </c>
      <c r="F18" s="29">
        <v>5</v>
      </c>
      <c r="G18" s="29">
        <v>3</v>
      </c>
      <c r="H18" s="29">
        <v>5</v>
      </c>
      <c r="I18" s="29">
        <v>4</v>
      </c>
      <c r="J18" s="29">
        <v>5</v>
      </c>
      <c r="K18" s="29">
        <v>5</v>
      </c>
      <c r="L18" s="29">
        <v>5</v>
      </c>
      <c r="M18" s="55">
        <v>5</v>
      </c>
      <c r="N18" s="29">
        <v>5</v>
      </c>
      <c r="O18" s="29">
        <v>5</v>
      </c>
      <c r="P18" s="29">
        <v>5</v>
      </c>
      <c r="Q18" s="55">
        <v>5</v>
      </c>
      <c r="R18" s="55">
        <v>5</v>
      </c>
      <c r="S18" s="55">
        <v>5</v>
      </c>
      <c r="T18" s="95">
        <f t="shared" si="0"/>
        <v>4.7058823529411766</v>
      </c>
      <c r="W18" s="31"/>
      <c r="Y18" s="5" t="s">
        <v>309</v>
      </c>
      <c r="Z18" s="5">
        <v>4</v>
      </c>
    </row>
    <row r="19" spans="1:26" ht="17" x14ac:dyDescent="0.2">
      <c r="A19" s="110"/>
      <c r="B19" s="26" t="s">
        <v>132</v>
      </c>
      <c r="C19" s="31">
        <v>5</v>
      </c>
      <c r="D19" s="31">
        <v>1</v>
      </c>
      <c r="E19" s="31">
        <v>3</v>
      </c>
      <c r="F19" s="29">
        <v>5</v>
      </c>
      <c r="G19" s="29">
        <v>3</v>
      </c>
      <c r="H19" s="29">
        <v>5</v>
      </c>
      <c r="I19" s="29">
        <v>5</v>
      </c>
      <c r="J19" s="29">
        <v>3</v>
      </c>
      <c r="K19" s="29">
        <v>5</v>
      </c>
      <c r="L19" s="29">
        <v>5</v>
      </c>
      <c r="M19" s="55">
        <v>5</v>
      </c>
      <c r="N19" s="29">
        <v>5</v>
      </c>
      <c r="O19" s="29">
        <v>5</v>
      </c>
      <c r="P19" s="29">
        <v>5</v>
      </c>
      <c r="Q19" s="55">
        <v>5</v>
      </c>
      <c r="R19" s="55">
        <v>5</v>
      </c>
      <c r="S19" s="55">
        <v>5</v>
      </c>
      <c r="T19" s="95">
        <f t="shared" si="0"/>
        <v>4.4117647058823533</v>
      </c>
      <c r="W19" s="31"/>
      <c r="Y19" s="5" t="s">
        <v>227</v>
      </c>
      <c r="Z19" s="5">
        <v>6</v>
      </c>
    </row>
    <row r="20" spans="1:26" ht="17" x14ac:dyDescent="0.2">
      <c r="A20" s="110"/>
      <c r="B20" s="26" t="s">
        <v>133</v>
      </c>
      <c r="C20" s="31">
        <v>5</v>
      </c>
      <c r="D20" s="31">
        <v>1</v>
      </c>
      <c r="E20" s="31">
        <v>5</v>
      </c>
      <c r="F20" s="29">
        <v>5</v>
      </c>
      <c r="G20" s="29">
        <v>3</v>
      </c>
      <c r="H20" s="29">
        <v>5</v>
      </c>
      <c r="I20" s="29">
        <v>5</v>
      </c>
      <c r="J20" s="29">
        <v>5</v>
      </c>
      <c r="K20" s="29">
        <v>5</v>
      </c>
      <c r="L20" s="29">
        <v>5</v>
      </c>
      <c r="M20" s="55">
        <v>5</v>
      </c>
      <c r="N20" s="29">
        <v>5</v>
      </c>
      <c r="O20" s="29">
        <v>5</v>
      </c>
      <c r="P20" s="29">
        <v>5</v>
      </c>
      <c r="Q20" s="55">
        <v>5</v>
      </c>
      <c r="R20" s="55">
        <v>5</v>
      </c>
      <c r="S20" s="55">
        <v>5</v>
      </c>
      <c r="T20" s="95">
        <f t="shared" si="0"/>
        <v>4.6470588235294121</v>
      </c>
      <c r="W20" s="31"/>
      <c r="Y20" s="5" t="s">
        <v>308</v>
      </c>
      <c r="Z20" s="5">
        <v>3</v>
      </c>
    </row>
    <row r="21" spans="1:26" ht="17" x14ac:dyDescent="0.2">
      <c r="A21" s="110"/>
      <c r="B21" s="26" t="s">
        <v>134</v>
      </c>
      <c r="C21" s="31">
        <v>4</v>
      </c>
      <c r="D21" s="31">
        <v>4</v>
      </c>
      <c r="E21" s="31">
        <v>5</v>
      </c>
      <c r="F21" s="29">
        <v>5</v>
      </c>
      <c r="G21" s="29">
        <v>3</v>
      </c>
      <c r="H21" s="29">
        <v>4</v>
      </c>
      <c r="I21" s="29">
        <v>3</v>
      </c>
      <c r="J21" s="29">
        <v>3</v>
      </c>
      <c r="K21" s="29">
        <v>4</v>
      </c>
      <c r="L21" s="29">
        <v>1</v>
      </c>
      <c r="M21" s="55">
        <v>1</v>
      </c>
      <c r="N21" s="29">
        <v>4</v>
      </c>
      <c r="O21" s="29">
        <v>5</v>
      </c>
      <c r="P21" s="29">
        <v>5</v>
      </c>
      <c r="Q21" s="55">
        <v>5</v>
      </c>
      <c r="R21" s="55">
        <v>4</v>
      </c>
      <c r="S21" s="55">
        <v>5</v>
      </c>
      <c r="T21" s="95">
        <f t="shared" si="0"/>
        <v>3.8235294117647061</v>
      </c>
      <c r="W21" s="29"/>
      <c r="Y21" s="8" t="s">
        <v>306</v>
      </c>
      <c r="Z21" s="8">
        <v>1</v>
      </c>
    </row>
    <row r="22" spans="1:26" ht="34" x14ac:dyDescent="0.2">
      <c r="A22" s="110"/>
      <c r="B22" s="26" t="s">
        <v>135</v>
      </c>
      <c r="C22" s="31">
        <v>4</v>
      </c>
      <c r="D22" s="31">
        <v>4</v>
      </c>
      <c r="E22" s="31">
        <v>4</v>
      </c>
      <c r="F22" s="29">
        <v>5</v>
      </c>
      <c r="G22" s="29">
        <v>4</v>
      </c>
      <c r="H22" s="29">
        <v>5</v>
      </c>
      <c r="I22" s="29">
        <v>4</v>
      </c>
      <c r="J22" s="29">
        <v>4</v>
      </c>
      <c r="K22" s="29">
        <v>5</v>
      </c>
      <c r="L22" s="29">
        <v>5</v>
      </c>
      <c r="M22" s="55">
        <v>5</v>
      </c>
      <c r="N22" s="29">
        <v>4</v>
      </c>
      <c r="O22" s="29">
        <v>5</v>
      </c>
      <c r="P22" s="29">
        <v>5</v>
      </c>
      <c r="Q22" s="55">
        <v>5</v>
      </c>
      <c r="R22" s="55">
        <v>4</v>
      </c>
      <c r="S22" s="55">
        <v>5</v>
      </c>
      <c r="T22" s="95">
        <f t="shared" si="0"/>
        <v>4.5294117647058822</v>
      </c>
      <c r="W22" s="29"/>
      <c r="Y22" s="8" t="s">
        <v>317</v>
      </c>
      <c r="Z22" s="8">
        <v>1</v>
      </c>
    </row>
    <row r="23" spans="1:26" ht="17" x14ac:dyDescent="0.2">
      <c r="A23" s="110"/>
      <c r="B23" s="26" t="s">
        <v>136</v>
      </c>
      <c r="C23" s="31">
        <v>5</v>
      </c>
      <c r="D23" s="31">
        <v>3</v>
      </c>
      <c r="E23" s="31">
        <v>3</v>
      </c>
      <c r="F23" s="29">
        <v>4</v>
      </c>
      <c r="G23" s="29">
        <v>4</v>
      </c>
      <c r="H23" s="29">
        <v>4</v>
      </c>
      <c r="I23" s="29">
        <v>5</v>
      </c>
      <c r="J23" s="29">
        <v>5</v>
      </c>
      <c r="K23" s="29">
        <v>4</v>
      </c>
      <c r="L23" s="29">
        <v>3</v>
      </c>
      <c r="M23" s="55">
        <v>3</v>
      </c>
      <c r="N23" s="29">
        <v>5</v>
      </c>
      <c r="O23" s="29">
        <v>5</v>
      </c>
      <c r="P23" s="29">
        <v>5</v>
      </c>
      <c r="Q23" s="55">
        <v>5</v>
      </c>
      <c r="R23" s="55">
        <v>3</v>
      </c>
      <c r="S23" s="55">
        <v>5</v>
      </c>
      <c r="T23" s="95">
        <f t="shared" si="0"/>
        <v>4.1764705882352944</v>
      </c>
      <c r="W23" s="29"/>
      <c r="Y23" s="8" t="s">
        <v>318</v>
      </c>
      <c r="Z23" s="8">
        <v>1</v>
      </c>
    </row>
    <row r="24" spans="1:26" s="4" customFormat="1" ht="17" x14ac:dyDescent="0.2">
      <c r="A24" s="110"/>
      <c r="B24" s="46" t="s">
        <v>338</v>
      </c>
      <c r="C24" s="47">
        <f>AVERAGE(C16:C23)</f>
        <v>4.5</v>
      </c>
      <c r="D24" s="47">
        <f t="shared" ref="D24:S24" si="8">AVERAGE(D16:D23)</f>
        <v>3.25</v>
      </c>
      <c r="E24" s="47">
        <f t="shared" si="8"/>
        <v>4.375</v>
      </c>
      <c r="F24" s="47">
        <f t="shared" si="8"/>
        <v>4.875</v>
      </c>
      <c r="G24" s="47">
        <f t="shared" si="8"/>
        <v>3.5</v>
      </c>
      <c r="H24" s="47">
        <f t="shared" si="8"/>
        <v>4.75</v>
      </c>
      <c r="I24" s="47">
        <f t="shared" si="8"/>
        <v>4.5</v>
      </c>
      <c r="J24" s="47">
        <f t="shared" si="8"/>
        <v>4.375</v>
      </c>
      <c r="K24" s="47">
        <f t="shared" si="8"/>
        <v>4.75</v>
      </c>
      <c r="L24" s="47">
        <f t="shared" si="8"/>
        <v>4.125</v>
      </c>
      <c r="M24" s="47">
        <f t="shared" si="8"/>
        <v>4.125</v>
      </c>
      <c r="N24" s="47">
        <f t="shared" si="8"/>
        <v>4.375</v>
      </c>
      <c r="O24" s="47">
        <f t="shared" si="8"/>
        <v>5</v>
      </c>
      <c r="P24" s="47">
        <f t="shared" si="8"/>
        <v>5</v>
      </c>
      <c r="Q24" s="47">
        <f t="shared" si="8"/>
        <v>4.875</v>
      </c>
      <c r="R24" s="47">
        <f t="shared" si="8"/>
        <v>4.5</v>
      </c>
      <c r="S24" s="47">
        <f t="shared" si="8"/>
        <v>5</v>
      </c>
      <c r="T24" s="95">
        <f t="shared" si="0"/>
        <v>4.4632352941176467</v>
      </c>
      <c r="W24" s="29"/>
      <c r="Y24" s="34" t="s">
        <v>305</v>
      </c>
      <c r="Z24" s="34">
        <v>1</v>
      </c>
    </row>
    <row r="25" spans="1:26" ht="34" x14ac:dyDescent="0.2">
      <c r="A25" s="110"/>
      <c r="B25" s="26" t="s">
        <v>137</v>
      </c>
      <c r="C25" s="31">
        <v>5</v>
      </c>
      <c r="D25" s="31">
        <v>5</v>
      </c>
      <c r="E25" s="31">
        <v>4</v>
      </c>
      <c r="F25" s="29">
        <v>5</v>
      </c>
      <c r="G25" s="29">
        <v>4</v>
      </c>
      <c r="H25" s="29">
        <v>5</v>
      </c>
      <c r="I25" s="29">
        <v>5</v>
      </c>
      <c r="J25" s="29">
        <v>5</v>
      </c>
      <c r="K25" s="29">
        <v>5</v>
      </c>
      <c r="L25" s="29">
        <v>5</v>
      </c>
      <c r="M25" s="55">
        <v>5</v>
      </c>
      <c r="N25" s="29">
        <v>4</v>
      </c>
      <c r="O25" s="29">
        <v>5</v>
      </c>
      <c r="P25" s="29">
        <v>5</v>
      </c>
      <c r="Q25" s="55">
        <v>4</v>
      </c>
      <c r="R25" s="55">
        <v>4</v>
      </c>
      <c r="S25" s="55">
        <v>5</v>
      </c>
      <c r="T25" s="95">
        <f t="shared" si="0"/>
        <v>4.7058823529411766</v>
      </c>
      <c r="W25" s="29"/>
    </row>
    <row r="26" spans="1:26" ht="34" x14ac:dyDescent="0.2">
      <c r="A26" s="110"/>
      <c r="B26" s="26" t="s">
        <v>138</v>
      </c>
      <c r="C26" s="31">
        <v>5</v>
      </c>
      <c r="D26" s="31">
        <v>5</v>
      </c>
      <c r="E26" s="31">
        <v>5</v>
      </c>
      <c r="F26" s="29">
        <v>5</v>
      </c>
      <c r="G26" s="29">
        <v>4</v>
      </c>
      <c r="H26" s="29">
        <v>4</v>
      </c>
      <c r="I26" s="29">
        <v>5</v>
      </c>
      <c r="J26" s="29">
        <v>5</v>
      </c>
      <c r="K26" s="29">
        <v>5</v>
      </c>
      <c r="L26" s="29">
        <v>5</v>
      </c>
      <c r="M26" s="55">
        <v>4</v>
      </c>
      <c r="N26" s="29">
        <v>4</v>
      </c>
      <c r="O26" s="29">
        <v>5</v>
      </c>
      <c r="P26" s="29">
        <v>5</v>
      </c>
      <c r="Q26" s="55">
        <v>5</v>
      </c>
      <c r="R26" s="55">
        <v>4</v>
      </c>
      <c r="S26" s="55">
        <v>5</v>
      </c>
      <c r="T26" s="95">
        <f t="shared" si="0"/>
        <v>4.7058823529411766</v>
      </c>
      <c r="W26" s="29"/>
    </row>
    <row r="27" spans="1:26" ht="17" x14ac:dyDescent="0.2">
      <c r="A27" s="110"/>
      <c r="B27" s="26" t="s">
        <v>139</v>
      </c>
      <c r="C27" s="31">
        <v>2</v>
      </c>
      <c r="D27" s="31">
        <v>3</v>
      </c>
      <c r="E27" s="31">
        <v>2</v>
      </c>
      <c r="F27" s="29">
        <v>1</v>
      </c>
      <c r="G27" s="29">
        <v>4</v>
      </c>
      <c r="H27" s="29">
        <v>2</v>
      </c>
      <c r="I27" s="29">
        <v>2</v>
      </c>
      <c r="J27" s="29">
        <v>2</v>
      </c>
      <c r="K27" s="29">
        <v>1</v>
      </c>
      <c r="L27" s="29">
        <v>2</v>
      </c>
      <c r="M27" s="55">
        <v>2</v>
      </c>
      <c r="N27" s="29">
        <v>2</v>
      </c>
      <c r="O27" s="29">
        <v>2</v>
      </c>
      <c r="P27" s="29">
        <v>1</v>
      </c>
      <c r="Q27" s="55">
        <v>4</v>
      </c>
      <c r="R27" s="55">
        <v>2</v>
      </c>
      <c r="S27" s="55">
        <v>3</v>
      </c>
      <c r="T27" s="95">
        <f t="shared" si="0"/>
        <v>2.1764705882352939</v>
      </c>
      <c r="W27" s="29"/>
    </row>
    <row r="28" spans="1:26" ht="17" x14ac:dyDescent="0.2">
      <c r="A28" s="110"/>
      <c r="B28" s="26" t="s">
        <v>140</v>
      </c>
      <c r="C28" s="31">
        <v>4</v>
      </c>
      <c r="D28" s="31">
        <v>4</v>
      </c>
      <c r="E28" s="31">
        <v>5</v>
      </c>
      <c r="F28" s="29">
        <v>4</v>
      </c>
      <c r="G28" s="29">
        <v>4</v>
      </c>
      <c r="H28" s="29">
        <v>5</v>
      </c>
      <c r="I28" s="29">
        <v>4</v>
      </c>
      <c r="J28" s="29">
        <v>5</v>
      </c>
      <c r="K28" s="29">
        <v>4</v>
      </c>
      <c r="L28" s="29">
        <v>3</v>
      </c>
      <c r="M28" s="55">
        <v>3</v>
      </c>
      <c r="N28" s="29">
        <v>5</v>
      </c>
      <c r="O28" s="29">
        <v>5</v>
      </c>
      <c r="P28" s="29">
        <v>5</v>
      </c>
      <c r="Q28" s="55">
        <v>4</v>
      </c>
      <c r="R28" s="55">
        <v>5</v>
      </c>
      <c r="S28" s="55">
        <v>5</v>
      </c>
      <c r="T28" s="95">
        <f t="shared" si="0"/>
        <v>4.3529411764705879</v>
      </c>
      <c r="W28" s="55"/>
    </row>
    <row r="29" spans="1:26" ht="17" x14ac:dyDescent="0.2">
      <c r="A29" s="110"/>
      <c r="B29" s="26" t="s">
        <v>141</v>
      </c>
      <c r="C29" s="31">
        <v>5</v>
      </c>
      <c r="D29" s="31">
        <v>5</v>
      </c>
      <c r="E29" s="31">
        <v>5</v>
      </c>
      <c r="F29" s="29">
        <v>4</v>
      </c>
      <c r="G29" s="29">
        <v>4</v>
      </c>
      <c r="H29" s="29">
        <v>5</v>
      </c>
      <c r="I29" s="29">
        <v>4</v>
      </c>
      <c r="J29" s="29">
        <v>5</v>
      </c>
      <c r="K29" s="5">
        <v>5</v>
      </c>
      <c r="L29" s="29">
        <v>4</v>
      </c>
      <c r="M29" s="55">
        <v>4</v>
      </c>
      <c r="N29" s="29">
        <v>4</v>
      </c>
      <c r="O29" s="29">
        <v>5</v>
      </c>
      <c r="P29" s="29">
        <v>5</v>
      </c>
      <c r="Q29" s="55">
        <v>5</v>
      </c>
      <c r="R29" s="55">
        <v>4</v>
      </c>
      <c r="S29" s="55">
        <v>5</v>
      </c>
      <c r="T29" s="95">
        <f t="shared" si="0"/>
        <v>4.5882352941176467</v>
      </c>
      <c r="W29" s="29"/>
    </row>
    <row r="30" spans="1:26" s="4" customFormat="1" ht="17" x14ac:dyDescent="0.2">
      <c r="A30" s="49"/>
      <c r="B30" s="46" t="s">
        <v>339</v>
      </c>
      <c r="C30" s="47">
        <f>AVERAGE(C25:C26,C28:C29)</f>
        <v>4.75</v>
      </c>
      <c r="D30" s="47">
        <f t="shared" ref="D30:S30" si="9">AVERAGE(D25:D26,D28:D29)</f>
        <v>4.75</v>
      </c>
      <c r="E30" s="47">
        <f t="shared" si="9"/>
        <v>4.75</v>
      </c>
      <c r="F30" s="47">
        <f t="shared" si="9"/>
        <v>4.5</v>
      </c>
      <c r="G30" s="47">
        <f t="shared" si="9"/>
        <v>4</v>
      </c>
      <c r="H30" s="47">
        <f t="shared" si="9"/>
        <v>4.75</v>
      </c>
      <c r="I30" s="47">
        <f t="shared" si="9"/>
        <v>4.5</v>
      </c>
      <c r="J30" s="47">
        <f t="shared" si="9"/>
        <v>5</v>
      </c>
      <c r="K30" s="47">
        <f t="shared" si="9"/>
        <v>4.75</v>
      </c>
      <c r="L30" s="47">
        <f t="shared" si="9"/>
        <v>4.25</v>
      </c>
      <c r="M30" s="47">
        <f t="shared" si="9"/>
        <v>4</v>
      </c>
      <c r="N30" s="47">
        <f t="shared" si="9"/>
        <v>4.25</v>
      </c>
      <c r="O30" s="47">
        <f t="shared" si="9"/>
        <v>5</v>
      </c>
      <c r="P30" s="47">
        <f t="shared" si="9"/>
        <v>5</v>
      </c>
      <c r="Q30" s="47">
        <f t="shared" si="9"/>
        <v>4.5</v>
      </c>
      <c r="R30" s="47">
        <f t="shared" si="9"/>
        <v>4.25</v>
      </c>
      <c r="S30" s="47">
        <f t="shared" si="9"/>
        <v>5</v>
      </c>
      <c r="T30" s="95">
        <f t="shared" si="0"/>
        <v>4.5882352941176467</v>
      </c>
      <c r="W30" s="29"/>
    </row>
    <row r="31" spans="1:26" ht="17" x14ac:dyDescent="0.2">
      <c r="A31" s="110" t="s">
        <v>308</v>
      </c>
      <c r="B31" s="26" t="s">
        <v>307</v>
      </c>
      <c r="C31" s="32" t="s">
        <v>34</v>
      </c>
      <c r="D31" s="32" t="s">
        <v>34</v>
      </c>
      <c r="E31" s="33" t="s">
        <v>31</v>
      </c>
      <c r="F31" s="34" t="s">
        <v>31</v>
      </c>
      <c r="G31" s="30" t="s">
        <v>31</v>
      </c>
      <c r="H31" s="34" t="s">
        <v>34</v>
      </c>
      <c r="I31" s="30" t="s">
        <v>34</v>
      </c>
      <c r="J31" s="34" t="s">
        <v>31</v>
      </c>
      <c r="K31" s="30" t="s">
        <v>31</v>
      </c>
      <c r="L31" s="29" t="s">
        <v>34</v>
      </c>
      <c r="M31" s="55" t="s">
        <v>34</v>
      </c>
      <c r="N31" s="29" t="s">
        <v>34</v>
      </c>
      <c r="O31" s="29" t="s">
        <v>34</v>
      </c>
      <c r="P31" s="29" t="s">
        <v>31</v>
      </c>
      <c r="Q31" s="90" t="s">
        <v>34</v>
      </c>
      <c r="R31" s="91" t="s">
        <v>31</v>
      </c>
      <c r="S31" s="90" t="s">
        <v>34</v>
      </c>
      <c r="T31" s="96">
        <f>SUM(COUNTIF(C31:S31,"Yes")/U2)</f>
        <v>0.41176470588235292</v>
      </c>
      <c r="W31" s="29"/>
    </row>
    <row r="32" spans="1:26" ht="34" x14ac:dyDescent="0.2">
      <c r="A32" s="110"/>
      <c r="B32" s="26" t="s">
        <v>145</v>
      </c>
      <c r="C32" s="31" t="s">
        <v>203</v>
      </c>
      <c r="D32" s="31" t="s">
        <v>203</v>
      </c>
      <c r="E32" s="31" t="s">
        <v>313</v>
      </c>
      <c r="F32" s="31" t="s">
        <v>314</v>
      </c>
      <c r="G32" s="31" t="s">
        <v>313</v>
      </c>
      <c r="H32" s="31" t="s">
        <v>315</v>
      </c>
      <c r="I32" s="31" t="s">
        <v>223</v>
      </c>
      <c r="J32" s="31" t="s">
        <v>203</v>
      </c>
      <c r="K32" s="31" t="s">
        <v>326</v>
      </c>
      <c r="L32" s="31" t="s">
        <v>223</v>
      </c>
      <c r="M32" s="100" t="s">
        <v>343</v>
      </c>
      <c r="N32" s="31" t="s">
        <v>326</v>
      </c>
      <c r="O32" s="31" t="s">
        <v>203</v>
      </c>
      <c r="P32" s="31" t="s">
        <v>203</v>
      </c>
      <c r="Q32" s="100" t="s">
        <v>223</v>
      </c>
      <c r="R32" s="100" t="s">
        <v>314</v>
      </c>
      <c r="S32" s="100" t="s">
        <v>223</v>
      </c>
      <c r="T32" s="97" t="s">
        <v>513</v>
      </c>
    </row>
    <row r="33" spans="1:20" ht="34" x14ac:dyDescent="0.2">
      <c r="A33" s="110"/>
      <c r="B33" s="26" t="s">
        <v>146</v>
      </c>
      <c r="C33" s="31" t="s">
        <v>222</v>
      </c>
      <c r="D33" s="31" t="s">
        <v>222</v>
      </c>
      <c r="E33" s="31" t="s">
        <v>222</v>
      </c>
      <c r="F33" s="31" t="s">
        <v>222</v>
      </c>
      <c r="G33" s="31" t="s">
        <v>222</v>
      </c>
      <c r="H33" s="31" t="s">
        <v>222</v>
      </c>
      <c r="I33" s="31" t="s">
        <v>203</v>
      </c>
      <c r="J33" s="31" t="s">
        <v>203</v>
      </c>
      <c r="K33" s="31" t="s">
        <v>326</v>
      </c>
      <c r="L33" s="31" t="s">
        <v>222</v>
      </c>
      <c r="M33" s="100" t="s">
        <v>222</v>
      </c>
      <c r="N33" s="31" t="s">
        <v>222</v>
      </c>
      <c r="O33" s="31" t="s">
        <v>222</v>
      </c>
      <c r="P33" s="31" t="s">
        <v>203</v>
      </c>
      <c r="Q33" s="100" t="s">
        <v>326</v>
      </c>
      <c r="R33" s="100" t="s">
        <v>222</v>
      </c>
      <c r="S33" s="100" t="s">
        <v>222</v>
      </c>
      <c r="T33" s="97" t="s">
        <v>457</v>
      </c>
    </row>
    <row r="34" spans="1:20" ht="34" x14ac:dyDescent="0.2">
      <c r="A34" s="110"/>
      <c r="B34" s="26" t="s">
        <v>147</v>
      </c>
      <c r="C34" s="31" t="s">
        <v>203</v>
      </c>
      <c r="D34" s="31" t="s">
        <v>203</v>
      </c>
      <c r="E34" s="31" t="s">
        <v>222</v>
      </c>
      <c r="F34" s="31" t="s">
        <v>222</v>
      </c>
      <c r="G34" s="31" t="s">
        <v>222</v>
      </c>
      <c r="H34" s="31" t="s">
        <v>203</v>
      </c>
      <c r="I34" s="31" t="s">
        <v>223</v>
      </c>
      <c r="J34" s="31" t="s">
        <v>203</v>
      </c>
      <c r="K34" s="31" t="s">
        <v>326</v>
      </c>
      <c r="L34" s="31" t="s">
        <v>223</v>
      </c>
      <c r="M34" s="100" t="s">
        <v>223</v>
      </c>
      <c r="N34" s="31" t="s">
        <v>326</v>
      </c>
      <c r="O34" s="31" t="s">
        <v>512</v>
      </c>
      <c r="P34" s="31" t="s">
        <v>203</v>
      </c>
      <c r="Q34" s="100" t="s">
        <v>223</v>
      </c>
      <c r="R34" s="100" t="s">
        <v>222</v>
      </c>
      <c r="S34" s="100" t="s">
        <v>223</v>
      </c>
      <c r="T34" s="97" t="s">
        <v>457</v>
      </c>
    </row>
    <row r="35" spans="1:20" ht="17" x14ac:dyDescent="0.2">
      <c r="A35" s="110"/>
      <c r="B35" s="26" t="s">
        <v>307</v>
      </c>
      <c r="C35" s="32" t="s">
        <v>34</v>
      </c>
      <c r="D35" s="33" t="s">
        <v>31</v>
      </c>
      <c r="E35" s="32" t="s">
        <v>34</v>
      </c>
      <c r="F35" s="34" t="s">
        <v>34</v>
      </c>
      <c r="G35" s="30" t="s">
        <v>34</v>
      </c>
      <c r="H35" s="34" t="s">
        <v>31</v>
      </c>
      <c r="I35" s="30" t="s">
        <v>31</v>
      </c>
      <c r="J35" s="34" t="s">
        <v>31</v>
      </c>
      <c r="K35" s="30" t="s">
        <v>31</v>
      </c>
      <c r="L35" s="29" t="s">
        <v>34</v>
      </c>
      <c r="M35" s="55" t="s">
        <v>34</v>
      </c>
      <c r="N35" s="29" t="s">
        <v>31</v>
      </c>
      <c r="O35" s="29" t="s">
        <v>31</v>
      </c>
      <c r="P35" s="29" t="s">
        <v>31</v>
      </c>
      <c r="Q35" s="92" t="s">
        <v>31</v>
      </c>
      <c r="R35" s="93" t="s">
        <v>34</v>
      </c>
      <c r="S35" s="92" t="s">
        <v>31</v>
      </c>
      <c r="T35" s="96">
        <f>SUM(COUNTIF(C35:S35,"Yes")/U2)</f>
        <v>0.58823529411764708</v>
      </c>
    </row>
    <row r="36" spans="1:20" ht="34" x14ac:dyDescent="0.2">
      <c r="A36" s="110"/>
      <c r="B36" s="26" t="s">
        <v>145</v>
      </c>
      <c r="C36" s="31" t="s">
        <v>205</v>
      </c>
      <c r="D36" s="31" t="s">
        <v>223</v>
      </c>
      <c r="E36" s="31" t="s">
        <v>234</v>
      </c>
      <c r="F36" s="31" t="s">
        <v>203</v>
      </c>
      <c r="G36" s="31" t="s">
        <v>263</v>
      </c>
      <c r="H36" s="31" t="s">
        <v>314</v>
      </c>
      <c r="I36" s="31" t="s">
        <v>222</v>
      </c>
      <c r="J36" s="31" t="s">
        <v>314</v>
      </c>
      <c r="K36" s="31" t="s">
        <v>314</v>
      </c>
      <c r="L36" s="31" t="s">
        <v>326</v>
      </c>
      <c r="M36" s="100" t="s">
        <v>326</v>
      </c>
      <c r="N36" s="31" t="s">
        <v>203</v>
      </c>
      <c r="O36" s="31" t="s">
        <v>326</v>
      </c>
      <c r="P36" s="31" t="s">
        <v>223</v>
      </c>
      <c r="Q36" s="100" t="s">
        <v>203</v>
      </c>
      <c r="R36" s="100" t="s">
        <v>203</v>
      </c>
      <c r="S36" s="100" t="s">
        <v>313</v>
      </c>
      <c r="T36" s="97" t="s">
        <v>457</v>
      </c>
    </row>
    <row r="37" spans="1:20" ht="34" x14ac:dyDescent="0.2">
      <c r="A37" s="110"/>
      <c r="B37" s="26" t="s">
        <v>146</v>
      </c>
      <c r="C37" s="31" t="s">
        <v>202</v>
      </c>
      <c r="D37" s="31" t="s">
        <v>223</v>
      </c>
      <c r="E37" s="31" t="s">
        <v>223</v>
      </c>
      <c r="F37" s="31" t="s">
        <v>223</v>
      </c>
      <c r="G37" s="31" t="s">
        <v>222</v>
      </c>
      <c r="H37" s="31" t="s">
        <v>222</v>
      </c>
      <c r="I37" s="31" t="s">
        <v>222</v>
      </c>
      <c r="J37" s="31" t="s">
        <v>222</v>
      </c>
      <c r="K37" s="31" t="s">
        <v>314</v>
      </c>
      <c r="L37" s="31" t="s">
        <v>203</v>
      </c>
      <c r="M37" s="100" t="s">
        <v>203</v>
      </c>
      <c r="N37" s="31" t="s">
        <v>203</v>
      </c>
      <c r="O37" s="31" t="s">
        <v>326</v>
      </c>
      <c r="P37" s="31" t="s">
        <v>223</v>
      </c>
      <c r="Q37" s="100" t="s">
        <v>203</v>
      </c>
      <c r="R37" s="100" t="s">
        <v>222</v>
      </c>
      <c r="S37" s="100" t="s">
        <v>222</v>
      </c>
      <c r="T37" s="97" t="s">
        <v>457</v>
      </c>
    </row>
    <row r="38" spans="1:20" ht="34" x14ac:dyDescent="0.2">
      <c r="A38" s="110"/>
      <c r="B38" s="26" t="s">
        <v>147</v>
      </c>
      <c r="C38" s="31" t="s">
        <v>205</v>
      </c>
      <c r="D38" s="31" t="s">
        <v>223</v>
      </c>
      <c r="E38" s="31" t="s">
        <v>222</v>
      </c>
      <c r="F38" s="31" t="s">
        <v>203</v>
      </c>
      <c r="G38" s="31" t="s">
        <v>263</v>
      </c>
      <c r="H38" s="31" t="s">
        <v>222</v>
      </c>
      <c r="I38" s="31" t="s">
        <v>222</v>
      </c>
      <c r="J38" s="31" t="s">
        <v>222</v>
      </c>
      <c r="K38" s="31" t="s">
        <v>314</v>
      </c>
      <c r="L38" s="31" t="s">
        <v>326</v>
      </c>
      <c r="M38" s="100" t="s">
        <v>326</v>
      </c>
      <c r="N38" s="31" t="s">
        <v>203</v>
      </c>
      <c r="O38" s="31" t="s">
        <v>326</v>
      </c>
      <c r="P38" s="31" t="s">
        <v>223</v>
      </c>
      <c r="Q38" s="100" t="s">
        <v>203</v>
      </c>
      <c r="R38" s="100" t="s">
        <v>203</v>
      </c>
      <c r="S38" s="100" t="s">
        <v>222</v>
      </c>
      <c r="T38" s="97" t="s">
        <v>457</v>
      </c>
    </row>
    <row r="39" spans="1:20" ht="17" x14ac:dyDescent="0.2">
      <c r="A39" s="110"/>
      <c r="B39" s="26" t="s">
        <v>152</v>
      </c>
      <c r="C39" s="31">
        <v>5</v>
      </c>
      <c r="D39" s="31">
        <v>5</v>
      </c>
      <c r="E39" s="31">
        <v>5</v>
      </c>
      <c r="F39" s="29">
        <v>5</v>
      </c>
      <c r="G39" s="29">
        <v>4</v>
      </c>
      <c r="H39" s="29">
        <v>5</v>
      </c>
      <c r="I39" s="29">
        <v>5</v>
      </c>
      <c r="J39" s="29">
        <v>5</v>
      </c>
      <c r="K39" s="29">
        <v>5</v>
      </c>
      <c r="L39" s="29">
        <v>4</v>
      </c>
      <c r="M39" s="55">
        <v>4</v>
      </c>
      <c r="N39" s="29">
        <v>5</v>
      </c>
      <c r="O39" s="29">
        <v>5</v>
      </c>
      <c r="P39" s="29">
        <v>5</v>
      </c>
      <c r="Q39" s="55">
        <v>5</v>
      </c>
      <c r="R39" s="55">
        <v>5</v>
      </c>
      <c r="S39" s="55">
        <v>4</v>
      </c>
      <c r="T39" s="95">
        <f t="shared" ref="T39:T62" si="10">AVERAGE(C39:S39)</f>
        <v>4.7647058823529411</v>
      </c>
    </row>
    <row r="40" spans="1:20" ht="17" x14ac:dyDescent="0.2">
      <c r="A40" s="110"/>
      <c r="B40" s="26" t="s">
        <v>153</v>
      </c>
      <c r="C40" s="31">
        <v>3</v>
      </c>
      <c r="D40" s="31">
        <v>5</v>
      </c>
      <c r="E40" s="31">
        <v>3</v>
      </c>
      <c r="F40" s="29">
        <v>4</v>
      </c>
      <c r="G40" s="29">
        <v>4</v>
      </c>
      <c r="H40" s="29">
        <v>5</v>
      </c>
      <c r="I40" s="29">
        <v>5</v>
      </c>
      <c r="J40" s="29">
        <v>5</v>
      </c>
      <c r="K40" s="29">
        <v>5</v>
      </c>
      <c r="L40" s="29">
        <v>4</v>
      </c>
      <c r="M40" s="55">
        <v>4</v>
      </c>
      <c r="N40" s="29">
        <v>5</v>
      </c>
      <c r="O40" s="29">
        <v>5</v>
      </c>
      <c r="P40" s="29">
        <v>5</v>
      </c>
      <c r="Q40" s="55">
        <v>5</v>
      </c>
      <c r="R40" s="55">
        <v>5</v>
      </c>
      <c r="S40" s="55">
        <v>5</v>
      </c>
      <c r="T40" s="95">
        <f t="shared" si="10"/>
        <v>4.5294117647058822</v>
      </c>
    </row>
    <row r="41" spans="1:20" s="4" customFormat="1" ht="17" x14ac:dyDescent="0.2">
      <c r="A41" s="110"/>
      <c r="B41" s="46" t="s">
        <v>338</v>
      </c>
      <c r="C41" s="47">
        <f>AVERAGE(C39:C40)</f>
        <v>4</v>
      </c>
      <c r="D41" s="47">
        <f t="shared" ref="D41:S41" si="11">AVERAGE(D39:D40)</f>
        <v>5</v>
      </c>
      <c r="E41" s="47">
        <f t="shared" si="11"/>
        <v>4</v>
      </c>
      <c r="F41" s="47">
        <f t="shared" si="11"/>
        <v>4.5</v>
      </c>
      <c r="G41" s="47">
        <f t="shared" si="11"/>
        <v>4</v>
      </c>
      <c r="H41" s="47">
        <f t="shared" si="11"/>
        <v>5</v>
      </c>
      <c r="I41" s="47">
        <f t="shared" si="11"/>
        <v>5</v>
      </c>
      <c r="J41" s="47">
        <f t="shared" si="11"/>
        <v>5</v>
      </c>
      <c r="K41" s="47">
        <f t="shared" si="11"/>
        <v>5</v>
      </c>
      <c r="L41" s="47">
        <f t="shared" si="11"/>
        <v>4</v>
      </c>
      <c r="M41" s="47">
        <f t="shared" si="11"/>
        <v>4</v>
      </c>
      <c r="N41" s="47">
        <f t="shared" si="11"/>
        <v>5</v>
      </c>
      <c r="O41" s="47">
        <f t="shared" si="11"/>
        <v>5</v>
      </c>
      <c r="P41" s="47">
        <f t="shared" si="11"/>
        <v>5</v>
      </c>
      <c r="Q41" s="47">
        <f t="shared" si="11"/>
        <v>5</v>
      </c>
      <c r="R41" s="47">
        <f t="shared" si="11"/>
        <v>5</v>
      </c>
      <c r="S41" s="47">
        <f t="shared" si="11"/>
        <v>4.5</v>
      </c>
      <c r="T41" s="98">
        <f>AVERAGE(C41:P41)</f>
        <v>4.6071428571428568</v>
      </c>
    </row>
    <row r="42" spans="1:20" ht="34" x14ac:dyDescent="0.2">
      <c r="A42" s="110"/>
      <c r="B42" s="26" t="s">
        <v>137</v>
      </c>
      <c r="C42" s="31">
        <v>5</v>
      </c>
      <c r="D42" s="31">
        <v>5</v>
      </c>
      <c r="E42" s="31">
        <v>4</v>
      </c>
      <c r="F42" s="29">
        <v>5</v>
      </c>
      <c r="G42" s="29">
        <v>4</v>
      </c>
      <c r="H42" s="29">
        <v>4</v>
      </c>
      <c r="I42" s="29">
        <v>4</v>
      </c>
      <c r="J42" s="29">
        <v>5</v>
      </c>
      <c r="K42" s="29">
        <v>5</v>
      </c>
      <c r="L42" s="29">
        <v>3</v>
      </c>
      <c r="M42" s="55">
        <v>3</v>
      </c>
      <c r="N42" s="29">
        <v>5</v>
      </c>
      <c r="O42" s="29">
        <v>5</v>
      </c>
      <c r="P42" s="29">
        <v>5</v>
      </c>
      <c r="Q42" s="55">
        <v>4</v>
      </c>
      <c r="R42" s="55">
        <v>4</v>
      </c>
      <c r="S42" s="55">
        <v>5</v>
      </c>
      <c r="T42" s="95">
        <f t="shared" si="10"/>
        <v>4.4117647058823533</v>
      </c>
    </row>
    <row r="43" spans="1:20" ht="34" x14ac:dyDescent="0.2">
      <c r="A43" s="110"/>
      <c r="B43" s="26" t="s">
        <v>138</v>
      </c>
      <c r="C43" s="31">
        <v>5</v>
      </c>
      <c r="D43" s="31">
        <v>5</v>
      </c>
      <c r="E43" s="31">
        <v>4</v>
      </c>
      <c r="F43" s="29">
        <v>4</v>
      </c>
      <c r="G43" s="29">
        <v>4</v>
      </c>
      <c r="H43" s="29">
        <v>5</v>
      </c>
      <c r="I43" s="29">
        <v>4</v>
      </c>
      <c r="J43" s="29">
        <v>5</v>
      </c>
      <c r="K43" s="29">
        <v>5</v>
      </c>
      <c r="L43" s="29">
        <v>2</v>
      </c>
      <c r="M43" s="55">
        <v>2</v>
      </c>
      <c r="N43" s="29">
        <v>4</v>
      </c>
      <c r="O43" s="29">
        <v>5</v>
      </c>
      <c r="P43" s="29">
        <v>5</v>
      </c>
      <c r="Q43" s="55">
        <v>5</v>
      </c>
      <c r="R43" s="55">
        <v>4</v>
      </c>
      <c r="S43" s="55">
        <v>5</v>
      </c>
      <c r="T43" s="95">
        <f t="shared" si="10"/>
        <v>4.2941176470588234</v>
      </c>
    </row>
    <row r="44" spans="1:20" ht="17" x14ac:dyDescent="0.2">
      <c r="A44" s="110"/>
      <c r="B44" s="26" t="s">
        <v>139</v>
      </c>
      <c r="C44" s="31">
        <v>2</v>
      </c>
      <c r="D44" s="31">
        <v>2</v>
      </c>
      <c r="E44" s="31">
        <v>2</v>
      </c>
      <c r="F44" s="29">
        <v>2</v>
      </c>
      <c r="G44" s="29">
        <v>4</v>
      </c>
      <c r="H44" s="29">
        <v>1</v>
      </c>
      <c r="I44" s="29">
        <v>2</v>
      </c>
      <c r="J44" s="29">
        <v>1</v>
      </c>
      <c r="K44" s="29">
        <v>1</v>
      </c>
      <c r="L44" s="29">
        <v>4</v>
      </c>
      <c r="M44" s="55">
        <v>4</v>
      </c>
      <c r="N44" s="29">
        <v>2</v>
      </c>
      <c r="O44" s="29">
        <v>2</v>
      </c>
      <c r="P44" s="29">
        <v>5</v>
      </c>
      <c r="Q44" s="55">
        <v>3</v>
      </c>
      <c r="R44" s="55">
        <v>2</v>
      </c>
      <c r="S44" s="55">
        <v>3</v>
      </c>
      <c r="T44" s="95">
        <f t="shared" si="10"/>
        <v>2.4705882352941178</v>
      </c>
    </row>
    <row r="45" spans="1:20" ht="17" x14ac:dyDescent="0.2">
      <c r="A45" s="110"/>
      <c r="B45" s="26" t="s">
        <v>140</v>
      </c>
      <c r="C45" s="31">
        <v>3</v>
      </c>
      <c r="D45" s="31">
        <v>4</v>
      </c>
      <c r="E45" s="31">
        <v>4</v>
      </c>
      <c r="F45" s="29">
        <v>3</v>
      </c>
      <c r="G45" s="29">
        <v>4</v>
      </c>
      <c r="H45" s="29">
        <v>5</v>
      </c>
      <c r="I45" s="29">
        <v>5</v>
      </c>
      <c r="J45" s="29">
        <v>4</v>
      </c>
      <c r="K45" s="29">
        <v>4</v>
      </c>
      <c r="L45" s="29">
        <v>3</v>
      </c>
      <c r="M45" s="55">
        <v>3</v>
      </c>
      <c r="N45" s="29">
        <v>5</v>
      </c>
      <c r="O45" s="29">
        <v>5</v>
      </c>
      <c r="P45" s="29">
        <v>5</v>
      </c>
      <c r="Q45" s="55">
        <v>3</v>
      </c>
      <c r="R45" s="55">
        <v>5</v>
      </c>
      <c r="S45" s="55">
        <v>5</v>
      </c>
      <c r="T45" s="95">
        <f t="shared" si="10"/>
        <v>4.117647058823529</v>
      </c>
    </row>
    <row r="46" spans="1:20" ht="17" x14ac:dyDescent="0.2">
      <c r="A46" s="110"/>
      <c r="B46" s="26" t="s">
        <v>141</v>
      </c>
      <c r="C46" s="31">
        <v>3</v>
      </c>
      <c r="D46" s="31">
        <v>5</v>
      </c>
      <c r="E46" s="31">
        <v>5</v>
      </c>
      <c r="F46" s="29">
        <v>4</v>
      </c>
      <c r="G46" s="29">
        <v>4</v>
      </c>
      <c r="H46" s="29">
        <v>5</v>
      </c>
      <c r="I46" s="29">
        <v>4</v>
      </c>
      <c r="J46" s="29">
        <v>5</v>
      </c>
      <c r="K46" s="5">
        <v>4</v>
      </c>
      <c r="L46" s="29">
        <v>3</v>
      </c>
      <c r="M46" s="55">
        <v>3</v>
      </c>
      <c r="N46" s="29">
        <v>4</v>
      </c>
      <c r="O46" s="29">
        <v>5</v>
      </c>
      <c r="P46" s="29">
        <v>5</v>
      </c>
      <c r="Q46" s="55">
        <v>5</v>
      </c>
      <c r="R46" s="55">
        <v>4</v>
      </c>
      <c r="S46" s="55">
        <v>5</v>
      </c>
      <c r="T46" s="95">
        <f t="shared" si="10"/>
        <v>4.2941176470588234</v>
      </c>
    </row>
    <row r="47" spans="1:20" s="4" customFormat="1" ht="17" x14ac:dyDescent="0.2">
      <c r="A47" s="49"/>
      <c r="B47" s="46" t="s">
        <v>339</v>
      </c>
      <c r="C47" s="47">
        <f>AVERAGE(C42:C43,C45:C46)</f>
        <v>4</v>
      </c>
      <c r="D47" s="47">
        <f t="shared" ref="D47:S47" si="12">AVERAGE(D42:D43,D45:D46)</f>
        <v>4.75</v>
      </c>
      <c r="E47" s="47">
        <f t="shared" si="12"/>
        <v>4.25</v>
      </c>
      <c r="F47" s="47">
        <f t="shared" si="12"/>
        <v>4</v>
      </c>
      <c r="G47" s="47">
        <f t="shared" si="12"/>
        <v>4</v>
      </c>
      <c r="H47" s="47">
        <f t="shared" si="12"/>
        <v>4.75</v>
      </c>
      <c r="I47" s="47">
        <f t="shared" si="12"/>
        <v>4.25</v>
      </c>
      <c r="J47" s="47">
        <f t="shared" si="12"/>
        <v>4.75</v>
      </c>
      <c r="K47" s="47">
        <f t="shared" si="12"/>
        <v>4.5</v>
      </c>
      <c r="L47" s="47">
        <f t="shared" si="12"/>
        <v>2.75</v>
      </c>
      <c r="M47" s="47">
        <f t="shared" si="12"/>
        <v>2.75</v>
      </c>
      <c r="N47" s="47">
        <f t="shared" si="12"/>
        <v>4.5</v>
      </c>
      <c r="O47" s="47">
        <f t="shared" si="12"/>
        <v>5</v>
      </c>
      <c r="P47" s="47">
        <f t="shared" si="12"/>
        <v>5</v>
      </c>
      <c r="Q47" s="47">
        <f t="shared" si="12"/>
        <v>4.25</v>
      </c>
      <c r="R47" s="47">
        <f t="shared" si="12"/>
        <v>4.25</v>
      </c>
      <c r="S47" s="47">
        <f t="shared" si="12"/>
        <v>5</v>
      </c>
      <c r="T47" s="98">
        <f>AVERAGE(C47:P47)</f>
        <v>4.2321428571428568</v>
      </c>
    </row>
    <row r="48" spans="1:20" ht="17" x14ac:dyDescent="0.2">
      <c r="A48" s="110" t="s">
        <v>227</v>
      </c>
      <c r="B48" s="26" t="s">
        <v>161</v>
      </c>
      <c r="C48" s="31">
        <v>5</v>
      </c>
      <c r="D48" s="31">
        <v>5</v>
      </c>
      <c r="E48" s="31">
        <v>5</v>
      </c>
      <c r="F48" s="29">
        <v>5</v>
      </c>
      <c r="G48" s="29">
        <v>4</v>
      </c>
      <c r="H48" s="29">
        <v>5</v>
      </c>
      <c r="I48" s="29">
        <v>5</v>
      </c>
      <c r="J48" s="29">
        <v>5</v>
      </c>
      <c r="K48" s="5">
        <v>5</v>
      </c>
      <c r="L48" s="29">
        <v>2</v>
      </c>
      <c r="M48" s="55">
        <v>2</v>
      </c>
      <c r="N48" s="29">
        <v>5</v>
      </c>
      <c r="O48" s="29">
        <v>4</v>
      </c>
      <c r="P48" s="29">
        <v>5</v>
      </c>
      <c r="Q48" s="55">
        <v>5</v>
      </c>
      <c r="R48" s="55">
        <v>5</v>
      </c>
      <c r="S48" s="55">
        <v>5</v>
      </c>
      <c r="T48" s="95">
        <f t="shared" si="10"/>
        <v>4.5294117647058822</v>
      </c>
    </row>
    <row r="49" spans="1:20" ht="17" x14ac:dyDescent="0.2">
      <c r="A49" s="110"/>
      <c r="B49" s="26" t="s">
        <v>162</v>
      </c>
      <c r="C49" s="31">
        <v>5</v>
      </c>
      <c r="D49" s="31">
        <v>5</v>
      </c>
      <c r="E49" s="31">
        <v>5</v>
      </c>
      <c r="F49" s="29">
        <v>5</v>
      </c>
      <c r="G49" s="29">
        <v>4</v>
      </c>
      <c r="H49" s="29">
        <v>5</v>
      </c>
      <c r="I49" s="29">
        <v>4</v>
      </c>
      <c r="J49" s="29">
        <v>5</v>
      </c>
      <c r="K49" s="29">
        <v>5</v>
      </c>
      <c r="L49" s="29">
        <v>3</v>
      </c>
      <c r="M49" s="55">
        <v>3</v>
      </c>
      <c r="N49" s="29">
        <v>5</v>
      </c>
      <c r="O49" s="29">
        <v>2</v>
      </c>
      <c r="P49" s="29">
        <v>5</v>
      </c>
      <c r="Q49" s="55">
        <v>5</v>
      </c>
      <c r="R49" s="55">
        <v>5</v>
      </c>
      <c r="S49" s="55">
        <v>5</v>
      </c>
      <c r="T49" s="95">
        <f t="shared" si="10"/>
        <v>4.4705882352941178</v>
      </c>
    </row>
    <row r="50" spans="1:20" s="4" customFormat="1" ht="17" x14ac:dyDescent="0.2">
      <c r="A50" s="110"/>
      <c r="B50" s="46" t="s">
        <v>338</v>
      </c>
      <c r="C50" s="47">
        <f>AVERAGE(C48:C49)</f>
        <v>5</v>
      </c>
      <c r="D50" s="47">
        <f t="shared" ref="D50:S50" si="13">AVERAGE(D48:D49)</f>
        <v>5</v>
      </c>
      <c r="E50" s="47">
        <f t="shared" si="13"/>
        <v>5</v>
      </c>
      <c r="F50" s="47">
        <f t="shared" si="13"/>
        <v>5</v>
      </c>
      <c r="G50" s="47">
        <f t="shared" si="13"/>
        <v>4</v>
      </c>
      <c r="H50" s="47">
        <f t="shared" si="13"/>
        <v>5</v>
      </c>
      <c r="I50" s="47">
        <f t="shared" si="13"/>
        <v>4.5</v>
      </c>
      <c r="J50" s="47">
        <f t="shared" si="13"/>
        <v>5</v>
      </c>
      <c r="K50" s="47">
        <f t="shared" si="13"/>
        <v>5</v>
      </c>
      <c r="L50" s="47">
        <f t="shared" si="13"/>
        <v>2.5</v>
      </c>
      <c r="M50" s="47">
        <f t="shared" si="13"/>
        <v>2.5</v>
      </c>
      <c r="N50" s="47">
        <f t="shared" si="13"/>
        <v>5</v>
      </c>
      <c r="O50" s="47">
        <f t="shared" si="13"/>
        <v>3</v>
      </c>
      <c r="P50" s="47">
        <f t="shared" si="13"/>
        <v>5</v>
      </c>
      <c r="Q50" s="47">
        <f t="shared" si="13"/>
        <v>5</v>
      </c>
      <c r="R50" s="47">
        <f t="shared" si="13"/>
        <v>5</v>
      </c>
      <c r="S50" s="47">
        <f t="shared" si="13"/>
        <v>5</v>
      </c>
      <c r="T50" s="98">
        <f>AVERAGE(C50:P50)</f>
        <v>4.3928571428571432</v>
      </c>
    </row>
    <row r="51" spans="1:20" ht="34" x14ac:dyDescent="0.2">
      <c r="A51" s="110"/>
      <c r="B51" s="26" t="s">
        <v>137</v>
      </c>
      <c r="C51" s="31">
        <v>5</v>
      </c>
      <c r="D51" s="31">
        <v>5</v>
      </c>
      <c r="E51" s="31">
        <v>5</v>
      </c>
      <c r="F51" s="29">
        <v>5</v>
      </c>
      <c r="G51" s="29">
        <v>4</v>
      </c>
      <c r="H51" s="29">
        <v>4</v>
      </c>
      <c r="I51" s="29">
        <v>5</v>
      </c>
      <c r="J51" s="29">
        <v>5</v>
      </c>
      <c r="K51" s="29">
        <v>5</v>
      </c>
      <c r="L51" s="29">
        <v>4</v>
      </c>
      <c r="M51" s="55">
        <v>4</v>
      </c>
      <c r="N51" s="29">
        <v>4</v>
      </c>
      <c r="O51" s="29">
        <v>5</v>
      </c>
      <c r="P51" s="29">
        <v>5</v>
      </c>
      <c r="Q51" s="55">
        <v>4</v>
      </c>
      <c r="R51" s="55">
        <v>5</v>
      </c>
      <c r="S51" s="55">
        <v>5</v>
      </c>
      <c r="T51" s="95">
        <f t="shared" si="10"/>
        <v>4.6470588235294121</v>
      </c>
    </row>
    <row r="52" spans="1:20" ht="34" x14ac:dyDescent="0.2">
      <c r="A52" s="110"/>
      <c r="B52" s="26" t="s">
        <v>138</v>
      </c>
      <c r="C52" s="31">
        <v>5</v>
      </c>
      <c r="D52" s="31">
        <v>5</v>
      </c>
      <c r="E52" s="31">
        <v>5</v>
      </c>
      <c r="F52" s="29">
        <v>4</v>
      </c>
      <c r="G52" s="29">
        <v>4</v>
      </c>
      <c r="H52" s="29">
        <v>5</v>
      </c>
      <c r="I52" s="29">
        <v>5</v>
      </c>
      <c r="J52" s="29">
        <v>5</v>
      </c>
      <c r="K52" s="29">
        <v>5</v>
      </c>
      <c r="L52" s="29">
        <v>4</v>
      </c>
      <c r="M52" s="55">
        <v>4</v>
      </c>
      <c r="N52" s="29">
        <v>4</v>
      </c>
      <c r="O52" s="29">
        <v>4</v>
      </c>
      <c r="P52" s="29">
        <v>5</v>
      </c>
      <c r="Q52" s="55">
        <v>5</v>
      </c>
      <c r="R52" s="55">
        <v>5</v>
      </c>
      <c r="S52" s="55">
        <v>5</v>
      </c>
      <c r="T52" s="95">
        <f t="shared" si="10"/>
        <v>4.6470588235294121</v>
      </c>
    </row>
    <row r="53" spans="1:20" ht="17" x14ac:dyDescent="0.2">
      <c r="A53" s="110"/>
      <c r="B53" s="26" t="s">
        <v>139</v>
      </c>
      <c r="C53" s="31">
        <v>1</v>
      </c>
      <c r="D53" s="31">
        <v>1</v>
      </c>
      <c r="E53" s="31">
        <v>1</v>
      </c>
      <c r="F53" s="29">
        <v>2</v>
      </c>
      <c r="G53" s="29">
        <v>4</v>
      </c>
      <c r="H53" s="29">
        <v>1</v>
      </c>
      <c r="I53" s="29">
        <v>2</v>
      </c>
      <c r="J53" s="29">
        <v>1</v>
      </c>
      <c r="K53" s="29">
        <v>1</v>
      </c>
      <c r="L53" s="29">
        <v>3</v>
      </c>
      <c r="M53" s="55">
        <v>3</v>
      </c>
      <c r="N53" s="29">
        <v>2</v>
      </c>
      <c r="O53" s="29">
        <v>2</v>
      </c>
      <c r="P53" s="29">
        <v>1</v>
      </c>
      <c r="Q53" s="55">
        <v>4</v>
      </c>
      <c r="R53" s="55">
        <v>1</v>
      </c>
      <c r="S53" s="55">
        <v>2</v>
      </c>
      <c r="T53" s="95">
        <f t="shared" si="10"/>
        <v>1.8823529411764706</v>
      </c>
    </row>
    <row r="54" spans="1:20" ht="17" x14ac:dyDescent="0.2">
      <c r="A54" s="110"/>
      <c r="B54" s="26" t="s">
        <v>140</v>
      </c>
      <c r="C54" s="31">
        <v>5</v>
      </c>
      <c r="D54" s="31">
        <v>5</v>
      </c>
      <c r="E54" s="31">
        <v>4</v>
      </c>
      <c r="F54" s="29">
        <v>3</v>
      </c>
      <c r="G54" s="29">
        <v>4</v>
      </c>
      <c r="H54" s="29">
        <v>5</v>
      </c>
      <c r="I54" s="29">
        <v>4</v>
      </c>
      <c r="J54" s="29">
        <v>5</v>
      </c>
      <c r="K54" s="29">
        <v>5</v>
      </c>
      <c r="L54" s="29">
        <v>5</v>
      </c>
      <c r="M54" s="55">
        <v>5</v>
      </c>
      <c r="N54" s="29">
        <v>5</v>
      </c>
      <c r="O54" s="29">
        <v>4</v>
      </c>
      <c r="P54" s="29">
        <v>5</v>
      </c>
      <c r="Q54" s="55">
        <v>5</v>
      </c>
      <c r="R54" s="55">
        <v>5</v>
      </c>
      <c r="S54" s="55">
        <v>5</v>
      </c>
      <c r="T54" s="95">
        <f t="shared" si="10"/>
        <v>4.6470588235294121</v>
      </c>
    </row>
    <row r="55" spans="1:20" ht="17" x14ac:dyDescent="0.2">
      <c r="A55" s="110"/>
      <c r="B55" s="26" t="s">
        <v>141</v>
      </c>
      <c r="C55" s="31">
        <v>5</v>
      </c>
      <c r="D55" s="31">
        <v>5</v>
      </c>
      <c r="E55" s="31">
        <v>5</v>
      </c>
      <c r="F55" s="29">
        <v>4</v>
      </c>
      <c r="G55" s="29">
        <v>4</v>
      </c>
      <c r="H55" s="29">
        <v>5</v>
      </c>
      <c r="I55" s="29">
        <v>4</v>
      </c>
      <c r="J55" s="29">
        <v>5</v>
      </c>
      <c r="K55" s="5">
        <v>5</v>
      </c>
      <c r="L55" s="29">
        <v>4</v>
      </c>
      <c r="M55" s="55">
        <v>4</v>
      </c>
      <c r="N55" s="29">
        <v>5</v>
      </c>
      <c r="O55" s="29">
        <v>5</v>
      </c>
      <c r="P55" s="29">
        <v>5</v>
      </c>
      <c r="Q55" s="55">
        <v>5</v>
      </c>
      <c r="R55" s="55">
        <v>5</v>
      </c>
      <c r="S55" s="55">
        <v>5</v>
      </c>
      <c r="T55" s="95">
        <f t="shared" si="10"/>
        <v>4.7058823529411766</v>
      </c>
    </row>
    <row r="56" spans="1:20" s="4" customFormat="1" ht="17" x14ac:dyDescent="0.2">
      <c r="A56" s="49"/>
      <c r="B56" s="46" t="s">
        <v>339</v>
      </c>
      <c r="C56" s="47">
        <f>AVERAGE(C51:C52,C54:C55)</f>
        <v>5</v>
      </c>
      <c r="D56" s="47">
        <f t="shared" ref="D56:S56" si="14">AVERAGE(D51:D52,D54:D55)</f>
        <v>5</v>
      </c>
      <c r="E56" s="47">
        <f t="shared" si="14"/>
        <v>4.75</v>
      </c>
      <c r="F56" s="47">
        <f t="shared" si="14"/>
        <v>4</v>
      </c>
      <c r="G56" s="47">
        <f t="shared" si="14"/>
        <v>4</v>
      </c>
      <c r="H56" s="47">
        <f t="shared" si="14"/>
        <v>4.75</v>
      </c>
      <c r="I56" s="47">
        <f t="shared" si="14"/>
        <v>4.5</v>
      </c>
      <c r="J56" s="47">
        <f t="shared" si="14"/>
        <v>5</v>
      </c>
      <c r="K56" s="47">
        <f t="shared" si="14"/>
        <v>5</v>
      </c>
      <c r="L56" s="47">
        <f t="shared" si="14"/>
        <v>4.25</v>
      </c>
      <c r="M56" s="47">
        <f t="shared" si="14"/>
        <v>4.25</v>
      </c>
      <c r="N56" s="47">
        <f t="shared" si="14"/>
        <v>4.5</v>
      </c>
      <c r="O56" s="47">
        <f t="shared" si="14"/>
        <v>4.5</v>
      </c>
      <c r="P56" s="47">
        <f t="shared" si="14"/>
        <v>5</v>
      </c>
      <c r="Q56" s="47">
        <f t="shared" si="14"/>
        <v>4.75</v>
      </c>
      <c r="R56" s="47">
        <f t="shared" si="14"/>
        <v>5</v>
      </c>
      <c r="S56" s="47">
        <f t="shared" si="14"/>
        <v>5</v>
      </c>
      <c r="T56" s="98">
        <f>AVERAGE(C56:P56)</f>
        <v>4.6071428571428568</v>
      </c>
    </row>
    <row r="57" spans="1:20" ht="17" x14ac:dyDescent="0.2">
      <c r="A57" s="110" t="s">
        <v>309</v>
      </c>
      <c r="B57" s="26" t="s">
        <v>170</v>
      </c>
      <c r="C57" s="31">
        <v>5</v>
      </c>
      <c r="D57" s="31">
        <v>5</v>
      </c>
      <c r="E57" s="31">
        <v>4</v>
      </c>
      <c r="F57" s="29">
        <v>5</v>
      </c>
      <c r="G57" s="29">
        <v>4</v>
      </c>
      <c r="H57" s="29">
        <v>5</v>
      </c>
      <c r="I57" s="29">
        <v>5</v>
      </c>
      <c r="J57" s="29">
        <v>5</v>
      </c>
      <c r="K57" s="29">
        <v>5</v>
      </c>
      <c r="L57" s="29">
        <v>4</v>
      </c>
      <c r="M57" s="55">
        <v>4</v>
      </c>
      <c r="N57" s="29">
        <v>5</v>
      </c>
      <c r="O57" s="29">
        <v>2</v>
      </c>
      <c r="P57" s="29">
        <v>5</v>
      </c>
      <c r="Q57" s="55">
        <v>5</v>
      </c>
      <c r="R57" s="55">
        <v>5</v>
      </c>
      <c r="S57" s="55">
        <v>5</v>
      </c>
      <c r="T57" s="95">
        <f t="shared" si="10"/>
        <v>4.5882352941176467</v>
      </c>
    </row>
    <row r="58" spans="1:20" ht="17" x14ac:dyDescent="0.2">
      <c r="A58" s="110"/>
      <c r="B58" s="26" t="s">
        <v>171</v>
      </c>
      <c r="C58" s="31">
        <v>5</v>
      </c>
      <c r="D58" s="31">
        <v>5</v>
      </c>
      <c r="E58" s="31">
        <v>4</v>
      </c>
      <c r="F58" s="29">
        <v>5</v>
      </c>
      <c r="G58" s="29">
        <v>4</v>
      </c>
      <c r="H58" s="29">
        <v>5</v>
      </c>
      <c r="I58" s="29">
        <v>5</v>
      </c>
      <c r="J58" s="29">
        <v>5</v>
      </c>
      <c r="K58" s="29">
        <v>5</v>
      </c>
      <c r="L58" s="29">
        <v>4</v>
      </c>
      <c r="M58" s="55">
        <v>4</v>
      </c>
      <c r="N58" s="29">
        <v>5</v>
      </c>
      <c r="O58" s="29">
        <v>2</v>
      </c>
      <c r="P58" s="29">
        <v>5</v>
      </c>
      <c r="Q58" s="55">
        <v>5</v>
      </c>
      <c r="R58" s="55">
        <v>5</v>
      </c>
      <c r="S58" s="55">
        <v>5</v>
      </c>
      <c r="T58" s="95">
        <f t="shared" si="10"/>
        <v>4.5882352941176467</v>
      </c>
    </row>
    <row r="59" spans="1:20" ht="17" x14ac:dyDescent="0.2">
      <c r="A59" s="110"/>
      <c r="B59" s="26" t="s">
        <v>172</v>
      </c>
      <c r="C59" s="31">
        <v>5</v>
      </c>
      <c r="D59" s="31">
        <v>5</v>
      </c>
      <c r="E59" s="31">
        <v>4</v>
      </c>
      <c r="F59" s="29">
        <v>5</v>
      </c>
      <c r="G59" s="29">
        <v>4</v>
      </c>
      <c r="H59" s="29">
        <v>5</v>
      </c>
      <c r="I59" s="29">
        <v>5</v>
      </c>
      <c r="J59" s="29">
        <v>5</v>
      </c>
      <c r="K59" s="29">
        <v>5</v>
      </c>
      <c r="L59" s="29">
        <v>4</v>
      </c>
      <c r="M59" s="55">
        <v>4</v>
      </c>
      <c r="N59" s="29">
        <v>5</v>
      </c>
      <c r="O59" s="29">
        <v>5</v>
      </c>
      <c r="P59" s="29">
        <v>5</v>
      </c>
      <c r="Q59" s="55">
        <v>5</v>
      </c>
      <c r="R59" s="55">
        <v>5</v>
      </c>
      <c r="S59" s="55">
        <v>5</v>
      </c>
      <c r="T59" s="95">
        <f t="shared" si="10"/>
        <v>4.7647058823529411</v>
      </c>
    </row>
    <row r="60" spans="1:20" ht="17" x14ac:dyDescent="0.2">
      <c r="A60" s="110"/>
      <c r="B60" s="26" t="s">
        <v>173</v>
      </c>
      <c r="C60" s="31">
        <v>3</v>
      </c>
      <c r="D60" s="31">
        <v>3</v>
      </c>
      <c r="E60" s="31">
        <v>4</v>
      </c>
      <c r="F60" s="29">
        <v>4</v>
      </c>
      <c r="G60" s="29">
        <v>4</v>
      </c>
      <c r="H60" s="29">
        <v>5</v>
      </c>
      <c r="I60" s="29">
        <v>4</v>
      </c>
      <c r="J60" s="29">
        <v>5</v>
      </c>
      <c r="K60" s="29">
        <v>5</v>
      </c>
      <c r="L60" s="29">
        <v>3</v>
      </c>
      <c r="M60" s="55">
        <v>3</v>
      </c>
      <c r="N60" s="29">
        <v>5</v>
      </c>
      <c r="O60" s="29">
        <v>3</v>
      </c>
      <c r="P60" s="29">
        <v>5</v>
      </c>
      <c r="Q60" s="55">
        <v>3</v>
      </c>
      <c r="R60" s="55">
        <v>5</v>
      </c>
      <c r="S60" s="55">
        <v>5</v>
      </c>
      <c r="T60" s="95">
        <f t="shared" si="10"/>
        <v>4.0588235294117645</v>
      </c>
    </row>
    <row r="61" spans="1:20" ht="17" x14ac:dyDescent="0.2">
      <c r="A61" s="110"/>
      <c r="B61" s="26" t="s">
        <v>174</v>
      </c>
      <c r="C61" s="31">
        <v>5</v>
      </c>
      <c r="D61" s="31">
        <v>4</v>
      </c>
      <c r="E61" s="31">
        <v>4</v>
      </c>
      <c r="F61" s="29">
        <v>5</v>
      </c>
      <c r="G61" s="29">
        <v>4</v>
      </c>
      <c r="H61" s="29">
        <v>5</v>
      </c>
      <c r="I61" s="29">
        <v>5</v>
      </c>
      <c r="J61" s="29">
        <v>5</v>
      </c>
      <c r="K61" s="29">
        <v>5</v>
      </c>
      <c r="L61" s="29">
        <v>4</v>
      </c>
      <c r="M61" s="55">
        <v>4</v>
      </c>
      <c r="N61" s="29">
        <v>5</v>
      </c>
      <c r="O61" s="29">
        <v>5</v>
      </c>
      <c r="P61" s="29">
        <v>5</v>
      </c>
      <c r="Q61" s="55">
        <v>5</v>
      </c>
      <c r="R61" s="55">
        <v>5</v>
      </c>
      <c r="S61" s="55">
        <v>5</v>
      </c>
      <c r="T61" s="95">
        <f t="shared" si="10"/>
        <v>4.7058823529411766</v>
      </c>
    </row>
    <row r="62" spans="1:20" ht="17" x14ac:dyDescent="0.2">
      <c r="A62" s="110"/>
      <c r="B62" s="26" t="s">
        <v>175</v>
      </c>
      <c r="C62" s="31">
        <v>4</v>
      </c>
      <c r="D62" s="31">
        <v>5</v>
      </c>
      <c r="E62" s="31">
        <v>4</v>
      </c>
      <c r="F62" s="29">
        <v>5</v>
      </c>
      <c r="G62" s="29">
        <v>3</v>
      </c>
      <c r="H62" s="29">
        <v>5</v>
      </c>
      <c r="I62" s="29">
        <v>4</v>
      </c>
      <c r="J62" s="29">
        <v>5</v>
      </c>
      <c r="K62" s="5">
        <v>4</v>
      </c>
      <c r="L62" s="29">
        <v>3</v>
      </c>
      <c r="M62" s="55">
        <v>3</v>
      </c>
      <c r="N62" s="29">
        <v>5</v>
      </c>
      <c r="O62" s="29">
        <v>5</v>
      </c>
      <c r="P62" s="29">
        <v>5</v>
      </c>
      <c r="Q62" s="55">
        <v>5</v>
      </c>
      <c r="R62" s="55">
        <v>5</v>
      </c>
      <c r="S62" s="55">
        <v>5</v>
      </c>
      <c r="T62" s="95">
        <f t="shared" si="10"/>
        <v>4.4117647058823533</v>
      </c>
    </row>
    <row r="63" spans="1:20" s="4" customFormat="1" ht="17" x14ac:dyDescent="0.2">
      <c r="A63" s="49"/>
      <c r="B63" s="46" t="s">
        <v>338</v>
      </c>
      <c r="C63" s="47">
        <f>AVERAGE(C57:C62)</f>
        <v>4.5</v>
      </c>
      <c r="D63" s="47">
        <f t="shared" ref="D63:S63" si="15">AVERAGE(D57:D62)</f>
        <v>4.5</v>
      </c>
      <c r="E63" s="47">
        <f t="shared" si="15"/>
        <v>4</v>
      </c>
      <c r="F63" s="47">
        <f t="shared" si="15"/>
        <v>4.833333333333333</v>
      </c>
      <c r="G63" s="47">
        <f t="shared" si="15"/>
        <v>3.8333333333333335</v>
      </c>
      <c r="H63" s="47">
        <f t="shared" si="15"/>
        <v>5</v>
      </c>
      <c r="I63" s="47">
        <f t="shared" si="15"/>
        <v>4.666666666666667</v>
      </c>
      <c r="J63" s="47">
        <f t="shared" si="15"/>
        <v>5</v>
      </c>
      <c r="K63" s="47">
        <f t="shared" si="15"/>
        <v>4.833333333333333</v>
      </c>
      <c r="L63" s="47">
        <f t="shared" si="15"/>
        <v>3.6666666666666665</v>
      </c>
      <c r="M63" s="47">
        <f t="shared" si="15"/>
        <v>3.6666666666666665</v>
      </c>
      <c r="N63" s="47">
        <f t="shared" si="15"/>
        <v>5</v>
      </c>
      <c r="O63" s="47">
        <f t="shared" si="15"/>
        <v>3.6666666666666665</v>
      </c>
      <c r="P63" s="47">
        <f t="shared" si="15"/>
        <v>5</v>
      </c>
      <c r="Q63" s="47">
        <f t="shared" si="15"/>
        <v>4.666666666666667</v>
      </c>
      <c r="R63" s="47">
        <f t="shared" si="15"/>
        <v>5</v>
      </c>
      <c r="S63" s="47">
        <f t="shared" si="15"/>
        <v>5</v>
      </c>
      <c r="T63" s="98">
        <f>AVERAGE(C63:P63)</f>
        <v>4.4404761904761898</v>
      </c>
    </row>
    <row r="64" spans="1:20" ht="17" x14ac:dyDescent="0.2">
      <c r="A64" s="110" t="s">
        <v>312</v>
      </c>
      <c r="B64" s="26" t="s">
        <v>178</v>
      </c>
      <c r="C64" s="31" t="s">
        <v>316</v>
      </c>
      <c r="D64" s="31" t="s">
        <v>316</v>
      </c>
      <c r="E64" s="31" t="s">
        <v>316</v>
      </c>
      <c r="F64" s="29" t="s">
        <v>31</v>
      </c>
      <c r="G64" s="29" t="s">
        <v>31</v>
      </c>
      <c r="H64" s="29" t="s">
        <v>316</v>
      </c>
      <c r="I64" s="29" t="s">
        <v>316</v>
      </c>
      <c r="J64" s="29" t="s">
        <v>316</v>
      </c>
      <c r="K64" s="29" t="s">
        <v>316</v>
      </c>
      <c r="L64" s="29" t="s">
        <v>31</v>
      </c>
      <c r="M64" s="55" t="s">
        <v>31</v>
      </c>
      <c r="N64" s="29" t="s">
        <v>316</v>
      </c>
      <c r="O64" s="29" t="s">
        <v>316</v>
      </c>
      <c r="P64" s="29" t="s">
        <v>316</v>
      </c>
      <c r="Q64" s="29" t="s">
        <v>316</v>
      </c>
      <c r="R64" s="29" t="s">
        <v>316</v>
      </c>
      <c r="S64" s="8" t="s">
        <v>316</v>
      </c>
      <c r="T64" s="97"/>
    </row>
    <row r="65" spans="1:20" ht="17" x14ac:dyDescent="0.2">
      <c r="A65" s="111"/>
      <c r="B65" s="26" t="s">
        <v>180</v>
      </c>
      <c r="C65" s="31" t="s">
        <v>309</v>
      </c>
      <c r="D65" s="31" t="s">
        <v>227</v>
      </c>
      <c r="E65" s="31" t="s">
        <v>308</v>
      </c>
      <c r="F65" s="29" t="s">
        <v>306</v>
      </c>
      <c r="G65" s="29" t="s">
        <v>227</v>
      </c>
      <c r="H65" s="29" t="s">
        <v>317</v>
      </c>
      <c r="I65" s="29" t="s">
        <v>318</v>
      </c>
      <c r="J65" s="29" t="s">
        <v>305</v>
      </c>
      <c r="K65" s="29" t="s">
        <v>309</v>
      </c>
      <c r="L65" s="29" t="s">
        <v>227</v>
      </c>
      <c r="M65" s="55" t="s">
        <v>227</v>
      </c>
      <c r="N65" s="29" t="s">
        <v>308</v>
      </c>
      <c r="O65" s="29" t="s">
        <v>308</v>
      </c>
      <c r="P65" s="29" t="s">
        <v>309</v>
      </c>
      <c r="Q65" s="29" t="s">
        <v>309</v>
      </c>
      <c r="R65" s="29" t="s">
        <v>227</v>
      </c>
      <c r="S65" s="8" t="s">
        <v>227</v>
      </c>
      <c r="T65" s="97"/>
    </row>
    <row r="66" spans="1:20" ht="17" x14ac:dyDescent="0.2">
      <c r="A66" s="111"/>
      <c r="B66" s="26" t="s">
        <v>182</v>
      </c>
      <c r="C66" s="35">
        <v>5</v>
      </c>
      <c r="D66" s="35">
        <v>5</v>
      </c>
      <c r="E66" s="35">
        <v>5</v>
      </c>
      <c r="F66" s="29">
        <v>4</v>
      </c>
      <c r="G66" s="29">
        <v>4</v>
      </c>
      <c r="H66" s="36">
        <v>5</v>
      </c>
      <c r="I66" s="29">
        <v>4</v>
      </c>
      <c r="J66" s="36">
        <v>5</v>
      </c>
      <c r="K66" s="29">
        <v>5</v>
      </c>
      <c r="L66" s="29">
        <v>5</v>
      </c>
      <c r="M66" s="56">
        <v>5</v>
      </c>
      <c r="N66" s="29">
        <v>4</v>
      </c>
      <c r="O66" s="36">
        <v>5</v>
      </c>
      <c r="P66" s="36">
        <v>5</v>
      </c>
      <c r="Q66" s="56">
        <v>5</v>
      </c>
      <c r="R66" s="56">
        <v>5</v>
      </c>
      <c r="S66" s="56">
        <v>5</v>
      </c>
      <c r="T66" s="95">
        <f t="shared" ref="T66:T72" si="16">AVERAGE(C66:S66)</f>
        <v>4.7647058823529411</v>
      </c>
    </row>
    <row r="67" spans="1:20" ht="17" x14ac:dyDescent="0.2">
      <c r="A67" s="111"/>
      <c r="B67" s="26" t="s">
        <v>183</v>
      </c>
      <c r="C67" s="35">
        <v>5</v>
      </c>
      <c r="D67" s="31">
        <v>4</v>
      </c>
      <c r="E67" s="35">
        <v>5</v>
      </c>
      <c r="F67" s="36">
        <v>5</v>
      </c>
      <c r="G67" s="29">
        <v>4</v>
      </c>
      <c r="H67" s="36">
        <v>5</v>
      </c>
      <c r="I67" s="36">
        <v>5</v>
      </c>
      <c r="J67" s="36">
        <v>5</v>
      </c>
      <c r="K67" s="29">
        <v>5</v>
      </c>
      <c r="L67" s="29">
        <v>3</v>
      </c>
      <c r="M67" s="56">
        <v>3</v>
      </c>
      <c r="N67" s="36">
        <v>5</v>
      </c>
      <c r="O67" s="36">
        <v>5</v>
      </c>
      <c r="P67" s="36">
        <v>5</v>
      </c>
      <c r="Q67" s="56">
        <v>5</v>
      </c>
      <c r="R67" s="55">
        <v>4</v>
      </c>
      <c r="S67" s="55">
        <v>4</v>
      </c>
      <c r="T67" s="95">
        <f t="shared" si="16"/>
        <v>4.5294117647058822</v>
      </c>
    </row>
    <row r="68" spans="1:20" ht="17" x14ac:dyDescent="0.2">
      <c r="A68" s="111"/>
      <c r="B68" s="26" t="s">
        <v>184</v>
      </c>
      <c r="C68" s="35">
        <v>5</v>
      </c>
      <c r="D68" s="35">
        <v>5</v>
      </c>
      <c r="E68" s="35">
        <v>5</v>
      </c>
      <c r="F68" s="36">
        <v>5</v>
      </c>
      <c r="G68" s="29">
        <v>4</v>
      </c>
      <c r="H68" s="36">
        <v>5</v>
      </c>
      <c r="I68" s="36">
        <v>5</v>
      </c>
      <c r="J68" s="29">
        <v>4</v>
      </c>
      <c r="K68" s="29">
        <v>4</v>
      </c>
      <c r="L68" s="29">
        <v>2</v>
      </c>
      <c r="M68" s="56">
        <v>2</v>
      </c>
      <c r="N68" s="36">
        <v>5</v>
      </c>
      <c r="O68" s="29">
        <v>4</v>
      </c>
      <c r="P68" s="36">
        <v>5</v>
      </c>
      <c r="Q68" s="55">
        <v>4</v>
      </c>
      <c r="R68" s="55">
        <v>4</v>
      </c>
      <c r="S68" s="56">
        <v>5</v>
      </c>
      <c r="T68" s="95">
        <f t="shared" si="16"/>
        <v>4.2941176470588234</v>
      </c>
    </row>
    <row r="69" spans="1:20" ht="17" x14ac:dyDescent="0.2">
      <c r="A69" s="111"/>
      <c r="B69" s="26" t="s">
        <v>185</v>
      </c>
      <c r="C69" s="35">
        <v>5</v>
      </c>
      <c r="D69" s="35">
        <v>5</v>
      </c>
      <c r="E69" s="31">
        <v>4</v>
      </c>
      <c r="F69" s="36">
        <v>5</v>
      </c>
      <c r="G69" s="29">
        <v>4</v>
      </c>
      <c r="H69" s="29">
        <v>4</v>
      </c>
      <c r="I69" s="29">
        <v>4</v>
      </c>
      <c r="J69" s="36">
        <v>5</v>
      </c>
      <c r="K69" s="29">
        <v>5</v>
      </c>
      <c r="L69" s="29">
        <v>4</v>
      </c>
      <c r="M69" s="55">
        <v>4</v>
      </c>
      <c r="N69" s="29">
        <v>4</v>
      </c>
      <c r="O69" s="36">
        <v>5</v>
      </c>
      <c r="P69" s="36">
        <v>5</v>
      </c>
      <c r="Q69" s="55">
        <v>4</v>
      </c>
      <c r="R69" s="56">
        <v>5</v>
      </c>
      <c r="S69" s="56">
        <v>5</v>
      </c>
      <c r="T69" s="95">
        <f t="shared" si="16"/>
        <v>4.5294117647058822</v>
      </c>
    </row>
    <row r="70" spans="1:20" ht="17" x14ac:dyDescent="0.2">
      <c r="A70" s="111"/>
      <c r="B70" s="26" t="s">
        <v>186</v>
      </c>
      <c r="C70" s="35">
        <v>5</v>
      </c>
      <c r="D70" s="35">
        <v>5</v>
      </c>
      <c r="E70" s="35">
        <v>5</v>
      </c>
      <c r="F70" s="36">
        <v>5</v>
      </c>
      <c r="G70" s="29">
        <v>4</v>
      </c>
      <c r="H70" s="36">
        <v>5</v>
      </c>
      <c r="I70" s="36">
        <v>5</v>
      </c>
      <c r="J70" s="36">
        <v>5</v>
      </c>
      <c r="K70" s="29">
        <v>4</v>
      </c>
      <c r="L70" s="29">
        <v>4</v>
      </c>
      <c r="M70" s="55">
        <v>4</v>
      </c>
      <c r="N70" s="29">
        <v>4</v>
      </c>
      <c r="O70" s="36">
        <v>5</v>
      </c>
      <c r="P70" s="36">
        <v>5</v>
      </c>
      <c r="Q70" s="56">
        <v>5</v>
      </c>
      <c r="R70" s="55">
        <v>4</v>
      </c>
      <c r="S70" s="56">
        <v>5</v>
      </c>
      <c r="T70" s="95">
        <f t="shared" si="16"/>
        <v>4.6470588235294121</v>
      </c>
    </row>
    <row r="71" spans="1:20" ht="17" x14ac:dyDescent="0.2">
      <c r="A71" s="111"/>
      <c r="B71" s="26" t="s">
        <v>187</v>
      </c>
      <c r="C71" s="31">
        <v>4</v>
      </c>
      <c r="D71" s="35">
        <v>5</v>
      </c>
      <c r="E71" s="31">
        <v>4</v>
      </c>
      <c r="F71" s="36">
        <v>5</v>
      </c>
      <c r="G71" s="29">
        <v>4</v>
      </c>
      <c r="H71" s="29">
        <v>4</v>
      </c>
      <c r="I71" s="36">
        <v>5</v>
      </c>
      <c r="J71" s="36">
        <v>5</v>
      </c>
      <c r="K71" s="29">
        <v>5</v>
      </c>
      <c r="L71" s="29">
        <v>5</v>
      </c>
      <c r="M71" s="56">
        <v>5</v>
      </c>
      <c r="N71" s="36">
        <v>5</v>
      </c>
      <c r="O71" s="36">
        <v>5</v>
      </c>
      <c r="P71" s="36">
        <v>5</v>
      </c>
      <c r="Q71" s="56">
        <v>5</v>
      </c>
      <c r="R71" s="56">
        <v>5</v>
      </c>
      <c r="S71" s="56">
        <v>5</v>
      </c>
      <c r="T71" s="95">
        <f t="shared" si="16"/>
        <v>4.7647058823529411</v>
      </c>
    </row>
    <row r="72" spans="1:20" ht="17" x14ac:dyDescent="0.2">
      <c r="A72" s="111"/>
      <c r="B72" s="26" t="s">
        <v>188</v>
      </c>
      <c r="C72" s="35">
        <v>5</v>
      </c>
      <c r="D72" s="31">
        <v>4</v>
      </c>
      <c r="E72" s="35">
        <v>5</v>
      </c>
      <c r="F72" s="36">
        <v>5</v>
      </c>
      <c r="G72" s="29">
        <v>4</v>
      </c>
      <c r="H72" s="36">
        <v>5</v>
      </c>
      <c r="I72" s="36">
        <v>5</v>
      </c>
      <c r="J72" s="36">
        <v>5</v>
      </c>
      <c r="K72" s="29">
        <v>5</v>
      </c>
      <c r="L72" s="29">
        <v>3</v>
      </c>
      <c r="M72" s="56">
        <v>3</v>
      </c>
      <c r="N72" s="36">
        <v>5</v>
      </c>
      <c r="O72" s="36">
        <v>5</v>
      </c>
      <c r="P72" s="36">
        <v>5</v>
      </c>
      <c r="Q72" s="56">
        <v>5</v>
      </c>
      <c r="R72" s="56">
        <v>5</v>
      </c>
      <c r="S72" s="56">
        <v>5</v>
      </c>
      <c r="T72" s="95">
        <f t="shared" si="16"/>
        <v>4.6470588235294121</v>
      </c>
    </row>
    <row r="73" spans="1:20" ht="17" x14ac:dyDescent="0.2">
      <c r="A73" s="111"/>
      <c r="B73" s="46" t="s">
        <v>325</v>
      </c>
      <c r="C73" s="54">
        <f>AVERAGE(C66:C72)</f>
        <v>4.8571428571428568</v>
      </c>
      <c r="D73" s="54">
        <f t="shared" ref="D73:S73" si="17">AVERAGE(D66:D72)</f>
        <v>4.7142857142857144</v>
      </c>
      <c r="E73" s="54">
        <f t="shared" si="17"/>
        <v>4.7142857142857144</v>
      </c>
      <c r="F73" s="54">
        <f t="shared" si="17"/>
        <v>4.8571428571428568</v>
      </c>
      <c r="G73" s="54">
        <f t="shared" si="17"/>
        <v>4</v>
      </c>
      <c r="H73" s="54">
        <f t="shared" si="17"/>
        <v>4.7142857142857144</v>
      </c>
      <c r="I73" s="54">
        <f t="shared" si="17"/>
        <v>4.7142857142857144</v>
      </c>
      <c r="J73" s="54">
        <f t="shared" si="17"/>
        <v>4.8571428571428568</v>
      </c>
      <c r="K73" s="54">
        <f t="shared" si="17"/>
        <v>4.7142857142857144</v>
      </c>
      <c r="L73" s="54">
        <f t="shared" si="17"/>
        <v>3.7142857142857144</v>
      </c>
      <c r="M73" s="54">
        <f t="shared" si="17"/>
        <v>3.7142857142857144</v>
      </c>
      <c r="N73" s="54">
        <f t="shared" si="17"/>
        <v>4.5714285714285712</v>
      </c>
      <c r="O73" s="54">
        <f t="shared" si="17"/>
        <v>4.8571428571428568</v>
      </c>
      <c r="P73" s="54">
        <f t="shared" si="17"/>
        <v>5</v>
      </c>
      <c r="Q73" s="54">
        <f t="shared" si="17"/>
        <v>4.7142857142857144</v>
      </c>
      <c r="R73" s="54">
        <f t="shared" si="17"/>
        <v>4.5714285714285712</v>
      </c>
      <c r="S73" s="54">
        <f t="shared" si="17"/>
        <v>4.8571428571428568</v>
      </c>
      <c r="T73" s="98">
        <f>AVERAGE(C73:P73)</f>
        <v>4.5714285714285712</v>
      </c>
    </row>
    <row r="74" spans="1:20" ht="17" x14ac:dyDescent="0.2">
      <c r="A74" s="111"/>
      <c r="B74" s="26" t="s">
        <v>189</v>
      </c>
      <c r="C74" s="31" t="s">
        <v>34</v>
      </c>
      <c r="D74" s="31" t="s">
        <v>34</v>
      </c>
      <c r="E74" s="31" t="s">
        <v>34</v>
      </c>
      <c r="F74" s="29" t="s">
        <v>34</v>
      </c>
      <c r="G74" s="29" t="s">
        <v>34</v>
      </c>
      <c r="H74" s="29" t="s">
        <v>34</v>
      </c>
      <c r="I74" s="29" t="s">
        <v>34</v>
      </c>
      <c r="J74" s="29" t="s">
        <v>34</v>
      </c>
      <c r="K74" s="29" t="s">
        <v>31</v>
      </c>
      <c r="L74" s="29" t="s">
        <v>31</v>
      </c>
      <c r="M74" s="55" t="s">
        <v>31</v>
      </c>
      <c r="N74" s="29" t="s">
        <v>34</v>
      </c>
      <c r="O74" s="29" t="s">
        <v>34</v>
      </c>
      <c r="P74" s="29" t="s">
        <v>34</v>
      </c>
      <c r="Q74" s="29" t="s">
        <v>31</v>
      </c>
      <c r="R74" s="29" t="s">
        <v>31</v>
      </c>
      <c r="S74" s="5" t="s">
        <v>34</v>
      </c>
      <c r="T74" s="97"/>
    </row>
    <row r="75" spans="1:20" ht="102" x14ac:dyDescent="0.2">
      <c r="A75" s="111"/>
      <c r="B75" s="26" t="s">
        <v>310</v>
      </c>
      <c r="C75" s="31" t="s">
        <v>319</v>
      </c>
      <c r="D75" s="31" t="s">
        <v>320</v>
      </c>
      <c r="E75" s="31" t="s">
        <v>321</v>
      </c>
      <c r="F75" s="31" t="s">
        <v>321</v>
      </c>
      <c r="G75" s="31" t="s">
        <v>321</v>
      </c>
      <c r="H75" s="31" t="s">
        <v>250</v>
      </c>
      <c r="I75" s="29" t="s">
        <v>250</v>
      </c>
      <c r="J75" s="31" t="s">
        <v>250</v>
      </c>
      <c r="K75" s="31" t="s">
        <v>250</v>
      </c>
      <c r="L75" s="31" t="s">
        <v>355</v>
      </c>
      <c r="M75" s="5"/>
      <c r="N75" s="5"/>
      <c r="O75" s="5"/>
      <c r="P75" s="5"/>
      <c r="Q75" s="89" t="s">
        <v>510</v>
      </c>
      <c r="R75" s="89" t="s">
        <v>511</v>
      </c>
      <c r="S75" s="5"/>
      <c r="T75" s="97"/>
    </row>
    <row r="76" spans="1:20" ht="17" x14ac:dyDescent="0.2">
      <c r="A76" s="111"/>
      <c r="B76" s="26" t="s">
        <v>311</v>
      </c>
      <c r="C76" s="31">
        <v>4</v>
      </c>
      <c r="D76" s="31">
        <v>4</v>
      </c>
      <c r="E76" s="31">
        <v>5</v>
      </c>
      <c r="F76" s="29">
        <v>5</v>
      </c>
      <c r="G76" s="29">
        <v>4</v>
      </c>
      <c r="H76" s="29">
        <v>5</v>
      </c>
      <c r="I76" s="29">
        <v>5</v>
      </c>
      <c r="J76" s="29">
        <v>5</v>
      </c>
      <c r="K76" s="29">
        <v>4</v>
      </c>
      <c r="L76" s="29">
        <v>3</v>
      </c>
      <c r="M76" s="29">
        <v>3</v>
      </c>
      <c r="N76" s="29">
        <v>4</v>
      </c>
      <c r="O76" s="29">
        <v>4</v>
      </c>
      <c r="P76" s="29">
        <v>5</v>
      </c>
      <c r="Q76" s="29">
        <v>4</v>
      </c>
      <c r="R76" s="29">
        <v>5</v>
      </c>
      <c r="S76" s="5">
        <v>5</v>
      </c>
      <c r="T76" s="95">
        <f>AVERAGE(C76:S76)</f>
        <v>4.3529411764705879</v>
      </c>
    </row>
    <row r="77" spans="1:20" ht="17" x14ac:dyDescent="0.2">
      <c r="A77" s="112"/>
      <c r="B77" s="27" t="s">
        <v>197</v>
      </c>
      <c r="C77" s="37">
        <v>5</v>
      </c>
      <c r="D77" s="37">
        <v>5</v>
      </c>
      <c r="E77" s="37">
        <v>5</v>
      </c>
      <c r="F77" s="38">
        <v>5</v>
      </c>
      <c r="G77" s="38">
        <v>4</v>
      </c>
      <c r="H77" s="38">
        <v>5</v>
      </c>
      <c r="I77" s="38">
        <v>4</v>
      </c>
      <c r="J77" s="38">
        <v>4</v>
      </c>
      <c r="K77" s="28">
        <v>5</v>
      </c>
      <c r="L77" s="28">
        <v>3</v>
      </c>
      <c r="M77" s="28">
        <v>3</v>
      </c>
      <c r="N77" s="28">
        <v>5</v>
      </c>
      <c r="O77" s="28">
        <v>5</v>
      </c>
      <c r="P77" s="28">
        <v>5</v>
      </c>
      <c r="Q77" s="28">
        <v>5</v>
      </c>
      <c r="R77" s="28">
        <v>5</v>
      </c>
      <c r="S77" s="28">
        <v>4</v>
      </c>
      <c r="T77" s="99">
        <f>AVERAGE(C77:S77)</f>
        <v>4.5294117647058822</v>
      </c>
    </row>
    <row r="78" spans="1:20" x14ac:dyDescent="0.2">
      <c r="C78">
        <f>AVERAGE(C77,C73)</f>
        <v>4.9285714285714288</v>
      </c>
      <c r="D78">
        <f t="shared" ref="D78:P78" si="18">AVERAGE(D77,D73)</f>
        <v>4.8571428571428577</v>
      </c>
      <c r="E78">
        <f t="shared" si="18"/>
        <v>4.8571428571428577</v>
      </c>
      <c r="F78">
        <f t="shared" si="18"/>
        <v>4.9285714285714288</v>
      </c>
      <c r="G78">
        <f t="shared" si="18"/>
        <v>4</v>
      </c>
      <c r="H78">
        <f t="shared" si="18"/>
        <v>4.8571428571428577</v>
      </c>
      <c r="I78">
        <f t="shared" si="18"/>
        <v>4.3571428571428577</v>
      </c>
      <c r="J78">
        <f t="shared" si="18"/>
        <v>4.4285714285714288</v>
      </c>
      <c r="K78">
        <f t="shared" si="18"/>
        <v>4.8571428571428577</v>
      </c>
      <c r="L78">
        <f t="shared" si="18"/>
        <v>3.3571428571428572</v>
      </c>
      <c r="M78">
        <f t="shared" si="18"/>
        <v>3.3571428571428572</v>
      </c>
      <c r="N78">
        <f t="shared" si="18"/>
        <v>4.7857142857142856</v>
      </c>
      <c r="O78">
        <f t="shared" si="18"/>
        <v>4.9285714285714288</v>
      </c>
      <c r="P78">
        <f t="shared" si="18"/>
        <v>5</v>
      </c>
      <c r="T78" s="5">
        <f>AVERAGE(C78:P78)</f>
        <v>4.5357142857142865</v>
      </c>
    </row>
  </sheetData>
  <mergeCells count="7">
    <mergeCell ref="A64:A77"/>
    <mergeCell ref="A4:A7"/>
    <mergeCell ref="A9:A14"/>
    <mergeCell ref="A16:A29"/>
    <mergeCell ref="A31:A46"/>
    <mergeCell ref="A48:A55"/>
    <mergeCell ref="A57:A62"/>
  </mergeCells>
  <conditionalFormatting sqref="B31 B35">
    <cfRule type="containsText" dxfId="18" priority="11" operator="containsText" text="Yes">
      <formula>NOT(ISERROR(SEARCH("Yes",B31)))</formula>
    </cfRule>
    <cfRule type="containsText" dxfId="17" priority="12" operator="containsText" text="No">
      <formula>NOT(ISERROR(SEARCH("No",B31)))</formula>
    </cfRule>
  </conditionalFormatting>
  <conditionalFormatting sqref="C31:J31 C35:L35 L36:L38">
    <cfRule type="containsText" dxfId="16" priority="9" operator="containsText" text="Yes">
      <formula>NOT(ISERROR(SEARCH("Yes",C31)))</formula>
    </cfRule>
    <cfRule type="containsText" dxfId="15" priority="10" operator="containsText" text="No">
      <formula>NOT(ISERROR(SEARCH("No",C31)))</formula>
    </cfRule>
  </conditionalFormatting>
  <conditionalFormatting sqref="K31">
    <cfRule type="containsText" dxfId="14" priority="7" operator="containsText" text="Yes">
      <formula>NOT(ISERROR(SEARCH("Yes",K31)))</formula>
    </cfRule>
    <cfRule type="containsText" dxfId="13" priority="8" operator="containsText" text="No">
      <formula>NOT(ISERROR(SEARCH("No",K31)))</formula>
    </cfRule>
  </conditionalFormatting>
  <conditionalFormatting sqref="L31">
    <cfRule type="containsText" dxfId="12" priority="5" operator="containsText" text="Yes">
      <formula>NOT(ISERROR(SEARCH("Yes",L31)))</formula>
    </cfRule>
    <cfRule type="containsText" dxfId="11" priority="6" operator="containsText" text="No">
      <formula>NOT(ISERROR(SEARCH("No",L31)))</formula>
    </cfRule>
  </conditionalFormatting>
  <conditionalFormatting sqref="M31:P31 M35:P35">
    <cfRule type="containsText" dxfId="10" priority="3" operator="containsText" text="Yes">
      <formula>NOT(ISERROR(SEARCH("Yes",M31)))</formula>
    </cfRule>
    <cfRule type="containsText" dxfId="9" priority="4" operator="containsText" text="No">
      <formula>NOT(ISERROR(SEARCH("No",M31)))</formula>
    </cfRule>
  </conditionalFormatting>
  <conditionalFormatting sqref="Q31:S31 Q35:S35">
    <cfRule type="containsText" dxfId="8" priority="1" operator="containsText" text="Yes">
      <formula>NOT(ISERROR(SEARCH("Yes",Q31)))</formula>
    </cfRule>
    <cfRule type="containsText" dxfId="7" priority="2" operator="containsText" text="No">
      <formula>NOT(ISERROR(SEARCH("No",Q31)))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C38D-1FC0-134E-9EC6-81786BC99675}">
  <dimension ref="A1:T57"/>
  <sheetViews>
    <sheetView zoomScale="111" zoomScaleNormal="111" workbookViewId="0">
      <selection activeCell="C21" sqref="C21"/>
    </sheetView>
  </sheetViews>
  <sheetFormatPr baseColWidth="10" defaultRowHeight="16" x14ac:dyDescent="0.2"/>
  <cols>
    <col min="1" max="1" width="11" customWidth="1"/>
    <col min="2" max="3" width="15.5" style="2" customWidth="1"/>
    <col min="4" max="4" width="13" style="2" customWidth="1"/>
    <col min="5" max="5" width="13.1640625" style="2" customWidth="1"/>
    <col min="6" max="6" width="15.6640625" style="2" customWidth="1"/>
    <col min="7" max="7" width="10.83203125" style="2"/>
    <col min="8" max="8" width="15.5" style="2" customWidth="1"/>
    <col min="9" max="9" width="10.83203125" style="2"/>
    <col min="11" max="11" width="12" customWidth="1"/>
    <col min="12" max="12" width="17" style="2" customWidth="1"/>
    <col min="13" max="13" width="14.83203125" style="2" customWidth="1"/>
    <col min="14" max="14" width="10.83203125" style="2"/>
    <col min="15" max="15" width="14.83203125" customWidth="1"/>
  </cols>
  <sheetData>
    <row r="1" spans="1:20" ht="26" x14ac:dyDescent="0.3">
      <c r="A1" s="72" t="s">
        <v>419</v>
      </c>
      <c r="K1" s="72" t="s">
        <v>422</v>
      </c>
    </row>
    <row r="2" spans="1:20" s="3" customFormat="1" ht="35" customHeight="1" x14ac:dyDescent="0.2">
      <c r="A2" s="7" t="s">
        <v>545</v>
      </c>
      <c r="B2" s="7" t="s">
        <v>417</v>
      </c>
      <c r="C2" s="7" t="s">
        <v>475</v>
      </c>
      <c r="D2" s="7" t="s">
        <v>418</v>
      </c>
      <c r="E2" s="7" t="s">
        <v>420</v>
      </c>
      <c r="F2" s="7" t="s">
        <v>476</v>
      </c>
      <c r="G2" s="7" t="s">
        <v>421</v>
      </c>
      <c r="H2" s="7" t="s">
        <v>477</v>
      </c>
      <c r="I2" s="7" t="s">
        <v>426</v>
      </c>
      <c r="K2" s="73" t="s">
        <v>423</v>
      </c>
      <c r="L2" s="73" t="s">
        <v>424</v>
      </c>
      <c r="M2" s="73" t="s">
        <v>425</v>
      </c>
      <c r="N2" s="73" t="s">
        <v>388</v>
      </c>
    </row>
    <row r="3" spans="1:20" x14ac:dyDescent="0.2">
      <c r="A3" s="2" t="s">
        <v>555</v>
      </c>
      <c r="B3" s="2">
        <v>2</v>
      </c>
      <c r="C3" s="87">
        <f>SUM(B3/5)</f>
        <v>0.4</v>
      </c>
      <c r="D3" s="2">
        <v>4</v>
      </c>
      <c r="E3" s="2">
        <v>8</v>
      </c>
      <c r="F3" s="87">
        <f>SUM(E3/13)</f>
        <v>0.61538461538461542</v>
      </c>
      <c r="G3" s="2">
        <v>10</v>
      </c>
      <c r="H3" s="87">
        <f>SUM(G3/13)</f>
        <v>0.76923076923076927</v>
      </c>
      <c r="I3" s="2">
        <f t="shared" ref="I3:I6" si="0">IF(G3&gt;0,G3-E3,"")</f>
        <v>2</v>
      </c>
      <c r="K3" s="74">
        <v>8</v>
      </c>
      <c r="L3" s="75">
        <v>3</v>
      </c>
      <c r="M3" s="76">
        <v>4</v>
      </c>
      <c r="N3" s="71">
        <f t="shared" ref="N3:N18" si="1">SUM(M3-L3)</f>
        <v>1</v>
      </c>
    </row>
    <row r="4" spans="1:20" x14ac:dyDescent="0.2">
      <c r="A4" s="2" t="s">
        <v>553</v>
      </c>
      <c r="B4" s="2">
        <v>3</v>
      </c>
      <c r="C4" s="87">
        <f t="shared" ref="C4:C6" si="2">SUM(B4/5)</f>
        <v>0.6</v>
      </c>
      <c r="D4" s="2">
        <v>5</v>
      </c>
      <c r="E4" s="2">
        <v>6</v>
      </c>
      <c r="F4" s="87">
        <f t="shared" ref="F4:F6" si="3">SUM(E4/13)</f>
        <v>0.46153846153846156</v>
      </c>
      <c r="G4" s="2">
        <v>12</v>
      </c>
      <c r="H4" s="87">
        <f t="shared" ref="H4:H7" si="4">SUM(G4/13)</f>
        <v>0.92307692307692313</v>
      </c>
      <c r="I4" s="2">
        <f t="shared" si="0"/>
        <v>6</v>
      </c>
      <c r="K4" s="74">
        <v>15</v>
      </c>
      <c r="L4" s="2">
        <v>3</v>
      </c>
      <c r="M4" s="2">
        <v>5</v>
      </c>
      <c r="N4" s="2">
        <f t="shared" si="1"/>
        <v>2</v>
      </c>
    </row>
    <row r="5" spans="1:20" x14ac:dyDescent="0.2">
      <c r="A5" s="71" t="s">
        <v>560</v>
      </c>
      <c r="B5" s="71">
        <v>3</v>
      </c>
      <c r="C5" s="87">
        <f t="shared" si="2"/>
        <v>0.6</v>
      </c>
      <c r="D5" s="71">
        <v>5</v>
      </c>
      <c r="E5" s="2">
        <v>7</v>
      </c>
      <c r="F5" s="87">
        <f t="shared" si="3"/>
        <v>0.53846153846153844</v>
      </c>
      <c r="G5" s="2">
        <v>12</v>
      </c>
      <c r="H5" s="87">
        <f t="shared" si="4"/>
        <v>0.92307692307692313</v>
      </c>
      <c r="I5" s="2">
        <f t="shared" si="0"/>
        <v>5</v>
      </c>
      <c r="K5" s="101">
        <v>5</v>
      </c>
      <c r="L5" s="102">
        <v>4</v>
      </c>
      <c r="M5" s="103">
        <v>4</v>
      </c>
      <c r="N5" s="104">
        <f t="shared" si="1"/>
        <v>0</v>
      </c>
    </row>
    <row r="6" spans="1:20" x14ac:dyDescent="0.2">
      <c r="A6" s="2" t="s">
        <v>550</v>
      </c>
      <c r="B6" s="2">
        <v>4</v>
      </c>
      <c r="C6" s="87">
        <f t="shared" si="2"/>
        <v>0.8</v>
      </c>
      <c r="D6" s="2">
        <v>4</v>
      </c>
      <c r="E6" s="2">
        <v>4</v>
      </c>
      <c r="F6" s="87">
        <f t="shared" si="3"/>
        <v>0.30769230769230771</v>
      </c>
      <c r="G6" s="2">
        <v>12</v>
      </c>
      <c r="H6" s="87">
        <f t="shared" si="4"/>
        <v>0.92307692307692313</v>
      </c>
      <c r="I6" s="2">
        <f t="shared" si="0"/>
        <v>8</v>
      </c>
      <c r="K6" s="74">
        <v>7</v>
      </c>
      <c r="L6" s="75">
        <v>4</v>
      </c>
      <c r="M6" s="76">
        <v>4</v>
      </c>
      <c r="N6" s="71">
        <f t="shared" si="1"/>
        <v>0</v>
      </c>
      <c r="Q6" s="1" t="s">
        <v>0</v>
      </c>
      <c r="R6" s="1" t="s">
        <v>1</v>
      </c>
      <c r="S6" s="1" t="s">
        <v>388</v>
      </c>
    </row>
    <row r="7" spans="1:20" x14ac:dyDescent="0.2">
      <c r="A7" s="2" t="s">
        <v>548</v>
      </c>
      <c r="B7" s="2">
        <v>4</v>
      </c>
      <c r="C7" s="87">
        <f t="shared" ref="C7:C15" si="5">SUM(B7/5)</f>
        <v>0.8</v>
      </c>
      <c r="D7" s="2">
        <v>2</v>
      </c>
      <c r="E7" s="2">
        <v>5</v>
      </c>
      <c r="F7" s="87">
        <f t="shared" ref="F7:F15" si="6">SUM(E7/13)</f>
        <v>0.38461538461538464</v>
      </c>
      <c r="G7" s="2">
        <v>9</v>
      </c>
      <c r="H7" s="87">
        <f t="shared" si="4"/>
        <v>0.69230769230769229</v>
      </c>
      <c r="I7" s="2">
        <f t="shared" ref="I7:I15" si="7">IF(G7&gt;0,G7-E7,"")</f>
        <v>4</v>
      </c>
      <c r="K7" s="74">
        <v>10</v>
      </c>
      <c r="L7" s="75">
        <v>4</v>
      </c>
      <c r="M7" s="79">
        <v>4</v>
      </c>
      <c r="N7" s="71">
        <f t="shared" si="1"/>
        <v>0</v>
      </c>
      <c r="O7" s="105" t="s">
        <v>542</v>
      </c>
      <c r="P7" s="1" t="s">
        <v>541</v>
      </c>
      <c r="Q7">
        <f>AVERAGE(L3:L18)</f>
        <v>4.1875</v>
      </c>
      <c r="R7">
        <f>AVERAGE(M3:M18)</f>
        <v>4.6875</v>
      </c>
      <c r="S7">
        <f>SUM(R7-Q7)</f>
        <v>0.5</v>
      </c>
      <c r="T7" s="106">
        <f>SUM(S7/5)</f>
        <v>0.1</v>
      </c>
    </row>
    <row r="8" spans="1:20" x14ac:dyDescent="0.2">
      <c r="A8" s="71" t="s">
        <v>558</v>
      </c>
      <c r="B8" s="71">
        <v>4</v>
      </c>
      <c r="C8" s="87">
        <f t="shared" si="5"/>
        <v>0.8</v>
      </c>
      <c r="D8" s="71">
        <v>4</v>
      </c>
      <c r="E8" s="2">
        <v>6</v>
      </c>
      <c r="F8" s="87">
        <f t="shared" si="6"/>
        <v>0.46153846153846156</v>
      </c>
      <c r="G8" s="2">
        <v>12</v>
      </c>
      <c r="H8" s="87">
        <f t="shared" ref="H8:H15" si="8">SUM(G8/13)</f>
        <v>0.92307692307692313</v>
      </c>
      <c r="I8" s="2">
        <f t="shared" si="7"/>
        <v>6</v>
      </c>
      <c r="K8" s="74">
        <v>16</v>
      </c>
      <c r="L8" s="45">
        <v>4</v>
      </c>
      <c r="M8" s="45">
        <v>4</v>
      </c>
      <c r="N8" s="45">
        <f t="shared" si="1"/>
        <v>0</v>
      </c>
      <c r="O8" s="105" t="s">
        <v>543</v>
      </c>
      <c r="P8" s="1" t="s">
        <v>544</v>
      </c>
      <c r="Q8">
        <f>AVERAGE(L3:L13)</f>
        <v>3.8181818181818183</v>
      </c>
      <c r="R8">
        <f>AVERAGE(M3:M13)</f>
        <v>4.5454545454545459</v>
      </c>
      <c r="S8">
        <f>SUM(R8-Q8)</f>
        <v>0.72727272727272751</v>
      </c>
      <c r="T8" s="106">
        <f>SUM(S8/5)</f>
        <v>0.1454545454545455</v>
      </c>
    </row>
    <row r="9" spans="1:20" x14ac:dyDescent="0.2">
      <c r="A9" s="2" t="s">
        <v>556</v>
      </c>
      <c r="B9" s="2">
        <v>4</v>
      </c>
      <c r="C9" s="87">
        <f t="shared" si="5"/>
        <v>0.8</v>
      </c>
      <c r="D9" s="2">
        <v>5</v>
      </c>
      <c r="E9" s="2">
        <v>7</v>
      </c>
      <c r="F9" s="87">
        <f t="shared" si="6"/>
        <v>0.53846153846153844</v>
      </c>
      <c r="G9" s="2">
        <v>11</v>
      </c>
      <c r="H9" s="87">
        <f t="shared" si="8"/>
        <v>0.84615384615384615</v>
      </c>
      <c r="I9" s="2">
        <f t="shared" si="7"/>
        <v>4</v>
      </c>
      <c r="K9" s="74">
        <v>2</v>
      </c>
      <c r="L9" s="77">
        <v>4</v>
      </c>
      <c r="M9" s="78">
        <v>5</v>
      </c>
      <c r="N9" s="71">
        <f t="shared" si="1"/>
        <v>1</v>
      </c>
    </row>
    <row r="10" spans="1:20" x14ac:dyDescent="0.2">
      <c r="A10" s="2" t="s">
        <v>552</v>
      </c>
      <c r="B10" s="2">
        <v>4</v>
      </c>
      <c r="C10" s="87">
        <f t="shared" si="5"/>
        <v>0.8</v>
      </c>
      <c r="D10" s="2">
        <v>5</v>
      </c>
      <c r="E10" s="2">
        <v>8</v>
      </c>
      <c r="F10" s="87">
        <f t="shared" si="6"/>
        <v>0.61538461538461542</v>
      </c>
      <c r="G10" s="2">
        <v>13</v>
      </c>
      <c r="H10" s="87">
        <f t="shared" si="8"/>
        <v>1</v>
      </c>
      <c r="I10" s="2">
        <f t="shared" si="7"/>
        <v>5</v>
      </c>
      <c r="K10" s="74">
        <v>4</v>
      </c>
      <c r="L10" s="75">
        <v>4</v>
      </c>
      <c r="M10" s="76">
        <v>5</v>
      </c>
      <c r="N10" s="71">
        <f t="shared" si="1"/>
        <v>1</v>
      </c>
    </row>
    <row r="11" spans="1:20" x14ac:dyDescent="0.2">
      <c r="A11" s="2" t="s">
        <v>549</v>
      </c>
      <c r="B11" s="2">
        <v>4</v>
      </c>
      <c r="C11" s="87">
        <f t="shared" si="5"/>
        <v>0.8</v>
      </c>
      <c r="D11" s="2">
        <v>5</v>
      </c>
      <c r="E11" s="2">
        <v>8</v>
      </c>
      <c r="F11" s="87">
        <f t="shared" si="6"/>
        <v>0.61538461538461542</v>
      </c>
      <c r="G11" s="2">
        <v>11</v>
      </c>
      <c r="H11" s="87">
        <f t="shared" si="8"/>
        <v>0.84615384615384615</v>
      </c>
      <c r="I11" s="2">
        <f t="shared" si="7"/>
        <v>3</v>
      </c>
      <c r="K11" s="74">
        <v>6</v>
      </c>
      <c r="L11" s="75">
        <v>4</v>
      </c>
      <c r="M11" s="76">
        <v>5</v>
      </c>
      <c r="N11" s="71">
        <f t="shared" si="1"/>
        <v>1</v>
      </c>
    </row>
    <row r="12" spans="1:20" x14ac:dyDescent="0.2">
      <c r="A12" s="2" t="s">
        <v>554</v>
      </c>
      <c r="B12" s="2">
        <v>4</v>
      </c>
      <c r="C12" s="87">
        <f t="shared" si="5"/>
        <v>0.8</v>
      </c>
      <c r="D12" s="2">
        <v>4</v>
      </c>
      <c r="E12" s="2">
        <v>8</v>
      </c>
      <c r="F12" s="87">
        <f t="shared" si="6"/>
        <v>0.61538461538461542</v>
      </c>
      <c r="G12" s="2">
        <v>10</v>
      </c>
      <c r="H12" s="87">
        <f t="shared" si="8"/>
        <v>0.76923076923076927</v>
      </c>
      <c r="I12" s="2">
        <f t="shared" si="7"/>
        <v>2</v>
      </c>
      <c r="K12" s="74">
        <v>11</v>
      </c>
      <c r="L12" s="75">
        <v>4</v>
      </c>
      <c r="M12" s="76">
        <v>5</v>
      </c>
      <c r="N12" s="71">
        <f t="shared" si="1"/>
        <v>1</v>
      </c>
    </row>
    <row r="13" spans="1:20" x14ac:dyDescent="0.2">
      <c r="A13" s="2" t="s">
        <v>547</v>
      </c>
      <c r="B13" s="2">
        <v>4</v>
      </c>
      <c r="C13" s="87">
        <f t="shared" si="5"/>
        <v>0.8</v>
      </c>
      <c r="D13" s="2">
        <v>5</v>
      </c>
      <c r="E13" s="2">
        <v>9</v>
      </c>
      <c r="F13" s="87">
        <f t="shared" si="6"/>
        <v>0.69230769230769229</v>
      </c>
      <c r="G13" s="2">
        <v>12</v>
      </c>
      <c r="H13" s="87">
        <f t="shared" si="8"/>
        <v>0.92307692307692313</v>
      </c>
      <c r="I13" s="2">
        <f t="shared" si="7"/>
        <v>3</v>
      </c>
      <c r="K13" s="74">
        <v>13</v>
      </c>
      <c r="L13" s="75">
        <v>4</v>
      </c>
      <c r="M13" s="76">
        <v>5</v>
      </c>
      <c r="N13" s="71">
        <f t="shared" si="1"/>
        <v>1</v>
      </c>
    </row>
    <row r="14" spans="1:20" x14ac:dyDescent="0.2">
      <c r="A14" s="2" t="s">
        <v>546</v>
      </c>
      <c r="B14" s="2">
        <v>4</v>
      </c>
      <c r="C14" s="87">
        <f t="shared" si="5"/>
        <v>0.8</v>
      </c>
      <c r="D14" s="2">
        <v>4</v>
      </c>
      <c r="E14" s="2">
        <v>9</v>
      </c>
      <c r="F14" s="87">
        <f t="shared" si="6"/>
        <v>0.69230769230769229</v>
      </c>
      <c r="G14" s="2">
        <v>12</v>
      </c>
      <c r="H14" s="87">
        <f t="shared" si="8"/>
        <v>0.92307692307692313</v>
      </c>
      <c r="I14" s="2">
        <f t="shared" si="7"/>
        <v>3</v>
      </c>
      <c r="K14" s="101">
        <v>1</v>
      </c>
      <c r="L14" s="102">
        <v>5</v>
      </c>
      <c r="M14" s="103">
        <v>5</v>
      </c>
      <c r="N14" s="104">
        <f t="shared" si="1"/>
        <v>0</v>
      </c>
    </row>
    <row r="15" spans="1:20" x14ac:dyDescent="0.2">
      <c r="A15" s="71" t="s">
        <v>557</v>
      </c>
      <c r="B15" s="71">
        <v>4</v>
      </c>
      <c r="C15" s="87">
        <f t="shared" si="5"/>
        <v>0.8</v>
      </c>
      <c r="D15" s="71">
        <v>4</v>
      </c>
      <c r="E15" s="45">
        <v>9</v>
      </c>
      <c r="F15" s="87">
        <f t="shared" si="6"/>
        <v>0.69230769230769229</v>
      </c>
      <c r="G15" s="45">
        <v>10</v>
      </c>
      <c r="H15" s="87">
        <f t="shared" si="8"/>
        <v>0.76923076923076927</v>
      </c>
      <c r="I15" s="45">
        <f t="shared" si="7"/>
        <v>1</v>
      </c>
      <c r="K15" s="74">
        <v>3</v>
      </c>
      <c r="L15" s="77">
        <v>5</v>
      </c>
      <c r="M15" s="78">
        <v>5</v>
      </c>
      <c r="N15" s="71">
        <f t="shared" si="1"/>
        <v>0</v>
      </c>
    </row>
    <row r="16" spans="1:20" x14ac:dyDescent="0.2">
      <c r="A16" s="115">
        <v>13</v>
      </c>
      <c r="B16" s="81">
        <f t="shared" ref="B16:I16" si="9">AVERAGE(B3:B15)</f>
        <v>3.6923076923076925</v>
      </c>
      <c r="C16" s="107">
        <f t="shared" si="9"/>
        <v>0.73846153846153839</v>
      </c>
      <c r="D16" s="82">
        <f t="shared" si="9"/>
        <v>4.3076923076923075</v>
      </c>
      <c r="E16" s="82">
        <f t="shared" si="9"/>
        <v>7.2307692307692308</v>
      </c>
      <c r="F16" s="108">
        <f t="shared" si="9"/>
        <v>0.55621301775147924</v>
      </c>
      <c r="G16" s="82">
        <f t="shared" si="9"/>
        <v>11.23076923076923</v>
      </c>
      <c r="H16" s="108">
        <f t="shared" si="9"/>
        <v>0.86390532544378718</v>
      </c>
      <c r="I16" s="83">
        <f t="shared" si="9"/>
        <v>4</v>
      </c>
      <c r="J16" s="109">
        <f>SUM(I16/13)</f>
        <v>0.30769230769230771</v>
      </c>
      <c r="K16" s="74">
        <v>9</v>
      </c>
      <c r="L16" s="75">
        <v>5</v>
      </c>
      <c r="M16" s="79">
        <v>5</v>
      </c>
      <c r="N16" s="71">
        <f t="shared" si="1"/>
        <v>0</v>
      </c>
    </row>
    <row r="17" spans="1:15" x14ac:dyDescent="0.2">
      <c r="E17" s="17">
        <f>STDEV(E1:E13)</f>
        <v>1.5135749373285381</v>
      </c>
      <c r="G17" s="17">
        <f>STDEV(G1:G13)</f>
        <v>1.1908743922772982</v>
      </c>
      <c r="I17" s="2">
        <f>MAX(I3:I15)</f>
        <v>8</v>
      </c>
      <c r="J17" t="s">
        <v>472</v>
      </c>
      <c r="K17" s="74">
        <v>12</v>
      </c>
      <c r="L17" s="75">
        <v>5</v>
      </c>
      <c r="M17" s="76">
        <v>5</v>
      </c>
      <c r="N17" s="71">
        <f t="shared" si="1"/>
        <v>0</v>
      </c>
    </row>
    <row r="18" spans="1:15" x14ac:dyDescent="0.2">
      <c r="A18" t="s">
        <v>562</v>
      </c>
      <c r="B18" s="2" t="s">
        <v>563</v>
      </c>
      <c r="I18" s="2">
        <f>MIN(I3:I15)</f>
        <v>1</v>
      </c>
      <c r="J18" t="s">
        <v>473</v>
      </c>
      <c r="K18" s="74">
        <v>14</v>
      </c>
      <c r="L18" s="2">
        <v>5</v>
      </c>
      <c r="M18" s="2">
        <v>5</v>
      </c>
      <c r="N18" s="2">
        <f t="shared" si="1"/>
        <v>0</v>
      </c>
    </row>
    <row r="19" spans="1:15" x14ac:dyDescent="0.2">
      <c r="B19"/>
      <c r="C19"/>
      <c r="D19"/>
      <c r="E19" s="17"/>
      <c r="F19" s="17"/>
      <c r="G19" s="17"/>
      <c r="H19" s="17"/>
      <c r="I19" s="17">
        <f>STDEV(I3:I15)</f>
        <v>1.9578900207451218</v>
      </c>
      <c r="J19" s="17" t="s">
        <v>474</v>
      </c>
      <c r="L19" s="84">
        <f>AVERAGE(L3:L18)</f>
        <v>4.1875</v>
      </c>
      <c r="M19" s="85">
        <f>AVERAGE(M3:M18)</f>
        <v>4.6875</v>
      </c>
      <c r="N19" s="86">
        <f>AVERAGE(N3:N18)</f>
        <v>0.5</v>
      </c>
    </row>
    <row r="20" spans="1:15" x14ac:dyDescent="0.2">
      <c r="N20" s="87">
        <f>SUM(N19/5)</f>
        <v>0.1</v>
      </c>
    </row>
    <row r="21" spans="1:15" x14ac:dyDescent="0.2">
      <c r="K21" s="17"/>
      <c r="L21" s="17"/>
      <c r="M21" s="9"/>
      <c r="N21" s="8"/>
      <c r="O21" s="17"/>
    </row>
    <row r="22" spans="1:15" x14ac:dyDescent="0.2">
      <c r="B22"/>
      <c r="C22"/>
      <c r="D22"/>
      <c r="E22" s="17"/>
      <c r="F22" s="17"/>
      <c r="G22" s="17"/>
      <c r="H22" s="17"/>
      <c r="I22" s="17"/>
      <c r="J22" s="17"/>
      <c r="K22" s="17"/>
      <c r="L22" s="17"/>
      <c r="M22" s="9"/>
      <c r="N22" s="17"/>
      <c r="O22" s="17"/>
    </row>
    <row r="23" spans="1:15" x14ac:dyDescent="0.2">
      <c r="B23"/>
      <c r="C23"/>
      <c r="D23"/>
      <c r="E23" s="17"/>
      <c r="F23" s="17"/>
      <c r="G23" s="17"/>
      <c r="H23" s="17"/>
      <c r="I23" s="17"/>
      <c r="J23" s="17"/>
      <c r="K23" s="17"/>
      <c r="L23" s="17"/>
      <c r="M23" s="9"/>
      <c r="N23" s="17"/>
      <c r="O23" s="17"/>
    </row>
    <row r="24" spans="1:15" x14ac:dyDescent="0.2">
      <c r="B24"/>
      <c r="C24"/>
      <c r="D24"/>
      <c r="E24" s="17"/>
      <c r="F24" s="17"/>
      <c r="G24" s="17"/>
      <c r="H24" s="17"/>
      <c r="I24" s="17"/>
      <c r="J24" s="17"/>
      <c r="K24" s="17"/>
      <c r="L24" s="17"/>
      <c r="M24" s="9"/>
      <c r="N24" s="17"/>
      <c r="O24" s="17"/>
    </row>
    <row r="25" spans="1:15" x14ac:dyDescent="0.2">
      <c r="B25"/>
      <c r="C25"/>
      <c r="D25"/>
      <c r="E25" s="17"/>
      <c r="F25" s="17"/>
      <c r="G25" s="17"/>
      <c r="H25" s="17"/>
      <c r="I25" s="17"/>
      <c r="J25" s="17"/>
      <c r="K25" s="17"/>
      <c r="L25" s="17"/>
      <c r="M25" s="8"/>
      <c r="N25" s="17"/>
      <c r="O25" s="17"/>
    </row>
    <row r="26" spans="1:15" x14ac:dyDescent="0.2">
      <c r="B26"/>
      <c r="C26"/>
      <c r="D26"/>
      <c r="E26" s="17"/>
      <c r="F26" s="17"/>
      <c r="G26" s="17"/>
      <c r="H26" s="17"/>
      <c r="I26" s="17"/>
      <c r="J26" s="17"/>
      <c r="K26" s="17"/>
      <c r="L26" s="17"/>
      <c r="M26" s="8"/>
      <c r="N26" s="17"/>
      <c r="O26" s="17"/>
    </row>
    <row r="27" spans="1:15" x14ac:dyDescent="0.2">
      <c r="B27"/>
      <c r="C27"/>
      <c r="D27"/>
      <c r="E27" s="17"/>
      <c r="F27" s="17"/>
      <c r="G27" s="17"/>
      <c r="H27" s="17"/>
      <c r="I27" s="17"/>
      <c r="J27" s="17"/>
      <c r="K27" s="17"/>
      <c r="L27" s="17"/>
      <c r="M27" s="80"/>
      <c r="N27" s="17"/>
      <c r="O27" s="17"/>
    </row>
    <row r="28" spans="1:15" x14ac:dyDescent="0.2">
      <c r="B28"/>
      <c r="C28"/>
      <c r="D28"/>
      <c r="E28" s="17"/>
      <c r="F28" s="17"/>
      <c r="G28" s="17"/>
      <c r="H28" s="17"/>
      <c r="I28" s="17"/>
      <c r="J28" s="17"/>
      <c r="K28" s="17"/>
      <c r="L28" s="17"/>
      <c r="M28" s="9"/>
      <c r="N28" s="17"/>
      <c r="O28" s="17"/>
    </row>
    <row r="29" spans="1:15" x14ac:dyDescent="0.2">
      <c r="B29"/>
      <c r="C29"/>
      <c r="D29"/>
      <c r="E29" s="17"/>
      <c r="F29" s="17"/>
      <c r="G29" s="17"/>
      <c r="H29" s="17"/>
      <c r="I29" s="17"/>
      <c r="J29" s="17"/>
      <c r="K29" s="17"/>
      <c r="L29" s="17"/>
      <c r="M29" s="9"/>
      <c r="N29" s="17"/>
      <c r="O29" s="17"/>
    </row>
    <row r="30" spans="1:15" x14ac:dyDescent="0.2">
      <c r="B30"/>
      <c r="C30"/>
      <c r="D30"/>
      <c r="E30" s="17"/>
      <c r="F30" s="17"/>
      <c r="G30" s="17"/>
      <c r="H30" s="17"/>
      <c r="I30" s="17"/>
      <c r="J30" s="17"/>
      <c r="K30" s="17"/>
      <c r="L30" s="17"/>
      <c r="M30" s="8"/>
      <c r="N30" s="17"/>
      <c r="O30" s="17"/>
    </row>
    <row r="31" spans="1:15" x14ac:dyDescent="0.2">
      <c r="B31"/>
      <c r="C31"/>
      <c r="D31"/>
      <c r="E31" s="17"/>
      <c r="F31" s="17"/>
      <c r="G31" s="17"/>
      <c r="H31" s="17"/>
      <c r="I31" s="17"/>
      <c r="J31" s="17"/>
      <c r="K31" s="17"/>
      <c r="L31" s="17"/>
      <c r="M31" s="9"/>
      <c r="N31" s="17"/>
      <c r="O31" s="17"/>
    </row>
    <row r="32" spans="1:15" x14ac:dyDescent="0.2">
      <c r="B32"/>
      <c r="C32"/>
      <c r="D32"/>
      <c r="E32" s="17"/>
      <c r="F32" s="17"/>
      <c r="G32" s="17"/>
      <c r="H32" s="17"/>
      <c r="I32" s="17"/>
      <c r="J32" s="17"/>
      <c r="K32" s="17"/>
      <c r="L32" s="17"/>
      <c r="M32" s="9"/>
      <c r="N32" s="17"/>
      <c r="O32" s="17"/>
    </row>
    <row r="33" spans="2:15" x14ac:dyDescent="0.2">
      <c r="B33"/>
      <c r="C33"/>
      <c r="D33"/>
      <c r="E33" s="17"/>
      <c r="F33" s="17"/>
      <c r="G33" s="17"/>
      <c r="H33" s="17"/>
      <c r="I33" s="17"/>
      <c r="J33" s="17"/>
      <c r="K33" s="17"/>
      <c r="L33" s="17"/>
      <c r="M33" s="9"/>
      <c r="N33" s="17"/>
      <c r="O33" s="17"/>
    </row>
    <row r="34" spans="2:15" x14ac:dyDescent="0.2">
      <c r="B34"/>
      <c r="C34"/>
      <c r="D34"/>
      <c r="E34" s="17"/>
      <c r="F34" s="17"/>
      <c r="G34" s="17"/>
      <c r="H34" s="17"/>
      <c r="I34" s="17"/>
      <c r="J34" s="17"/>
      <c r="K34" s="17"/>
      <c r="L34" s="17"/>
      <c r="M34" s="9"/>
      <c r="N34" s="17"/>
      <c r="O34" s="17"/>
    </row>
    <row r="35" spans="2:15" x14ac:dyDescent="0.2">
      <c r="B35"/>
      <c r="C35"/>
      <c r="D35"/>
      <c r="E35" s="17"/>
      <c r="F35" s="17"/>
      <c r="G35" s="17"/>
      <c r="H35" s="17"/>
      <c r="I35" s="17"/>
      <c r="J35" s="17"/>
      <c r="K35" s="17"/>
      <c r="L35" s="17"/>
      <c r="M35" s="9"/>
      <c r="N35" s="17"/>
      <c r="O35" s="17"/>
    </row>
    <row r="36" spans="2:15" x14ac:dyDescent="0.2">
      <c r="B36"/>
      <c r="C36"/>
      <c r="D36"/>
      <c r="E36" s="17"/>
      <c r="F36" s="17"/>
      <c r="G36" s="17"/>
      <c r="H36" s="17"/>
      <c r="I36" s="17"/>
      <c r="J36" s="17"/>
      <c r="K36" s="17"/>
      <c r="L36" s="17"/>
      <c r="M36" s="8"/>
      <c r="N36" s="17"/>
      <c r="O36" s="17"/>
    </row>
    <row r="37" spans="2:15" x14ac:dyDescent="0.2">
      <c r="B37"/>
      <c r="C37"/>
      <c r="D37"/>
      <c r="E37" s="17"/>
      <c r="F37" s="17"/>
      <c r="G37" s="17"/>
      <c r="H37" s="17"/>
      <c r="I37" s="17"/>
      <c r="J37" s="17"/>
      <c r="K37" s="17"/>
      <c r="L37" s="17"/>
      <c r="M37" s="8"/>
      <c r="N37" s="17"/>
      <c r="O37" s="17"/>
    </row>
    <row r="38" spans="2:15" x14ac:dyDescent="0.2">
      <c r="B38"/>
      <c r="C38"/>
      <c r="D38"/>
      <c r="E38" s="17"/>
      <c r="F38" s="17"/>
      <c r="G38" s="17"/>
      <c r="H38" s="17"/>
      <c r="I38" s="17"/>
      <c r="J38" s="17"/>
      <c r="K38" s="17"/>
      <c r="L38" s="17"/>
      <c r="M38" s="9"/>
      <c r="N38" s="17"/>
      <c r="O38" s="17"/>
    </row>
    <row r="39" spans="2:15" x14ac:dyDescent="0.2">
      <c r="B39"/>
      <c r="C39"/>
      <c r="D39"/>
      <c r="E39" s="17"/>
      <c r="F39" s="17"/>
      <c r="G39" s="17"/>
      <c r="H39" s="17"/>
      <c r="I39" s="17"/>
      <c r="J39" s="17"/>
      <c r="K39" s="17"/>
      <c r="L39" s="17"/>
      <c r="M39" s="9"/>
      <c r="N39" s="17"/>
      <c r="O39" s="17"/>
    </row>
    <row r="40" spans="2:15" x14ac:dyDescent="0.2">
      <c r="B40"/>
      <c r="C40"/>
      <c r="D40"/>
      <c r="E40" s="17"/>
      <c r="F40" s="17"/>
      <c r="G40" s="17"/>
      <c r="H40" s="17"/>
      <c r="I40" s="17"/>
      <c r="J40" s="17"/>
      <c r="K40" s="17"/>
      <c r="L40" s="17"/>
      <c r="M40" s="9"/>
      <c r="N40" s="17"/>
      <c r="O40" s="17"/>
    </row>
    <row r="41" spans="2:15" x14ac:dyDescent="0.2">
      <c r="B41"/>
      <c r="C41"/>
      <c r="D41"/>
      <c r="E41" s="17"/>
      <c r="F41" s="17"/>
      <c r="G41" s="17"/>
      <c r="H41" s="17"/>
      <c r="I41" s="17"/>
      <c r="J41" s="17"/>
      <c r="K41" s="17"/>
      <c r="L41" s="17"/>
      <c r="M41" s="9"/>
      <c r="N41" s="17"/>
      <c r="O41" s="17"/>
    </row>
    <row r="44" spans="2:15" ht="34" x14ac:dyDescent="0.2">
      <c r="L44" s="7" t="s">
        <v>476</v>
      </c>
      <c r="M44" s="7" t="s">
        <v>477</v>
      </c>
    </row>
    <row r="45" spans="2:15" x14ac:dyDescent="0.2">
      <c r="L45" s="87">
        <v>0.30769230769230771</v>
      </c>
      <c r="M45" s="87">
        <v>0.92307692307692313</v>
      </c>
    </row>
    <row r="46" spans="2:15" x14ac:dyDescent="0.2">
      <c r="L46" s="87">
        <v>0.38461538461538464</v>
      </c>
      <c r="M46" s="87">
        <v>0.69230769230769229</v>
      </c>
    </row>
    <row r="47" spans="2:15" x14ac:dyDescent="0.2">
      <c r="L47" s="87">
        <v>0.46153846153846156</v>
      </c>
      <c r="M47" s="87">
        <v>0.92307692307692313</v>
      </c>
    </row>
    <row r="48" spans="2:15" x14ac:dyDescent="0.2">
      <c r="L48" s="87">
        <v>0.46153846153846156</v>
      </c>
      <c r="M48" s="87">
        <v>0.92307692307692313</v>
      </c>
    </row>
    <row r="49" spans="12:13" x14ac:dyDescent="0.2">
      <c r="L49" s="87">
        <v>0.53846153846153844</v>
      </c>
      <c r="M49" s="87">
        <v>0.92307692307692313</v>
      </c>
    </row>
    <row r="50" spans="12:13" x14ac:dyDescent="0.2">
      <c r="L50" s="87">
        <v>0.53846153846153844</v>
      </c>
      <c r="M50" s="87">
        <v>0.84615384615384615</v>
      </c>
    </row>
    <row r="51" spans="12:13" x14ac:dyDescent="0.2">
      <c r="L51" s="87">
        <v>0.61538461538461542</v>
      </c>
      <c r="M51" s="87">
        <v>0.76923076923076927</v>
      </c>
    </row>
    <row r="52" spans="12:13" x14ac:dyDescent="0.2">
      <c r="L52" s="87">
        <v>0.61538461538461542</v>
      </c>
      <c r="M52" s="87">
        <v>1</v>
      </c>
    </row>
    <row r="53" spans="12:13" x14ac:dyDescent="0.2">
      <c r="L53" s="87">
        <v>0.61538461538461542</v>
      </c>
      <c r="M53" s="87">
        <v>0.84615384615384615</v>
      </c>
    </row>
    <row r="54" spans="12:13" x14ac:dyDescent="0.2">
      <c r="L54" s="87">
        <v>0.61538461538461542</v>
      </c>
      <c r="M54" s="87">
        <v>0.76923076923076927</v>
      </c>
    </row>
    <row r="55" spans="12:13" x14ac:dyDescent="0.2">
      <c r="L55" s="87">
        <v>0.69230769230769229</v>
      </c>
      <c r="M55" s="87">
        <v>0.92307692307692313</v>
      </c>
    </row>
    <row r="56" spans="12:13" x14ac:dyDescent="0.2">
      <c r="L56" s="87">
        <v>0.69230769230769229</v>
      </c>
      <c r="M56" s="87">
        <v>0.92307692307692313</v>
      </c>
    </row>
    <row r="57" spans="12:13" x14ac:dyDescent="0.2">
      <c r="L57" s="87">
        <v>0.69230769230769229</v>
      </c>
      <c r="M57" s="87">
        <v>0.76923076923076927</v>
      </c>
    </row>
  </sheetData>
  <sortState xmlns:xlrd2="http://schemas.microsoft.com/office/spreadsheetml/2017/richdata2" ref="K3:N18">
    <sortCondition ref="L3:L18"/>
    <sortCondition ref="M3:M18"/>
  </sortState>
  <conditionalFormatting sqref="O29 L23 N23 E22:K41 E19:I19 K21">
    <cfRule type="containsText" dxfId="6" priority="6" operator="containsText" text=" ">
      <formula>NOT(ISERROR(SEARCH(" ",E19)))</formula>
    </cfRule>
    <cfRule type="containsText" dxfId="5" priority="7" operator="containsText" text="Y">
      <formula>NOT(ISERROR(SEARCH("Y",E19)))</formula>
    </cfRule>
  </conditionalFormatting>
  <conditionalFormatting sqref="O21:O41">
    <cfRule type="containsText" dxfId="4" priority="5" operator="containsText" text="Y">
      <formula>NOT(ISERROR(SEARCH("Y",O21)))</formula>
    </cfRule>
  </conditionalFormatting>
  <conditionalFormatting sqref="G17">
    <cfRule type="containsText" dxfId="3" priority="3" operator="containsText" text=" ">
      <formula>NOT(ISERROR(SEARCH(" ",G17)))</formula>
    </cfRule>
    <cfRule type="containsText" dxfId="2" priority="4" operator="containsText" text="Y">
      <formula>NOT(ISERROR(SEARCH("Y",G17)))</formula>
    </cfRule>
  </conditionalFormatting>
  <conditionalFormatting sqref="E17">
    <cfRule type="containsText" dxfId="1" priority="1" operator="containsText" text=" ">
      <formula>NOT(ISERROR(SEARCH(" ",E17)))</formula>
    </cfRule>
    <cfRule type="containsText" dxfId="0" priority="2" operator="containsText" text="Y">
      <formula>NOT(ISERROR(SEARCH("Y",E17)))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Form 1 Results</vt:lpstr>
      <vt:lpstr>Form 2 Results</vt:lpstr>
      <vt:lpstr>Form 3 Results</vt:lpstr>
      <vt:lpstr>Usability</vt:lpstr>
      <vt:lpstr>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2020-05-20T11:40:08Z</dcterms:created>
  <dcterms:modified xsi:type="dcterms:W3CDTF">2020-06-15T12:00:02Z</dcterms:modified>
</cp:coreProperties>
</file>