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rmofisher-my.sharepoint.com/personal/rojesh_chalise_thermofisher_com/Documents/Desktop/school/Data analysis/"/>
    </mc:Choice>
  </mc:AlternateContent>
  <xr:revisionPtr revIDLastSave="200" documentId="8_{48C4EC69-81A4-472C-8CC3-95C3E18D399C}" xr6:coauthVersionLast="47" xr6:coauthVersionMax="47" xr10:uidLastSave="{BC859418-A294-40F1-B0C8-0847292A4C19}"/>
  <bookViews>
    <workbookView xWindow="-98" yWindow="-98" windowWidth="28996" windowHeight="17596" xr2:uid="{8F34EDAF-4AA3-4526-94CC-421976B451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" l="1"/>
  <c r="E37" i="1"/>
  <c r="E39" i="1"/>
  <c r="E40" i="1"/>
  <c r="E41" i="1"/>
  <c r="E42" i="1"/>
  <c r="C36" i="1"/>
  <c r="C37" i="1"/>
  <c r="B37" i="1" s="1"/>
  <c r="C39" i="1"/>
  <c r="C40" i="1"/>
  <c r="C41" i="1"/>
  <c r="B41" i="1" s="1"/>
  <c r="C42" i="1"/>
  <c r="B42" i="1" s="1"/>
  <c r="B36" i="1"/>
  <c r="B39" i="1"/>
  <c r="B40" i="1"/>
  <c r="I38" i="1"/>
  <c r="C38" i="1" s="1"/>
  <c r="B38" i="1" s="1"/>
  <c r="H38" i="1"/>
  <c r="E38" i="1" s="1"/>
  <c r="B26" i="1"/>
  <c r="C21" i="1"/>
  <c r="B21" i="1" s="1"/>
  <c r="C22" i="1"/>
  <c r="B22" i="1" s="1"/>
  <c r="C23" i="1"/>
  <c r="B23" i="1" s="1"/>
  <c r="C24" i="1"/>
  <c r="B24" i="1" s="1"/>
  <c r="C25" i="1"/>
  <c r="B25" i="1" s="1"/>
  <c r="C26" i="1"/>
  <c r="C28" i="1"/>
  <c r="B28" i="1" s="1"/>
  <c r="C29" i="1"/>
  <c r="B29" i="1" s="1"/>
  <c r="C30" i="1"/>
  <c r="B30" i="1" s="1"/>
  <c r="C31" i="1"/>
  <c r="B31" i="1" s="1"/>
  <c r="C32" i="1"/>
  <c r="B32" i="1" s="1"/>
  <c r="C33" i="1"/>
  <c r="B33" i="1" s="1"/>
  <c r="C34" i="1"/>
  <c r="B34" i="1" s="1"/>
  <c r="C35" i="1"/>
  <c r="B35" i="1" s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I35" i="1"/>
  <c r="H35" i="1"/>
  <c r="I31" i="1"/>
  <c r="H31" i="1"/>
  <c r="G27" i="1"/>
  <c r="C27" i="1" s="1"/>
  <c r="B27" i="1" s="1"/>
  <c r="F27" i="1"/>
  <c r="B15" i="1"/>
  <c r="C15" i="1"/>
  <c r="C16" i="1"/>
  <c r="B16" i="1" s="1"/>
  <c r="C17" i="1"/>
  <c r="B17" i="1" s="1"/>
  <c r="C18" i="1"/>
  <c r="B18" i="1" s="1"/>
  <c r="C19" i="1"/>
  <c r="B19" i="1" s="1"/>
  <c r="C20" i="1"/>
  <c r="B20" i="1" s="1"/>
  <c r="E15" i="1"/>
  <c r="E16" i="1"/>
  <c r="E17" i="1"/>
  <c r="E18" i="1"/>
  <c r="E19" i="1"/>
  <c r="E20" i="1"/>
  <c r="I14" i="1"/>
  <c r="H14" i="1"/>
  <c r="G14" i="1"/>
  <c r="C14" i="1" s="1"/>
  <c r="B14" i="1" s="1"/>
  <c r="F14" i="1"/>
  <c r="E14" i="1" s="1"/>
  <c r="B9" i="1"/>
  <c r="C9" i="1"/>
  <c r="C10" i="1"/>
  <c r="B10" i="1" s="1"/>
  <c r="C11" i="1"/>
  <c r="B11" i="1" s="1"/>
  <c r="C12" i="1"/>
  <c r="B12" i="1" s="1"/>
  <c r="C13" i="1"/>
  <c r="B13" i="1" s="1"/>
  <c r="E12" i="1"/>
  <c r="E13" i="1"/>
  <c r="I11" i="1"/>
  <c r="H11" i="1"/>
  <c r="E11" i="1" s="1"/>
  <c r="I10" i="1"/>
  <c r="H10" i="1"/>
  <c r="E10" i="1" s="1"/>
  <c r="I9" i="1"/>
  <c r="H9" i="1"/>
  <c r="E9" i="1" s="1"/>
  <c r="I8" i="1"/>
  <c r="C8" i="1" s="1"/>
  <c r="B8" i="1" s="1"/>
  <c r="H8" i="1"/>
  <c r="E8" i="1" s="1"/>
  <c r="C6" i="1"/>
  <c r="B6" i="1" s="1"/>
  <c r="G2" i="1"/>
  <c r="F2" i="1"/>
  <c r="E2" i="1" s="1"/>
  <c r="I7" i="1"/>
  <c r="H7" i="1"/>
  <c r="G7" i="1"/>
  <c r="F7" i="1"/>
  <c r="E7" i="1" s="1"/>
  <c r="H6" i="1"/>
  <c r="E6" i="1" s="1"/>
  <c r="I5" i="1"/>
  <c r="C5" i="1" s="1"/>
  <c r="B5" i="1" s="1"/>
  <c r="H5" i="1"/>
  <c r="E5" i="1" s="1"/>
  <c r="I4" i="1"/>
  <c r="C4" i="1" s="1"/>
  <c r="B4" i="1" s="1"/>
  <c r="H4" i="1"/>
  <c r="E4" i="1" s="1"/>
  <c r="I3" i="1"/>
  <c r="C3" i="1" s="1"/>
  <c r="B3" i="1" s="1"/>
  <c r="H3" i="1"/>
  <c r="E3" i="1" s="1"/>
  <c r="I2" i="1"/>
  <c r="C7" i="1" l="1"/>
  <c r="B7" i="1" s="1"/>
  <c r="C2" i="1"/>
  <c r="B2" i="1" s="1"/>
</calcChain>
</file>

<file path=xl/sharedStrings.xml><?xml version="1.0" encoding="utf-8"?>
<sst xmlns="http://schemas.openxmlformats.org/spreadsheetml/2006/main" count="10" uniqueCount="10">
  <si>
    <t>total improvement value</t>
  </si>
  <si>
    <t>market value</t>
  </si>
  <si>
    <t>total land value</t>
  </si>
  <si>
    <t>total main area</t>
  </si>
  <si>
    <t>main area</t>
  </si>
  <si>
    <t>garage value</t>
  </si>
  <si>
    <t>land area</t>
  </si>
  <si>
    <t>house number</t>
  </si>
  <si>
    <t>garage area</t>
  </si>
  <si>
    <t>main area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</si>
</sst>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2" fontId="0" fillId="0" borderId="0" xfId="0" applyNumberFormat="1"/>
    <xf numFmtId="2" fontId="0" fillId="0" borderId="0" xfId="1" applyNumberFormat="1" applyFont="1"/>
    <xf numFmtId="0" fontId="2" fillId="0" borderId="0" xfId="0" applyFont="1"/>
    <xf numFmtId="0" fontId="0" fillId="0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CB527-C592-4773-B86E-02D6408D973A}">
  <dimension ref="A1:AC42"/>
  <sheetViews>
    <sheetView tabSelected="1" workbookViewId="0">
      <selection activeCell="Q12" sqref="Q12"/>
    </sheetView>
  </sheetViews>
  <sheetFormatPr defaultRowHeight="14.25" x14ac:dyDescent="0.45"/>
  <cols>
    <col min="1" max="1" width="14" bestFit="1" customWidth="1"/>
    <col min="2" max="2" width="12.86328125" style="1" bestFit="1" customWidth="1"/>
    <col min="3" max="3" width="23.73046875" style="1" bestFit="1" customWidth="1"/>
    <col min="4" max="4" width="14.86328125" style="1" bestFit="1" customWidth="1"/>
    <col min="5" max="5" width="14.3984375" style="2" bestFit="1" customWidth="1"/>
    <col min="6" max="6" width="13.73046875" style="2" bestFit="1" customWidth="1"/>
    <col min="7" max="7" width="15.59765625" style="1" bestFit="1" customWidth="1"/>
    <col min="8" max="8" width="11.1328125" style="2" bestFit="1" customWidth="1"/>
    <col min="9" max="9" width="12.59765625" style="1" bestFit="1" customWidth="1"/>
    <col min="10" max="10" width="11.59765625" style="2" bestFit="1" customWidth="1"/>
    <col min="12" max="12" width="12" bestFit="1" customWidth="1"/>
    <col min="13" max="13" width="12.19921875" bestFit="1" customWidth="1"/>
    <col min="14" max="14" width="21.59765625" bestFit="1" customWidth="1"/>
    <col min="15" max="15" width="14.265625" bestFit="1" customWidth="1"/>
    <col min="16" max="16" width="12.86328125" bestFit="1" customWidth="1"/>
    <col min="17" max="17" width="8.59765625" bestFit="1" customWidth="1"/>
    <col min="18" max="18" width="14.53125" bestFit="1" customWidth="1"/>
    <col min="19" max="19" width="10" bestFit="1" customWidth="1"/>
    <col min="20" max="20" width="11.9296875" bestFit="1" customWidth="1"/>
    <col min="21" max="21" width="8.06640625" bestFit="1" customWidth="1"/>
  </cols>
  <sheetData>
    <row r="1" spans="1:21" x14ac:dyDescent="0.45">
      <c r="A1" t="s">
        <v>7</v>
      </c>
      <c r="B1" s="1" t="s">
        <v>1</v>
      </c>
      <c r="C1" s="1" t="s">
        <v>0</v>
      </c>
      <c r="D1" s="1" t="s">
        <v>2</v>
      </c>
      <c r="E1" s="2" t="s">
        <v>3</v>
      </c>
      <c r="F1" s="2" t="s">
        <v>4</v>
      </c>
      <c r="G1" s="1" t="s">
        <v>9</v>
      </c>
      <c r="H1" s="2" t="s">
        <v>8</v>
      </c>
      <c r="I1" s="1" t="s">
        <v>5</v>
      </c>
      <c r="J1" s="2" t="s">
        <v>6</v>
      </c>
      <c r="M1" s="1"/>
      <c r="N1" s="1"/>
      <c r="O1" s="1"/>
      <c r="P1" s="2"/>
      <c r="Q1" s="2"/>
      <c r="R1" s="1"/>
      <c r="S1" s="2"/>
      <c r="T1" s="1"/>
      <c r="U1" s="2"/>
    </row>
    <row r="2" spans="1:21" x14ac:dyDescent="0.45">
      <c r="A2">
        <v>6309</v>
      </c>
      <c r="B2" s="1">
        <f>C2+D2</f>
        <v>754207</v>
      </c>
      <c r="C2" s="1">
        <f>G2+I2</f>
        <v>696207</v>
      </c>
      <c r="D2" s="1">
        <v>58000</v>
      </c>
      <c r="E2" s="3">
        <f>F2+H2</f>
        <v>4525</v>
      </c>
      <c r="F2" s="3">
        <f>270+3192</f>
        <v>3462</v>
      </c>
      <c r="G2" s="1">
        <f>573813+36403</f>
        <v>610216</v>
      </c>
      <c r="H2" s="3">
        <v>1063</v>
      </c>
      <c r="I2" s="1">
        <f>57678+28313</f>
        <v>85991</v>
      </c>
      <c r="J2" s="3">
        <v>10000</v>
      </c>
      <c r="L2" s="4"/>
      <c r="M2" s="1"/>
      <c r="N2" s="1"/>
      <c r="O2" s="1"/>
      <c r="P2" s="3"/>
      <c r="Q2" s="2"/>
      <c r="R2" s="1"/>
      <c r="S2" s="2"/>
      <c r="T2" s="1"/>
      <c r="U2" s="2"/>
    </row>
    <row r="3" spans="1:21" x14ac:dyDescent="0.45">
      <c r="A3">
        <v>6310</v>
      </c>
      <c r="B3" s="1">
        <f t="shared" ref="B3" si="0">C3+D3</f>
        <v>703481</v>
      </c>
      <c r="C3" s="1">
        <f t="shared" ref="C3" si="1">G3+I3</f>
        <v>642796</v>
      </c>
      <c r="D3" s="1">
        <v>60685</v>
      </c>
      <c r="E3" s="3">
        <f t="shared" ref="E3:E42" si="2">F3+H3</f>
        <v>4304</v>
      </c>
      <c r="F3" s="2">
        <v>3226</v>
      </c>
      <c r="G3" s="1">
        <v>558773</v>
      </c>
      <c r="H3" s="2">
        <f>672+406</f>
        <v>1078</v>
      </c>
      <c r="I3" s="1">
        <f>52378+31645</f>
        <v>84023</v>
      </c>
      <c r="J3" s="2">
        <v>10463</v>
      </c>
    </row>
    <row r="4" spans="1:21" x14ac:dyDescent="0.45">
      <c r="A4">
        <v>6311</v>
      </c>
      <c r="B4" s="1">
        <f>C4+D4</f>
        <v>590665</v>
      </c>
      <c r="C4" s="1">
        <f>G4+I4</f>
        <v>532665</v>
      </c>
      <c r="D4" s="1">
        <v>58000</v>
      </c>
      <c r="E4" s="3">
        <f t="shared" si="2"/>
        <v>4001</v>
      </c>
      <c r="F4" s="2">
        <v>3036</v>
      </c>
      <c r="G4" s="1">
        <v>466010</v>
      </c>
      <c r="H4" s="2">
        <f>575+390</f>
        <v>965</v>
      </c>
      <c r="I4" s="1">
        <f>39717+26938</f>
        <v>66655</v>
      </c>
      <c r="J4" s="2">
        <v>10000</v>
      </c>
    </row>
    <row r="5" spans="1:21" x14ac:dyDescent="0.45">
      <c r="A5">
        <v>6312</v>
      </c>
      <c r="B5" s="1">
        <f>C5+D5</f>
        <v>617689</v>
      </c>
      <c r="C5" s="1">
        <f>G5+I5</f>
        <v>553939</v>
      </c>
      <c r="D5" s="1">
        <v>63750</v>
      </c>
      <c r="E5" s="3">
        <f t="shared" si="2"/>
        <v>4186</v>
      </c>
      <c r="F5" s="2">
        <v>2877</v>
      </c>
      <c r="G5" s="1">
        <v>444412</v>
      </c>
      <c r="H5" s="2">
        <f>909+400</f>
        <v>1309</v>
      </c>
      <c r="I5" s="1">
        <f>63186+46341</f>
        <v>109527</v>
      </c>
      <c r="J5" s="2">
        <v>10625</v>
      </c>
    </row>
    <row r="6" spans="1:21" x14ac:dyDescent="0.45">
      <c r="A6">
        <v>6313</v>
      </c>
      <c r="B6" s="1">
        <f>C6+D6</f>
        <v>471762</v>
      </c>
      <c r="C6" s="1">
        <f>G6+I6</f>
        <v>426609</v>
      </c>
      <c r="D6" s="1">
        <v>45153</v>
      </c>
      <c r="E6" s="3">
        <f t="shared" si="2"/>
        <v>2747</v>
      </c>
      <c r="F6" s="2">
        <v>2241</v>
      </c>
      <c r="G6" s="1">
        <v>387261</v>
      </c>
      <c r="H6" s="2">
        <f>506</f>
        <v>506</v>
      </c>
      <c r="I6" s="1">
        <v>39348</v>
      </c>
      <c r="J6" s="2">
        <v>7785</v>
      </c>
    </row>
    <row r="7" spans="1:21" x14ac:dyDescent="0.45">
      <c r="A7">
        <v>6314</v>
      </c>
      <c r="B7" s="1">
        <f>C7+D7</f>
        <v>904839</v>
      </c>
      <c r="C7" s="1">
        <f>G7+I7</f>
        <v>824869</v>
      </c>
      <c r="D7" s="1">
        <v>79970</v>
      </c>
      <c r="E7" s="3">
        <f t="shared" si="2"/>
        <v>5173</v>
      </c>
      <c r="F7" s="2">
        <f>2041+2147</f>
        <v>4188</v>
      </c>
      <c r="G7" s="1">
        <f>377522+365359</f>
        <v>742881</v>
      </c>
      <c r="H7" s="2">
        <f>550+435</f>
        <v>985</v>
      </c>
      <c r="I7" s="1">
        <f>45780+36208</f>
        <v>81988</v>
      </c>
      <c r="J7" s="2">
        <v>13788</v>
      </c>
    </row>
    <row r="8" spans="1:21" x14ac:dyDescent="0.45">
      <c r="A8">
        <v>6315</v>
      </c>
      <c r="B8" s="1">
        <f t="shared" ref="B8:B42" si="3">C8+D8</f>
        <v>563861</v>
      </c>
      <c r="C8" s="1">
        <f t="shared" ref="C8:C42" si="4">G8+I8</f>
        <v>518917</v>
      </c>
      <c r="D8" s="1">
        <v>44944</v>
      </c>
      <c r="E8" s="3">
        <f t="shared" si="2"/>
        <v>3524</v>
      </c>
      <c r="F8" s="2">
        <v>2582</v>
      </c>
      <c r="G8" s="1">
        <v>445738</v>
      </c>
      <c r="H8" s="2">
        <f>550+392</f>
        <v>942</v>
      </c>
      <c r="I8" s="1">
        <f>42727+30452</f>
        <v>73179</v>
      </c>
      <c r="J8" s="2">
        <v>7749</v>
      </c>
    </row>
    <row r="9" spans="1:21" x14ac:dyDescent="0.45">
      <c r="A9">
        <v>6316</v>
      </c>
      <c r="B9" s="1">
        <f t="shared" si="3"/>
        <v>762392</v>
      </c>
      <c r="C9" s="1">
        <f t="shared" si="4"/>
        <v>694921</v>
      </c>
      <c r="D9" s="1">
        <v>67471</v>
      </c>
      <c r="E9" s="3">
        <f t="shared" si="2"/>
        <v>4022</v>
      </c>
      <c r="F9" s="2">
        <v>3147</v>
      </c>
      <c r="G9" s="1">
        <v>617642</v>
      </c>
      <c r="H9" s="2">
        <f>325+550</f>
        <v>875</v>
      </c>
      <c r="I9" s="1">
        <f>28704+48575</f>
        <v>77279</v>
      </c>
      <c r="J9" s="2">
        <v>11633</v>
      </c>
    </row>
    <row r="10" spans="1:21" x14ac:dyDescent="0.45">
      <c r="A10">
        <v>6317</v>
      </c>
      <c r="B10" s="1">
        <f t="shared" si="3"/>
        <v>595123</v>
      </c>
      <c r="C10" s="1">
        <f t="shared" si="4"/>
        <v>550179</v>
      </c>
      <c r="D10" s="1">
        <v>44944</v>
      </c>
      <c r="E10" s="3">
        <f t="shared" si="2"/>
        <v>3852</v>
      </c>
      <c r="F10" s="2">
        <v>2910</v>
      </c>
      <c r="G10" s="1">
        <v>487891</v>
      </c>
      <c r="H10" s="2">
        <f>550+392</f>
        <v>942</v>
      </c>
      <c r="I10" s="1">
        <f>41496+20792</f>
        <v>62288</v>
      </c>
      <c r="J10" s="2">
        <v>7749</v>
      </c>
    </row>
    <row r="11" spans="1:21" x14ac:dyDescent="0.45">
      <c r="A11">
        <v>6318</v>
      </c>
      <c r="B11" s="1">
        <f t="shared" si="3"/>
        <v>491900</v>
      </c>
      <c r="C11" s="1">
        <f t="shared" si="4"/>
        <v>444305</v>
      </c>
      <c r="D11" s="1">
        <v>47595</v>
      </c>
      <c r="E11" s="3">
        <f t="shared" si="2"/>
        <v>3812</v>
      </c>
      <c r="F11" s="2">
        <v>2842</v>
      </c>
      <c r="G11" s="1">
        <v>385151</v>
      </c>
      <c r="H11" s="2">
        <f>550+420</f>
        <v>970</v>
      </c>
      <c r="I11" s="1">
        <f>33541+25613</f>
        <v>59154</v>
      </c>
      <c r="J11" s="2">
        <v>8206</v>
      </c>
    </row>
    <row r="12" spans="1:21" x14ac:dyDescent="0.45">
      <c r="A12">
        <v>6319</v>
      </c>
      <c r="B12" s="1">
        <f t="shared" si="3"/>
        <v>479919</v>
      </c>
      <c r="C12" s="1">
        <f t="shared" si="4"/>
        <v>434975</v>
      </c>
      <c r="D12" s="1">
        <v>44944</v>
      </c>
      <c r="E12" s="3">
        <f t="shared" si="2"/>
        <v>2902</v>
      </c>
      <c r="F12" s="2">
        <v>2382</v>
      </c>
      <c r="G12" s="1">
        <v>396067</v>
      </c>
      <c r="H12" s="2">
        <v>520</v>
      </c>
      <c r="I12" s="1">
        <v>38908</v>
      </c>
      <c r="J12" s="2">
        <v>7749</v>
      </c>
    </row>
    <row r="13" spans="1:21" x14ac:dyDescent="0.45">
      <c r="A13">
        <v>6320</v>
      </c>
      <c r="B13" s="1">
        <f t="shared" si="3"/>
        <v>594388</v>
      </c>
      <c r="C13" s="1">
        <f t="shared" si="4"/>
        <v>537426</v>
      </c>
      <c r="D13" s="1">
        <v>56962</v>
      </c>
      <c r="E13" s="3">
        <f t="shared" si="2"/>
        <v>3477</v>
      </c>
      <c r="F13" s="2">
        <v>2925</v>
      </c>
      <c r="G13" s="1">
        <v>495359</v>
      </c>
      <c r="H13" s="2">
        <v>552</v>
      </c>
      <c r="I13" s="1">
        <v>42067</v>
      </c>
      <c r="J13" s="2">
        <v>9821</v>
      </c>
    </row>
    <row r="14" spans="1:21" x14ac:dyDescent="0.45">
      <c r="A14" s="5">
        <v>6322</v>
      </c>
      <c r="B14" s="1">
        <f t="shared" si="3"/>
        <v>447637</v>
      </c>
      <c r="C14" s="1">
        <f t="shared" si="4"/>
        <v>346108</v>
      </c>
      <c r="D14" s="1">
        <v>101529</v>
      </c>
      <c r="E14" s="3">
        <f t="shared" si="2"/>
        <v>4895</v>
      </c>
      <c r="F14" s="2">
        <f>2649+1179</f>
        <v>3828</v>
      </c>
      <c r="G14" s="1">
        <f>124605+170073</f>
        <v>294678</v>
      </c>
      <c r="H14" s="2">
        <f>483+584</f>
        <v>1067</v>
      </c>
      <c r="I14" s="1">
        <f>10224+41206</f>
        <v>51430</v>
      </c>
      <c r="J14" s="2">
        <v>17505</v>
      </c>
    </row>
    <row r="15" spans="1:21" x14ac:dyDescent="0.45">
      <c r="A15">
        <v>6323</v>
      </c>
      <c r="B15" s="1">
        <f t="shared" si="3"/>
        <v>548486</v>
      </c>
      <c r="C15" s="1">
        <f t="shared" si="4"/>
        <v>501755</v>
      </c>
      <c r="D15" s="1">
        <v>46731</v>
      </c>
      <c r="E15" s="3">
        <f t="shared" si="2"/>
        <v>3358</v>
      </c>
      <c r="F15" s="2">
        <v>2806</v>
      </c>
      <c r="G15" s="1">
        <v>460950</v>
      </c>
      <c r="H15" s="2">
        <v>552</v>
      </c>
      <c r="I15" s="1">
        <v>40805</v>
      </c>
      <c r="J15" s="2">
        <v>8057</v>
      </c>
    </row>
    <row r="16" spans="1:21" x14ac:dyDescent="0.45">
      <c r="A16">
        <v>6324</v>
      </c>
      <c r="B16" s="1">
        <f t="shared" si="3"/>
        <v>660691</v>
      </c>
      <c r="C16" s="1">
        <f t="shared" si="4"/>
        <v>587547</v>
      </c>
      <c r="D16" s="1">
        <v>73144</v>
      </c>
      <c r="E16" s="3">
        <f t="shared" si="2"/>
        <v>4011</v>
      </c>
      <c r="F16" s="2">
        <v>3219</v>
      </c>
      <c r="G16" s="1">
        <v>528980</v>
      </c>
      <c r="H16" s="2">
        <v>792</v>
      </c>
      <c r="I16" s="1">
        <v>58567</v>
      </c>
      <c r="J16" s="2">
        <v>12611</v>
      </c>
    </row>
    <row r="17" spans="1:29" x14ac:dyDescent="0.45">
      <c r="A17">
        <v>6325</v>
      </c>
      <c r="B17" s="1">
        <f t="shared" si="3"/>
        <v>524000</v>
      </c>
      <c r="C17" s="1">
        <f t="shared" si="4"/>
        <v>479056</v>
      </c>
      <c r="D17" s="1">
        <v>44944</v>
      </c>
      <c r="E17" s="3">
        <f t="shared" si="2"/>
        <v>3164</v>
      </c>
      <c r="F17" s="2">
        <v>2636</v>
      </c>
      <c r="G17" s="1">
        <v>439446</v>
      </c>
      <c r="H17" s="2">
        <v>528</v>
      </c>
      <c r="I17" s="1">
        <v>39610</v>
      </c>
      <c r="J17" s="2">
        <v>7749</v>
      </c>
    </row>
    <row r="18" spans="1:29" x14ac:dyDescent="0.45">
      <c r="A18">
        <v>6326</v>
      </c>
      <c r="B18" s="1">
        <f t="shared" si="3"/>
        <v>581656</v>
      </c>
      <c r="C18" s="1">
        <f t="shared" si="4"/>
        <v>536445</v>
      </c>
      <c r="D18" s="1">
        <v>45211</v>
      </c>
      <c r="E18" s="3">
        <f t="shared" si="2"/>
        <v>3490</v>
      </c>
      <c r="F18" s="2">
        <v>2962</v>
      </c>
      <c r="G18" s="1">
        <v>496609</v>
      </c>
      <c r="H18" s="2">
        <v>528</v>
      </c>
      <c r="I18" s="1">
        <v>39836</v>
      </c>
      <c r="J18" s="2">
        <v>7795</v>
      </c>
    </row>
    <row r="19" spans="1:29" x14ac:dyDescent="0.45">
      <c r="A19">
        <v>6327</v>
      </c>
      <c r="B19" s="1">
        <f t="shared" si="3"/>
        <v>510888</v>
      </c>
      <c r="C19" s="1">
        <f t="shared" si="4"/>
        <v>465944</v>
      </c>
      <c r="D19" s="1">
        <v>44944</v>
      </c>
      <c r="E19" s="3">
        <f t="shared" si="2"/>
        <v>3033</v>
      </c>
      <c r="F19" s="2">
        <v>2527</v>
      </c>
      <c r="G19" s="1">
        <v>427430</v>
      </c>
      <c r="H19" s="2">
        <v>506</v>
      </c>
      <c r="I19" s="1">
        <v>38514</v>
      </c>
      <c r="J19" s="2">
        <v>7749</v>
      </c>
    </row>
    <row r="20" spans="1:29" x14ac:dyDescent="0.45">
      <c r="A20">
        <v>6328</v>
      </c>
      <c r="B20" s="1">
        <f t="shared" si="3"/>
        <v>503707</v>
      </c>
      <c r="C20" s="1">
        <f t="shared" si="4"/>
        <v>458554</v>
      </c>
      <c r="D20" s="1">
        <v>45153</v>
      </c>
      <c r="E20" s="3">
        <f t="shared" si="2"/>
        <v>2994</v>
      </c>
      <c r="F20" s="2">
        <v>2444</v>
      </c>
      <c r="G20" s="1">
        <v>416387</v>
      </c>
      <c r="H20" s="2">
        <v>550</v>
      </c>
      <c r="I20" s="1">
        <v>42167</v>
      </c>
      <c r="J20" s="2">
        <v>7785</v>
      </c>
    </row>
    <row r="21" spans="1:29" x14ac:dyDescent="0.45">
      <c r="A21">
        <v>6329</v>
      </c>
      <c r="B21" s="1">
        <f t="shared" si="3"/>
        <v>524078</v>
      </c>
      <c r="C21" s="1">
        <f t="shared" si="4"/>
        <v>480073</v>
      </c>
      <c r="D21" s="1">
        <v>44005</v>
      </c>
      <c r="E21" s="3">
        <f t="shared" si="2"/>
        <v>3158</v>
      </c>
      <c r="F21" s="2">
        <v>2652</v>
      </c>
      <c r="G21" s="1">
        <v>442113</v>
      </c>
      <c r="H21" s="2">
        <v>506</v>
      </c>
      <c r="I21" s="1">
        <v>37960</v>
      </c>
      <c r="J21" s="2">
        <v>7587</v>
      </c>
    </row>
    <row r="22" spans="1:29" x14ac:dyDescent="0.45">
      <c r="A22">
        <v>6330</v>
      </c>
      <c r="B22" s="1">
        <f t="shared" si="3"/>
        <v>473704</v>
      </c>
      <c r="C22" s="1">
        <f t="shared" si="4"/>
        <v>428510</v>
      </c>
      <c r="D22" s="1">
        <v>45194</v>
      </c>
      <c r="E22" s="3">
        <f t="shared" si="2"/>
        <v>2758</v>
      </c>
      <c r="F22" s="2">
        <v>2252</v>
      </c>
      <c r="G22" s="1">
        <v>389162</v>
      </c>
      <c r="H22" s="2">
        <v>506</v>
      </c>
      <c r="I22" s="1">
        <v>39348</v>
      </c>
      <c r="J22" s="2">
        <v>7792</v>
      </c>
    </row>
    <row r="23" spans="1:29" x14ac:dyDescent="0.45">
      <c r="A23">
        <v>6331</v>
      </c>
      <c r="B23" s="1">
        <f t="shared" si="3"/>
        <v>557072</v>
      </c>
      <c r="C23" s="1">
        <f t="shared" si="4"/>
        <v>512331</v>
      </c>
      <c r="D23" s="1">
        <v>44741</v>
      </c>
      <c r="E23" s="3">
        <f t="shared" si="2"/>
        <v>3408</v>
      </c>
      <c r="F23" s="2">
        <v>2902</v>
      </c>
      <c r="G23" s="1">
        <v>481635</v>
      </c>
      <c r="H23" s="2">
        <v>506</v>
      </c>
      <c r="I23" s="1">
        <v>30696</v>
      </c>
      <c r="J23" s="2">
        <v>7714</v>
      </c>
    </row>
    <row r="24" spans="1:29" x14ac:dyDescent="0.45">
      <c r="A24">
        <v>6332</v>
      </c>
      <c r="B24" s="1">
        <f t="shared" si="3"/>
        <v>585518</v>
      </c>
      <c r="C24" s="1">
        <f t="shared" si="4"/>
        <v>541229</v>
      </c>
      <c r="D24" s="1">
        <v>44289</v>
      </c>
      <c r="E24" s="3">
        <f t="shared" si="2"/>
        <v>3862</v>
      </c>
      <c r="F24" s="2">
        <v>2743</v>
      </c>
      <c r="G24" s="1">
        <v>457283</v>
      </c>
      <c r="H24" s="2">
        <v>1119</v>
      </c>
      <c r="I24" s="1">
        <v>83946</v>
      </c>
      <c r="J24" s="2">
        <v>7636</v>
      </c>
    </row>
    <row r="25" spans="1:29" x14ac:dyDescent="0.45">
      <c r="A25">
        <v>6333</v>
      </c>
      <c r="B25" s="1">
        <f t="shared" si="3"/>
        <v>551366</v>
      </c>
      <c r="C25" s="1">
        <f t="shared" si="4"/>
        <v>505708</v>
      </c>
      <c r="D25" s="1">
        <v>45658</v>
      </c>
      <c r="E25" s="3">
        <f t="shared" si="2"/>
        <v>3338</v>
      </c>
      <c r="F25" s="2">
        <v>2809</v>
      </c>
      <c r="G25" s="1">
        <v>466200</v>
      </c>
      <c r="H25" s="2">
        <v>529</v>
      </c>
      <c r="I25" s="1">
        <v>39508</v>
      </c>
      <c r="J25" s="2">
        <v>7872</v>
      </c>
    </row>
    <row r="26" spans="1:29" x14ac:dyDescent="0.45">
      <c r="A26">
        <v>6334</v>
      </c>
      <c r="B26" s="1">
        <f t="shared" si="3"/>
        <v>480633</v>
      </c>
      <c r="C26" s="1">
        <f t="shared" si="4"/>
        <v>435521</v>
      </c>
      <c r="D26" s="1">
        <v>45112</v>
      </c>
      <c r="E26" s="3">
        <f t="shared" si="2"/>
        <v>2758</v>
      </c>
      <c r="F26" s="2">
        <v>2279</v>
      </c>
      <c r="G26" s="1">
        <v>397888</v>
      </c>
      <c r="H26" s="2">
        <v>479</v>
      </c>
      <c r="I26" s="1">
        <v>37633</v>
      </c>
      <c r="J26" s="2">
        <v>7778</v>
      </c>
    </row>
    <row r="27" spans="1:29" x14ac:dyDescent="0.45">
      <c r="A27">
        <v>6335</v>
      </c>
      <c r="B27" s="1">
        <f t="shared" si="3"/>
        <v>625892</v>
      </c>
      <c r="C27" s="1">
        <f t="shared" si="4"/>
        <v>580234</v>
      </c>
      <c r="D27" s="1">
        <v>45658</v>
      </c>
      <c r="E27" s="3">
        <f t="shared" si="2"/>
        <v>4060</v>
      </c>
      <c r="F27" s="2">
        <f>2148+1384</f>
        <v>3532</v>
      </c>
      <c r="G27" s="1">
        <f>340635+201920</f>
        <v>542555</v>
      </c>
      <c r="H27" s="2">
        <v>528</v>
      </c>
      <c r="I27" s="1">
        <v>37679</v>
      </c>
      <c r="J27" s="2">
        <v>7872</v>
      </c>
    </row>
    <row r="28" spans="1:29" x14ac:dyDescent="0.45">
      <c r="A28">
        <v>6336</v>
      </c>
      <c r="B28" s="1">
        <f t="shared" si="3"/>
        <v>561422</v>
      </c>
      <c r="C28" s="1">
        <f t="shared" si="4"/>
        <v>515347</v>
      </c>
      <c r="D28" s="1">
        <v>46075</v>
      </c>
      <c r="E28" s="3">
        <f t="shared" si="2"/>
        <v>3272</v>
      </c>
      <c r="F28" s="2">
        <v>2697</v>
      </c>
      <c r="G28" s="1">
        <v>473864</v>
      </c>
      <c r="H28" s="2">
        <v>575</v>
      </c>
      <c r="I28" s="1">
        <v>41483</v>
      </c>
      <c r="J28" s="2">
        <v>7944</v>
      </c>
    </row>
    <row r="29" spans="1:29" x14ac:dyDescent="0.45">
      <c r="A29">
        <v>6337</v>
      </c>
      <c r="B29" s="1">
        <f t="shared" si="3"/>
        <v>534914</v>
      </c>
      <c r="C29" s="1">
        <f t="shared" si="4"/>
        <v>489256</v>
      </c>
      <c r="D29" s="1">
        <v>45658</v>
      </c>
      <c r="E29" s="3">
        <f t="shared" si="2"/>
        <v>3178</v>
      </c>
      <c r="F29" s="2">
        <v>2628</v>
      </c>
      <c r="G29" s="1">
        <v>447145</v>
      </c>
      <c r="H29" s="2">
        <v>550</v>
      </c>
      <c r="I29" s="1">
        <v>42111</v>
      </c>
      <c r="J29" s="2">
        <v>7872</v>
      </c>
    </row>
    <row r="30" spans="1:29" x14ac:dyDescent="0.45">
      <c r="A30">
        <v>6338</v>
      </c>
      <c r="B30" s="1">
        <f t="shared" si="3"/>
        <v>543887</v>
      </c>
      <c r="C30" s="1">
        <f t="shared" si="4"/>
        <v>497771</v>
      </c>
      <c r="D30" s="1">
        <v>46116</v>
      </c>
      <c r="E30" s="3">
        <f t="shared" si="2"/>
        <v>3259</v>
      </c>
      <c r="F30" s="2">
        <v>2707</v>
      </c>
      <c r="G30" s="1">
        <v>455934</v>
      </c>
      <c r="H30" s="2">
        <v>552</v>
      </c>
      <c r="I30" s="1">
        <v>41837</v>
      </c>
      <c r="J30" s="2">
        <v>7951</v>
      </c>
      <c r="AC30" s="2"/>
    </row>
    <row r="31" spans="1:29" x14ac:dyDescent="0.45">
      <c r="A31">
        <v>6339</v>
      </c>
      <c r="B31" s="1">
        <f t="shared" si="3"/>
        <v>569015</v>
      </c>
      <c r="C31" s="1">
        <f t="shared" si="4"/>
        <v>523357</v>
      </c>
      <c r="D31" s="1">
        <v>45658</v>
      </c>
      <c r="E31" s="3">
        <f t="shared" si="2"/>
        <v>3610</v>
      </c>
      <c r="F31" s="2">
        <v>2696</v>
      </c>
      <c r="G31" s="1">
        <v>454082</v>
      </c>
      <c r="H31" s="2">
        <f>338+576</f>
        <v>914</v>
      </c>
      <c r="I31" s="1">
        <f>25618+43657</f>
        <v>69275</v>
      </c>
      <c r="J31" s="2">
        <v>7872</v>
      </c>
    </row>
    <row r="32" spans="1:29" x14ac:dyDescent="0.45">
      <c r="A32">
        <v>6340</v>
      </c>
      <c r="B32" s="1">
        <f t="shared" si="3"/>
        <v>480728</v>
      </c>
      <c r="C32" s="1">
        <f t="shared" si="4"/>
        <v>434572</v>
      </c>
      <c r="D32" s="1">
        <v>46156</v>
      </c>
      <c r="E32" s="3">
        <f t="shared" si="2"/>
        <v>3543</v>
      </c>
      <c r="F32" s="2">
        <v>2991</v>
      </c>
      <c r="G32" s="1">
        <v>401249</v>
      </c>
      <c r="H32" s="2">
        <v>552</v>
      </c>
      <c r="I32" s="1">
        <v>33323</v>
      </c>
      <c r="J32" s="2">
        <v>7958</v>
      </c>
    </row>
    <row r="33" spans="1:10" x14ac:dyDescent="0.45">
      <c r="A33">
        <v>6341</v>
      </c>
      <c r="B33" s="1">
        <f t="shared" si="3"/>
        <v>551884</v>
      </c>
      <c r="C33" s="1">
        <f t="shared" si="4"/>
        <v>506226</v>
      </c>
      <c r="D33" s="1">
        <v>45658</v>
      </c>
      <c r="E33" s="3">
        <f t="shared" si="2"/>
        <v>3296</v>
      </c>
      <c r="F33" s="2">
        <v>2768</v>
      </c>
      <c r="G33" s="1">
        <v>466208</v>
      </c>
      <c r="H33" s="2">
        <v>528</v>
      </c>
      <c r="I33" s="1">
        <v>40018</v>
      </c>
      <c r="J33" s="2">
        <v>7872</v>
      </c>
    </row>
    <row r="34" spans="1:10" x14ac:dyDescent="0.45">
      <c r="A34">
        <v>6342</v>
      </c>
      <c r="B34" s="1">
        <f t="shared" si="3"/>
        <v>545449</v>
      </c>
      <c r="C34" s="1">
        <f t="shared" si="4"/>
        <v>499246</v>
      </c>
      <c r="D34" s="1">
        <v>46203</v>
      </c>
      <c r="E34" s="3">
        <f t="shared" si="2"/>
        <v>3232</v>
      </c>
      <c r="F34" s="2">
        <v>2745</v>
      </c>
      <c r="G34" s="1">
        <v>462335</v>
      </c>
      <c r="H34" s="2">
        <v>487</v>
      </c>
      <c r="I34" s="1">
        <v>36911</v>
      </c>
      <c r="J34" s="2">
        <v>7966</v>
      </c>
    </row>
    <row r="35" spans="1:10" x14ac:dyDescent="0.45">
      <c r="A35">
        <v>6343</v>
      </c>
      <c r="B35" s="1">
        <f t="shared" si="3"/>
        <v>580106</v>
      </c>
      <c r="C35" s="1">
        <f t="shared" si="4"/>
        <v>534448</v>
      </c>
      <c r="D35" s="1">
        <v>45658</v>
      </c>
      <c r="E35" s="3">
        <f t="shared" si="2"/>
        <v>3923</v>
      </c>
      <c r="F35" s="2">
        <v>2927</v>
      </c>
      <c r="G35" s="1">
        <v>463478</v>
      </c>
      <c r="H35" s="2">
        <f>576+420</f>
        <v>996</v>
      </c>
      <c r="I35" s="1">
        <f>41043+29927</f>
        <v>70970</v>
      </c>
      <c r="J35" s="2">
        <v>7872</v>
      </c>
    </row>
    <row r="36" spans="1:10" x14ac:dyDescent="0.45">
      <c r="A36">
        <v>6344</v>
      </c>
      <c r="B36" s="1">
        <f t="shared" si="3"/>
        <v>517551</v>
      </c>
      <c r="C36" s="1">
        <f t="shared" si="4"/>
        <v>471308</v>
      </c>
      <c r="D36" s="1">
        <v>46243</v>
      </c>
      <c r="E36" s="3">
        <f t="shared" si="2"/>
        <v>3135</v>
      </c>
      <c r="F36" s="2">
        <v>2610</v>
      </c>
      <c r="G36" s="1">
        <v>431517</v>
      </c>
      <c r="H36" s="2">
        <v>525</v>
      </c>
      <c r="I36" s="1">
        <v>39791</v>
      </c>
      <c r="J36" s="2">
        <v>7973</v>
      </c>
    </row>
    <row r="37" spans="1:10" x14ac:dyDescent="0.45">
      <c r="A37">
        <v>6345</v>
      </c>
      <c r="B37" s="1">
        <f t="shared" si="3"/>
        <v>545052</v>
      </c>
      <c r="C37" s="1">
        <f t="shared" si="4"/>
        <v>499394</v>
      </c>
      <c r="D37" s="1">
        <v>45658</v>
      </c>
      <c r="E37" s="3">
        <f t="shared" si="2"/>
        <v>3286</v>
      </c>
      <c r="F37" s="2">
        <v>2758</v>
      </c>
      <c r="G37" s="1">
        <v>459784</v>
      </c>
      <c r="H37" s="2">
        <v>528</v>
      </c>
      <c r="I37" s="1">
        <v>39610</v>
      </c>
      <c r="J37" s="2">
        <v>7872</v>
      </c>
    </row>
    <row r="38" spans="1:10" x14ac:dyDescent="0.45">
      <c r="A38">
        <v>6346</v>
      </c>
      <c r="B38" s="1">
        <f t="shared" si="3"/>
        <v>588016</v>
      </c>
      <c r="C38" s="1">
        <f t="shared" si="4"/>
        <v>541732</v>
      </c>
      <c r="D38" s="1">
        <v>46284</v>
      </c>
      <c r="E38" s="3">
        <f t="shared" si="2"/>
        <v>3769</v>
      </c>
      <c r="F38" s="2">
        <v>2851</v>
      </c>
      <c r="G38" s="1">
        <v>473171</v>
      </c>
      <c r="H38" s="2">
        <f>528+390</f>
        <v>918</v>
      </c>
      <c r="I38" s="1">
        <f>39434+29127</f>
        <v>68561</v>
      </c>
      <c r="J38" s="2">
        <v>7980</v>
      </c>
    </row>
    <row r="39" spans="1:10" x14ac:dyDescent="0.45">
      <c r="A39">
        <v>6347</v>
      </c>
      <c r="B39" s="1">
        <f t="shared" si="3"/>
        <v>492400</v>
      </c>
      <c r="C39" s="1">
        <f t="shared" si="4"/>
        <v>448894</v>
      </c>
      <c r="D39" s="1">
        <v>43506</v>
      </c>
      <c r="E39" s="3">
        <f t="shared" si="2"/>
        <v>2901</v>
      </c>
      <c r="F39" s="2">
        <v>2417</v>
      </c>
      <c r="G39" s="1">
        <v>411787</v>
      </c>
      <c r="H39" s="2">
        <v>484</v>
      </c>
      <c r="I39" s="1">
        <v>37107</v>
      </c>
      <c r="J39" s="2">
        <v>7501</v>
      </c>
    </row>
    <row r="40" spans="1:10" x14ac:dyDescent="0.45">
      <c r="A40">
        <v>6348</v>
      </c>
      <c r="B40" s="1">
        <f t="shared" si="3"/>
        <v>545012</v>
      </c>
      <c r="C40" s="1">
        <f t="shared" si="4"/>
        <v>498682</v>
      </c>
      <c r="D40" s="1">
        <v>46330</v>
      </c>
      <c r="E40" s="3">
        <f t="shared" si="2"/>
        <v>3227</v>
      </c>
      <c r="F40" s="2">
        <v>2743</v>
      </c>
      <c r="G40" s="1">
        <v>461998</v>
      </c>
      <c r="H40" s="2">
        <v>484</v>
      </c>
      <c r="I40" s="1">
        <v>36684</v>
      </c>
      <c r="J40" s="2">
        <v>7988</v>
      </c>
    </row>
    <row r="41" spans="1:10" x14ac:dyDescent="0.45">
      <c r="A41">
        <v>6349</v>
      </c>
      <c r="B41" s="1">
        <f t="shared" si="3"/>
        <v>526975</v>
      </c>
      <c r="C41" s="1">
        <f t="shared" si="4"/>
        <v>478783</v>
      </c>
      <c r="D41" s="1">
        <v>48192</v>
      </c>
      <c r="E41" s="3">
        <f t="shared" si="2"/>
        <v>3121</v>
      </c>
      <c r="F41" s="2">
        <v>2593</v>
      </c>
      <c r="G41" s="1">
        <v>438594</v>
      </c>
      <c r="H41" s="2">
        <v>528</v>
      </c>
      <c r="I41" s="1">
        <v>40189</v>
      </c>
      <c r="J41" s="2">
        <v>8309</v>
      </c>
    </row>
    <row r="42" spans="1:10" x14ac:dyDescent="0.45">
      <c r="A42">
        <v>6350</v>
      </c>
      <c r="B42" s="1">
        <f t="shared" si="3"/>
        <v>511379</v>
      </c>
      <c r="C42" s="1">
        <f t="shared" si="4"/>
        <v>467096</v>
      </c>
      <c r="D42" s="1">
        <v>44283</v>
      </c>
      <c r="E42" s="3">
        <f t="shared" si="2"/>
        <v>3064</v>
      </c>
      <c r="F42" s="2">
        <v>2514</v>
      </c>
      <c r="G42" s="1">
        <v>425232</v>
      </c>
      <c r="H42" s="2">
        <v>550</v>
      </c>
      <c r="I42" s="1">
        <v>41864</v>
      </c>
      <c r="J42" s="2">
        <v>7635</v>
      </c>
    </row>
  </sheetData>
  <pageMargins left="0.7" right="0.7" top="0.75" bottom="0.75" header="0.3" footer="0.3"/>
  <pageSetup orientation="portrait" r:id="rId1"/>
  <ignoredErrors>
    <ignoredError sqref="H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Chalise, Rojesh</dc:creator>
  <cp:lastModifiedBy>Chalise, Rojesh</cp:lastModifiedBy>
  <dcterms:created xsi:type="dcterms:W3CDTF">2023-04-25T20:55:26Z</dcterms:created>
  <dcterms:modified xsi:type="dcterms:W3CDTF">2023-04-26T00:32:55Z</dcterms:modified>
</cp:coreProperties>
</file>